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jeffe\Documents\U. Cundinamarca\Matriz de peligros\Actualización matriz 2026\"/>
    </mc:Choice>
  </mc:AlternateContent>
  <xr:revisionPtr revIDLastSave="0" documentId="13_ncr:1_{5A1EA78D-A8B2-43A5-8F9E-B3590EF06DCC}" xr6:coauthVersionLast="47" xr6:coauthVersionMax="47" xr10:uidLastSave="{00000000-0000-0000-0000-000000000000}"/>
  <bookViews>
    <workbookView showSheetTabs="0" xWindow="-110" yWindow="-110" windowWidth="19420" windowHeight="11500" tabRatio="873" xr2:uid="{00000000-000D-0000-FFFF-FFFF00000000}"/>
  </bookViews>
  <sheets>
    <sheet name="MENÚ" sheetId="10" r:id="rId1"/>
    <sheet name="MATRIZ" sheetId="1" r:id="rId2"/>
    <sheet name="Validación de datos" sheetId="12" state="hidden" r:id="rId3"/>
    <sheet name="Valoracion del riesgo" sheetId="2" r:id="rId4"/>
    <sheet name="Valoracion de eficacia " sheetId="11" r:id="rId5"/>
    <sheet name="Tabla de peligros" sheetId="3" r:id="rId6"/>
    <sheet name="PELIGROS HIGIENICOS" sheetId="4" r:id="rId7"/>
    <sheet name="Control Cambios Registro " sheetId="7" r:id="rId8"/>
  </sheets>
  <externalReferences>
    <externalReference r:id="rId9"/>
  </externalReferences>
  <definedNames>
    <definedName name="_xlnm._FilterDatabase" localSheetId="1" hidden="1">MATRIZ!$A$10:$BC$335</definedName>
    <definedName name="_xlnm.Print_Area" localSheetId="7">'Control Cambios Registro '!$A$1:$F$33</definedName>
    <definedName name="_xlnm.Print_Area" localSheetId="0">MENÚ!$A$1:$R$46</definedName>
    <definedName name="_xlnm.Print_Area" localSheetId="6">'PELIGROS HIGIENICOS'!$A$1:$D$87</definedName>
    <definedName name="_xlnm.Print_Area" localSheetId="5">'Tabla de peligros'!$A$1:$J$45</definedName>
    <definedName name="_xlnm.Print_Area" localSheetId="4">'Valoracion de eficacia '!$A$1:$L$58</definedName>
    <definedName name="_xlnm.Print_Area" localSheetId="3">'Valoracion del riesgo'!$A$1:$L$57</definedName>
    <definedName name="Naturales">[1]Parametros!$A$2:$A$8</definedName>
    <definedName name="Sociales">[1]Parametros!$C$2:$C$8</definedName>
    <definedName name="Tecnologicos">[1]Parametros!$B$2:$B$13</definedName>
    <definedName name="_xlnm.Print_Titles" localSheetId="1">MATRIZ!$2:$5</definedName>
    <definedName name="_xlnm.Print_Titles" localSheetId="6">'PELIGROS HIGIENICOS'!$2:$5</definedName>
    <definedName name="_xlnm.Print_Titles" localSheetId="5">'Tabla de peligros'!$2:$5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38" i="1" l="1"/>
  <c r="Q337" i="1"/>
  <c r="Q336" i="1"/>
  <c r="AH241" i="1"/>
  <c r="AK241" i="1" s="1"/>
  <c r="AL241" i="1" s="1"/>
  <c r="AM241" i="1" s="1"/>
  <c r="AH204" i="1"/>
  <c r="AH242" i="1"/>
  <c r="AK242" i="1" s="1"/>
  <c r="AL242" i="1" s="1"/>
  <c r="AM242" i="1" s="1"/>
  <c r="Q242" i="1"/>
  <c r="AH185" i="1"/>
  <c r="AH333" i="1"/>
  <c r="AK333" i="1" s="1"/>
  <c r="AL333" i="1" s="1"/>
  <c r="AM333" i="1" s="1"/>
  <c r="Q333" i="1"/>
  <c r="R333" i="1" s="1"/>
  <c r="AH326" i="1"/>
  <c r="AK326" i="1" s="1"/>
  <c r="AL326" i="1" s="1"/>
  <c r="AM326" i="1" s="1"/>
  <c r="AH321" i="1"/>
  <c r="AI321" i="1" s="1"/>
  <c r="Q321" i="1"/>
  <c r="T321" i="1" s="1"/>
  <c r="U321" i="1" s="1"/>
  <c r="V321" i="1" s="1"/>
  <c r="AH245" i="1"/>
  <c r="AI245" i="1" s="1"/>
  <c r="Q245" i="1"/>
  <c r="T245" i="1" s="1"/>
  <c r="U245" i="1" s="1"/>
  <c r="V245" i="1" s="1"/>
  <c r="AH253" i="1"/>
  <c r="AK253" i="1" s="1"/>
  <c r="AL253" i="1" s="1"/>
  <c r="AM253" i="1" s="1"/>
  <c r="Q253" i="1"/>
  <c r="T253" i="1" s="1"/>
  <c r="U253" i="1" s="1"/>
  <c r="V253" i="1" s="1"/>
  <c r="AH246" i="1"/>
  <c r="AK246" i="1" s="1"/>
  <c r="AL246" i="1" s="1"/>
  <c r="AM246" i="1" s="1"/>
  <c r="Q246" i="1"/>
  <c r="T246" i="1" s="1"/>
  <c r="U246" i="1" s="1"/>
  <c r="V246" i="1" s="1"/>
  <c r="AH249" i="1"/>
  <c r="AI249" i="1" s="1"/>
  <c r="Q249" i="1"/>
  <c r="R249" i="1" s="1"/>
  <c r="AH268" i="1"/>
  <c r="AI268" i="1" s="1"/>
  <c r="Q268" i="1"/>
  <c r="T268" i="1" s="1"/>
  <c r="U268" i="1" s="1"/>
  <c r="V268" i="1" s="1"/>
  <c r="AH250" i="1"/>
  <c r="AK250" i="1" s="1"/>
  <c r="AL250" i="1" s="1"/>
  <c r="AM250" i="1" s="1"/>
  <c r="AH267" i="1"/>
  <c r="AK267" i="1" s="1"/>
  <c r="AL267" i="1" s="1"/>
  <c r="AM267" i="1" s="1"/>
  <c r="Q267" i="1"/>
  <c r="R267" i="1" s="1"/>
  <c r="AH236" i="1"/>
  <c r="AI236" i="1" s="1"/>
  <c r="Q236" i="1"/>
  <c r="T236" i="1" s="1"/>
  <c r="U236" i="1" s="1"/>
  <c r="V236" i="1" s="1"/>
  <c r="AH209" i="1"/>
  <c r="AK209" i="1" s="1"/>
  <c r="AL209" i="1" s="1"/>
  <c r="AM209" i="1" s="1"/>
  <c r="Q209" i="1"/>
  <c r="T209" i="1" s="1"/>
  <c r="U209" i="1" s="1"/>
  <c r="V209" i="1" s="1"/>
  <c r="AH184" i="1"/>
  <c r="AK184" i="1" s="1"/>
  <c r="AL184" i="1" s="1"/>
  <c r="AM184" i="1" s="1"/>
  <c r="Q184" i="1"/>
  <c r="T184" i="1" s="1"/>
  <c r="U184" i="1" s="1"/>
  <c r="V184" i="1" s="1"/>
  <c r="AH331" i="1"/>
  <c r="AI331" i="1" s="1"/>
  <c r="Q331" i="1"/>
  <c r="T331" i="1" s="1"/>
  <c r="U331" i="1" s="1"/>
  <c r="V331" i="1" s="1"/>
  <c r="AH325" i="1"/>
  <c r="AK325" i="1" s="1"/>
  <c r="AL325" i="1" s="1"/>
  <c r="AM325" i="1" s="1"/>
  <c r="Q325" i="1"/>
  <c r="T325" i="1" s="1"/>
  <c r="U325" i="1" s="1"/>
  <c r="V325" i="1" s="1"/>
  <c r="AH322" i="1"/>
  <c r="AI322" i="1" s="1"/>
  <c r="Q322" i="1"/>
  <c r="T322" i="1" s="1"/>
  <c r="U322" i="1" s="1"/>
  <c r="V322" i="1" s="1"/>
  <c r="AH314" i="1"/>
  <c r="AK314" i="1" s="1"/>
  <c r="AL314" i="1" s="1"/>
  <c r="AM314" i="1" s="1"/>
  <c r="Q314" i="1"/>
  <c r="R314" i="1" s="1"/>
  <c r="AH310" i="1"/>
  <c r="AK310" i="1" s="1"/>
  <c r="AL310" i="1" s="1"/>
  <c r="AM310" i="1" s="1"/>
  <c r="Q310" i="1"/>
  <c r="T310" i="1" s="1"/>
  <c r="U310" i="1" s="1"/>
  <c r="V310" i="1" s="1"/>
  <c r="AH302" i="1"/>
  <c r="AK302" i="1" s="1"/>
  <c r="AL302" i="1" s="1"/>
  <c r="AM302" i="1" s="1"/>
  <c r="Q302" i="1"/>
  <c r="T302" i="1" s="1"/>
  <c r="U302" i="1" s="1"/>
  <c r="V302" i="1" s="1"/>
  <c r="AH286" i="1"/>
  <c r="AK286" i="1" s="1"/>
  <c r="AL286" i="1" s="1"/>
  <c r="AM286" i="1" s="1"/>
  <c r="Q286" i="1"/>
  <c r="T286" i="1" s="1"/>
  <c r="U286" i="1" s="1"/>
  <c r="V286" i="1" s="1"/>
  <c r="AH285" i="1"/>
  <c r="AK285" i="1" s="1"/>
  <c r="AL285" i="1" s="1"/>
  <c r="AM285" i="1" s="1"/>
  <c r="Q285" i="1"/>
  <c r="T285" i="1" s="1"/>
  <c r="U285" i="1" s="1"/>
  <c r="V285" i="1" s="1"/>
  <c r="AH142" i="1"/>
  <c r="AK142" i="1" s="1"/>
  <c r="AL142" i="1" s="1"/>
  <c r="AM142" i="1" s="1"/>
  <c r="Q142" i="1"/>
  <c r="T142" i="1" s="1"/>
  <c r="U142" i="1" s="1"/>
  <c r="V142" i="1" s="1"/>
  <c r="AH62" i="1"/>
  <c r="AK62" i="1" s="1"/>
  <c r="AL62" i="1" s="1"/>
  <c r="AM62" i="1" s="1"/>
  <c r="Q62" i="1"/>
  <c r="T62" i="1" s="1"/>
  <c r="U62" i="1" s="1"/>
  <c r="V62" i="1" s="1"/>
  <c r="AH300" i="1"/>
  <c r="AK300" i="1" s="1"/>
  <c r="AL300" i="1" s="1"/>
  <c r="AM300" i="1" s="1"/>
  <c r="Q300" i="1"/>
  <c r="T300" i="1" s="1"/>
  <c r="U300" i="1" s="1"/>
  <c r="V300" i="1" s="1"/>
  <c r="AH270" i="1"/>
  <c r="AK270" i="1" s="1"/>
  <c r="AL270" i="1" s="1"/>
  <c r="AM270" i="1" s="1"/>
  <c r="Q270" i="1"/>
  <c r="R270" i="1" s="1"/>
  <c r="AH207" i="1"/>
  <c r="AI207" i="1" s="1"/>
  <c r="Q207" i="1"/>
  <c r="T207" i="1" s="1"/>
  <c r="U207" i="1" s="1"/>
  <c r="V207" i="1" s="1"/>
  <c r="AH181" i="1"/>
  <c r="AK181" i="1" s="1"/>
  <c r="AL181" i="1" s="1"/>
  <c r="AM181" i="1" s="1"/>
  <c r="Q181" i="1"/>
  <c r="T181" i="1" s="1"/>
  <c r="U181" i="1" s="1"/>
  <c r="V181" i="1" s="1"/>
  <c r="AH156" i="1"/>
  <c r="AK156" i="1" s="1"/>
  <c r="AL156" i="1" s="1"/>
  <c r="AM156" i="1" s="1"/>
  <c r="Q156" i="1"/>
  <c r="T156" i="1" s="1"/>
  <c r="U156" i="1" s="1"/>
  <c r="V156" i="1" s="1"/>
  <c r="AH138" i="1"/>
  <c r="AK138" i="1" s="1"/>
  <c r="AL138" i="1" s="1"/>
  <c r="AM138" i="1" s="1"/>
  <c r="Q138" i="1"/>
  <c r="T138" i="1" s="1"/>
  <c r="U138" i="1" s="1"/>
  <c r="V138" i="1" s="1"/>
  <c r="AH121" i="1"/>
  <c r="AI121" i="1" s="1"/>
  <c r="Q121" i="1"/>
  <c r="T121" i="1" s="1"/>
  <c r="U121" i="1" s="1"/>
  <c r="V121" i="1" s="1"/>
  <c r="AH106" i="1"/>
  <c r="AK106" i="1" s="1"/>
  <c r="AL106" i="1" s="1"/>
  <c r="AM106" i="1" s="1"/>
  <c r="Q106" i="1"/>
  <c r="T106" i="1" s="1"/>
  <c r="U106" i="1" s="1"/>
  <c r="V106" i="1" s="1"/>
  <c r="AH76" i="1"/>
  <c r="AK76" i="1" s="1"/>
  <c r="AL76" i="1" s="1"/>
  <c r="AM76" i="1" s="1"/>
  <c r="Q76" i="1"/>
  <c r="T76" i="1" s="1"/>
  <c r="U76" i="1" s="1"/>
  <c r="V76" i="1" s="1"/>
  <c r="AH58" i="1"/>
  <c r="AK58" i="1" s="1"/>
  <c r="AL58" i="1" s="1"/>
  <c r="AM58" i="1" s="1"/>
  <c r="Q58" i="1"/>
  <c r="T58" i="1" s="1"/>
  <c r="U58" i="1" s="1"/>
  <c r="V58" i="1" s="1"/>
  <c r="AH41" i="1"/>
  <c r="AK41" i="1" s="1"/>
  <c r="AL41" i="1" s="1"/>
  <c r="AM41" i="1" s="1"/>
  <c r="Q41" i="1"/>
  <c r="T41" i="1" s="1"/>
  <c r="U41" i="1" s="1"/>
  <c r="V41" i="1" s="1"/>
  <c r="AH18" i="1"/>
  <c r="AK18" i="1" s="1"/>
  <c r="AL18" i="1" s="1"/>
  <c r="AM18" i="1" s="1"/>
  <c r="Q18" i="1"/>
  <c r="R18" i="1" s="1"/>
  <c r="AH301" i="1"/>
  <c r="AK301" i="1" s="1"/>
  <c r="AL301" i="1" s="1"/>
  <c r="AM301" i="1" s="1"/>
  <c r="Q301" i="1"/>
  <c r="T301" i="1" s="1"/>
  <c r="U301" i="1" s="1"/>
  <c r="V301" i="1" s="1"/>
  <c r="AH271" i="1"/>
  <c r="AK271" i="1" s="1"/>
  <c r="AL271" i="1" s="1"/>
  <c r="AM271" i="1" s="1"/>
  <c r="Q271" i="1"/>
  <c r="T271" i="1" s="1"/>
  <c r="U271" i="1" s="1"/>
  <c r="V271" i="1" s="1"/>
  <c r="AH239" i="1"/>
  <c r="AI239" i="1" s="1"/>
  <c r="Q239" i="1"/>
  <c r="T239" i="1" s="1"/>
  <c r="U239" i="1" s="1"/>
  <c r="V239" i="1" s="1"/>
  <c r="AH208" i="1"/>
  <c r="AK208" i="1" s="1"/>
  <c r="AL208" i="1" s="1"/>
  <c r="AM208" i="1" s="1"/>
  <c r="Q208" i="1"/>
  <c r="R208" i="1" s="1"/>
  <c r="AH182" i="1"/>
  <c r="AK182" i="1" s="1"/>
  <c r="AL182" i="1" s="1"/>
  <c r="AM182" i="1" s="1"/>
  <c r="Q182" i="1"/>
  <c r="R182" i="1" s="1"/>
  <c r="AH157" i="1"/>
  <c r="AK157" i="1" s="1"/>
  <c r="AL157" i="1" s="1"/>
  <c r="AM157" i="1" s="1"/>
  <c r="Q157" i="1"/>
  <c r="T157" i="1" s="1"/>
  <c r="U157" i="1" s="1"/>
  <c r="V157" i="1" s="1"/>
  <c r="AH141" i="1"/>
  <c r="AK141" i="1" s="1"/>
  <c r="AL141" i="1" s="1"/>
  <c r="AM141" i="1" s="1"/>
  <c r="Q141" i="1"/>
  <c r="T141" i="1" s="1"/>
  <c r="U141" i="1" s="1"/>
  <c r="V141" i="1" s="1"/>
  <c r="AH140" i="1"/>
  <c r="AK140" i="1" s="1"/>
  <c r="AL140" i="1" s="1"/>
  <c r="AM140" i="1" s="1"/>
  <c r="Q140" i="1"/>
  <c r="R140" i="1" s="1"/>
  <c r="AH139" i="1"/>
  <c r="AK139" i="1" s="1"/>
  <c r="AL139" i="1" s="1"/>
  <c r="AM139" i="1" s="1"/>
  <c r="Q139" i="1"/>
  <c r="T139" i="1" s="1"/>
  <c r="U139" i="1" s="1"/>
  <c r="V139" i="1" s="1"/>
  <c r="AH122" i="1"/>
  <c r="AK122" i="1" s="1"/>
  <c r="AL122" i="1" s="1"/>
  <c r="AM122" i="1" s="1"/>
  <c r="Q122" i="1"/>
  <c r="T122" i="1" s="1"/>
  <c r="U122" i="1" s="1"/>
  <c r="V122" i="1" s="1"/>
  <c r="AH107" i="1"/>
  <c r="AK107" i="1" s="1"/>
  <c r="AL107" i="1" s="1"/>
  <c r="AM107" i="1" s="1"/>
  <c r="Q107" i="1"/>
  <c r="T107" i="1" s="1"/>
  <c r="U107" i="1" s="1"/>
  <c r="V107" i="1" s="1"/>
  <c r="AH92" i="1"/>
  <c r="AK92" i="1" s="1"/>
  <c r="AL92" i="1" s="1"/>
  <c r="AM92" i="1" s="1"/>
  <c r="Q92" i="1"/>
  <c r="T92" i="1" s="1"/>
  <c r="U92" i="1" s="1"/>
  <c r="V92" i="1" s="1"/>
  <c r="AH91" i="1"/>
  <c r="AK91" i="1" s="1"/>
  <c r="AL91" i="1" s="1"/>
  <c r="AM91" i="1" s="1"/>
  <c r="Q91" i="1"/>
  <c r="T91" i="1" s="1"/>
  <c r="U91" i="1" s="1"/>
  <c r="V91" i="1" s="1"/>
  <c r="AH77" i="1"/>
  <c r="AK77" i="1" s="1"/>
  <c r="AL77" i="1" s="1"/>
  <c r="AM77" i="1" s="1"/>
  <c r="Q77" i="1"/>
  <c r="T77" i="1" s="1"/>
  <c r="U77" i="1" s="1"/>
  <c r="V77" i="1" s="1"/>
  <c r="AH60" i="1"/>
  <c r="AK60" i="1" s="1"/>
  <c r="AL60" i="1" s="1"/>
  <c r="AM60" i="1" s="1"/>
  <c r="Q60" i="1"/>
  <c r="T60" i="1" s="1"/>
  <c r="U60" i="1" s="1"/>
  <c r="V60" i="1" s="1"/>
  <c r="AH59" i="1"/>
  <c r="AK59" i="1" s="1"/>
  <c r="AL59" i="1" s="1"/>
  <c r="AM59" i="1" s="1"/>
  <c r="Q59" i="1"/>
  <c r="T59" i="1" s="1"/>
  <c r="U59" i="1" s="1"/>
  <c r="V59" i="1" s="1"/>
  <c r="AH42" i="1"/>
  <c r="AK42" i="1" s="1"/>
  <c r="AL42" i="1" s="1"/>
  <c r="AM42" i="1" s="1"/>
  <c r="Q42" i="1"/>
  <c r="T42" i="1" s="1"/>
  <c r="U42" i="1" s="1"/>
  <c r="V42" i="1" s="1"/>
  <c r="AH31" i="1"/>
  <c r="AK31" i="1" s="1"/>
  <c r="AL31" i="1" s="1"/>
  <c r="AM31" i="1" s="1"/>
  <c r="Q31" i="1"/>
  <c r="T31" i="1" s="1"/>
  <c r="U31" i="1" s="1"/>
  <c r="V31" i="1" s="1"/>
  <c r="AH19" i="1"/>
  <c r="AK19" i="1" s="1"/>
  <c r="AL19" i="1" s="1"/>
  <c r="AM19" i="1" s="1"/>
  <c r="Q19" i="1"/>
  <c r="T19" i="1" s="1"/>
  <c r="U19" i="1" s="1"/>
  <c r="V19" i="1" s="1"/>
  <c r="AH324" i="1"/>
  <c r="AI324" i="1" s="1"/>
  <c r="Q324" i="1"/>
  <c r="T324" i="1" s="1"/>
  <c r="U324" i="1" s="1"/>
  <c r="V324" i="1" s="1"/>
  <c r="AH323" i="1"/>
  <c r="AK323" i="1" s="1"/>
  <c r="AL323" i="1" s="1"/>
  <c r="AM323" i="1" s="1"/>
  <c r="Q323" i="1"/>
  <c r="R323" i="1" s="1"/>
  <c r="AH335" i="1"/>
  <c r="AK335" i="1" s="1"/>
  <c r="AL335" i="1" s="1"/>
  <c r="AM335" i="1" s="1"/>
  <c r="Q335" i="1"/>
  <c r="T335" i="1" s="1"/>
  <c r="U335" i="1" s="1"/>
  <c r="V335" i="1" s="1"/>
  <c r="AH315" i="1"/>
  <c r="AK315" i="1" s="1"/>
  <c r="AL315" i="1" s="1"/>
  <c r="AM315" i="1" s="1"/>
  <c r="Q315" i="1"/>
  <c r="T315" i="1" s="1"/>
  <c r="U315" i="1" s="1"/>
  <c r="V315" i="1" s="1"/>
  <c r="AH313" i="1"/>
  <c r="AK313" i="1" s="1"/>
  <c r="AL313" i="1" s="1"/>
  <c r="AM313" i="1" s="1"/>
  <c r="Q313" i="1"/>
  <c r="T313" i="1" s="1"/>
  <c r="U313" i="1" s="1"/>
  <c r="V313" i="1" s="1"/>
  <c r="AH312" i="1"/>
  <c r="AK312" i="1" s="1"/>
  <c r="AL312" i="1" s="1"/>
  <c r="AM312" i="1" s="1"/>
  <c r="Q312" i="1"/>
  <c r="T312" i="1" s="1"/>
  <c r="U312" i="1" s="1"/>
  <c r="V312" i="1" s="1"/>
  <c r="AH299" i="1"/>
  <c r="AK299" i="1" s="1"/>
  <c r="AL299" i="1" s="1"/>
  <c r="AM299" i="1" s="1"/>
  <c r="Q299" i="1"/>
  <c r="R299" i="1" s="1"/>
  <c r="AH287" i="1"/>
  <c r="AK287" i="1" s="1"/>
  <c r="AL287" i="1" s="1"/>
  <c r="AM287" i="1" s="1"/>
  <c r="Q287" i="1"/>
  <c r="T287" i="1" s="1"/>
  <c r="U287" i="1" s="1"/>
  <c r="V287" i="1" s="1"/>
  <c r="AH269" i="1"/>
  <c r="AK269" i="1" s="1"/>
  <c r="AL269" i="1" s="1"/>
  <c r="AM269" i="1" s="1"/>
  <c r="Q269" i="1"/>
  <c r="T269" i="1" s="1"/>
  <c r="U269" i="1" s="1"/>
  <c r="V269" i="1" s="1"/>
  <c r="AH266" i="1"/>
  <c r="AK266" i="1" s="1"/>
  <c r="AL266" i="1" s="1"/>
  <c r="AM266" i="1" s="1"/>
  <c r="Q266" i="1"/>
  <c r="T266" i="1" s="1"/>
  <c r="U266" i="1" s="1"/>
  <c r="V266" i="1" s="1"/>
  <c r="AH265" i="1"/>
  <c r="AI265" i="1" s="1"/>
  <c r="Q265" i="1"/>
  <c r="T265" i="1" s="1"/>
  <c r="U265" i="1" s="1"/>
  <c r="V265" i="1" s="1"/>
  <c r="AH264" i="1"/>
  <c r="AK264" i="1" s="1"/>
  <c r="AL264" i="1" s="1"/>
  <c r="AM264" i="1" s="1"/>
  <c r="Q264" i="1"/>
  <c r="T264" i="1" s="1"/>
  <c r="U264" i="1" s="1"/>
  <c r="V264" i="1" s="1"/>
  <c r="AH254" i="1"/>
  <c r="AK254" i="1" s="1"/>
  <c r="AL254" i="1" s="1"/>
  <c r="AM254" i="1" s="1"/>
  <c r="Q254" i="1"/>
  <c r="T254" i="1" s="1"/>
  <c r="U254" i="1" s="1"/>
  <c r="V254" i="1" s="1"/>
  <c r="AH244" i="1"/>
  <c r="AI244" i="1" s="1"/>
  <c r="Q244" i="1"/>
  <c r="T244" i="1" s="1"/>
  <c r="U244" i="1" s="1"/>
  <c r="V244" i="1" s="1"/>
  <c r="AH240" i="1"/>
  <c r="AK240" i="1" s="1"/>
  <c r="AL240" i="1" s="1"/>
  <c r="AM240" i="1" s="1"/>
  <c r="Q240" i="1"/>
  <c r="T240" i="1" s="1"/>
  <c r="U240" i="1" s="1"/>
  <c r="V240" i="1" s="1"/>
  <c r="AH238" i="1"/>
  <c r="AK238" i="1" s="1"/>
  <c r="AL238" i="1" s="1"/>
  <c r="AM238" i="1" s="1"/>
  <c r="Q238" i="1"/>
  <c r="R238" i="1" s="1"/>
  <c r="AH237" i="1"/>
  <c r="AK237" i="1" s="1"/>
  <c r="AL237" i="1" s="1"/>
  <c r="AM237" i="1" s="1"/>
  <c r="Q237" i="1"/>
  <c r="R237" i="1" s="1"/>
  <c r="AH206" i="1"/>
  <c r="AI206" i="1" s="1"/>
  <c r="Q206" i="1"/>
  <c r="R206" i="1" s="1"/>
  <c r="AH180" i="1"/>
  <c r="AK180" i="1" s="1"/>
  <c r="AL180" i="1" s="1"/>
  <c r="AM180" i="1" s="1"/>
  <c r="Q180" i="1"/>
  <c r="R180" i="1" s="1"/>
  <c r="AH155" i="1"/>
  <c r="AK155" i="1" s="1"/>
  <c r="AL155" i="1" s="1"/>
  <c r="AM155" i="1" s="1"/>
  <c r="Q155" i="1"/>
  <c r="R155" i="1" s="1"/>
  <c r="AH137" i="1"/>
  <c r="AI137" i="1" s="1"/>
  <c r="Q137" i="1"/>
  <c r="T137" i="1" s="1"/>
  <c r="U137" i="1" s="1"/>
  <c r="V137" i="1" s="1"/>
  <c r="AH120" i="1"/>
  <c r="AK120" i="1" s="1"/>
  <c r="AL120" i="1" s="1"/>
  <c r="AM120" i="1" s="1"/>
  <c r="Q120" i="1"/>
  <c r="T120" i="1" s="1"/>
  <c r="U120" i="1" s="1"/>
  <c r="V120" i="1" s="1"/>
  <c r="AH105" i="1"/>
  <c r="AK105" i="1" s="1"/>
  <c r="AL105" i="1" s="1"/>
  <c r="AM105" i="1" s="1"/>
  <c r="Q105" i="1"/>
  <c r="T105" i="1" s="1"/>
  <c r="U105" i="1" s="1"/>
  <c r="V105" i="1" s="1"/>
  <c r="AH90" i="1"/>
  <c r="AK90" i="1" s="1"/>
  <c r="AL90" i="1" s="1"/>
  <c r="AM90" i="1" s="1"/>
  <c r="Q90" i="1"/>
  <c r="T90" i="1" s="1"/>
  <c r="U90" i="1" s="1"/>
  <c r="V90" i="1" s="1"/>
  <c r="AH75" i="1"/>
  <c r="AI75" i="1" s="1"/>
  <c r="Q75" i="1"/>
  <c r="T75" i="1" s="1"/>
  <c r="U75" i="1" s="1"/>
  <c r="V75" i="1" s="1"/>
  <c r="AH61" i="1"/>
  <c r="AI61" i="1" s="1"/>
  <c r="Q61" i="1"/>
  <c r="T61" i="1" s="1"/>
  <c r="U61" i="1" s="1"/>
  <c r="V61" i="1" s="1"/>
  <c r="AH57" i="1"/>
  <c r="AK57" i="1" s="1"/>
  <c r="AL57" i="1" s="1"/>
  <c r="AM57" i="1" s="1"/>
  <c r="Q57" i="1"/>
  <c r="T57" i="1" s="1"/>
  <c r="U57" i="1" s="1"/>
  <c r="V57" i="1" s="1"/>
  <c r="AH40" i="1"/>
  <c r="AK40" i="1" s="1"/>
  <c r="AL40" i="1" s="1"/>
  <c r="AM40" i="1" s="1"/>
  <c r="Q40" i="1"/>
  <c r="T40" i="1" s="1"/>
  <c r="U40" i="1" s="1"/>
  <c r="V40" i="1" s="1"/>
  <c r="AH17" i="1"/>
  <c r="AK17" i="1" s="1"/>
  <c r="AL17" i="1" s="1"/>
  <c r="AM17" i="1" s="1"/>
  <c r="Q17" i="1"/>
  <c r="T17" i="1" s="1"/>
  <c r="U17" i="1" s="1"/>
  <c r="V17" i="1" s="1"/>
  <c r="AH298" i="1"/>
  <c r="AK298" i="1" s="1"/>
  <c r="AL298" i="1" s="1"/>
  <c r="AM298" i="1" s="1"/>
  <c r="Q298" i="1"/>
  <c r="T298" i="1" s="1"/>
  <c r="U298" i="1" s="1"/>
  <c r="V298" i="1" s="1"/>
  <c r="AH284" i="1"/>
  <c r="AK284" i="1" s="1"/>
  <c r="AL284" i="1" s="1"/>
  <c r="AM284" i="1" s="1"/>
  <c r="Q284" i="1"/>
  <c r="T284" i="1" s="1"/>
  <c r="U284" i="1" s="1"/>
  <c r="V284" i="1" s="1"/>
  <c r="AH235" i="1"/>
  <c r="AK235" i="1" s="1"/>
  <c r="AL235" i="1" s="1"/>
  <c r="AM235" i="1" s="1"/>
  <c r="Q235" i="1"/>
  <c r="T235" i="1" s="1"/>
  <c r="U235" i="1" s="1"/>
  <c r="V235" i="1" s="1"/>
  <c r="AH203" i="1"/>
  <c r="AK203" i="1" s="1"/>
  <c r="AL203" i="1" s="1"/>
  <c r="AM203" i="1" s="1"/>
  <c r="Q203" i="1"/>
  <c r="R203" i="1" s="1"/>
  <c r="AH179" i="1"/>
  <c r="AK179" i="1" s="1"/>
  <c r="AL179" i="1" s="1"/>
  <c r="AM179" i="1" s="1"/>
  <c r="Q179" i="1"/>
  <c r="R179" i="1" s="1"/>
  <c r="AH178" i="1"/>
  <c r="AK178" i="1" s="1"/>
  <c r="AL178" i="1" s="1"/>
  <c r="AM178" i="1" s="1"/>
  <c r="Q178" i="1"/>
  <c r="T178" i="1" s="1"/>
  <c r="U178" i="1" s="1"/>
  <c r="V178" i="1" s="1"/>
  <c r="AH135" i="1"/>
  <c r="AI135" i="1" s="1"/>
  <c r="Q135" i="1"/>
  <c r="T135" i="1" s="1"/>
  <c r="U135" i="1" s="1"/>
  <c r="V135" i="1" s="1"/>
  <c r="AH55" i="1"/>
  <c r="AK55" i="1" s="1"/>
  <c r="AL55" i="1" s="1"/>
  <c r="AM55" i="1" s="1"/>
  <c r="Q55" i="1"/>
  <c r="R55" i="1" s="1"/>
  <c r="AH283" i="1"/>
  <c r="AK283" i="1" s="1"/>
  <c r="AL283" i="1" s="1"/>
  <c r="AM283" i="1" s="1"/>
  <c r="Q283" i="1"/>
  <c r="T283" i="1" s="1"/>
  <c r="U283" i="1" s="1"/>
  <c r="V283" i="1" s="1"/>
  <c r="AH261" i="1"/>
  <c r="AK261" i="1" s="1"/>
  <c r="AL261" i="1" s="1"/>
  <c r="AM261" i="1" s="1"/>
  <c r="Q261" i="1"/>
  <c r="T261" i="1" s="1"/>
  <c r="U261" i="1" s="1"/>
  <c r="V261" i="1" s="1"/>
  <c r="AH248" i="1"/>
  <c r="AK248" i="1" s="1"/>
  <c r="AL248" i="1" s="1"/>
  <c r="AM248" i="1" s="1"/>
  <c r="Q248" i="1"/>
  <c r="T248" i="1" s="1"/>
  <c r="U248" i="1" s="1"/>
  <c r="V248" i="1" s="1"/>
  <c r="AH201" i="1"/>
  <c r="AI201" i="1" s="1"/>
  <c r="Q201" i="1"/>
  <c r="T201" i="1" s="1"/>
  <c r="U201" i="1" s="1"/>
  <c r="V201" i="1" s="1"/>
  <c r="AH27" i="1"/>
  <c r="AK27" i="1" s="1"/>
  <c r="AL27" i="1" s="1"/>
  <c r="AM27" i="1" s="1"/>
  <c r="Q27" i="1"/>
  <c r="T27" i="1" s="1"/>
  <c r="U27" i="1" s="1"/>
  <c r="V27" i="1" s="1"/>
  <c r="AH330" i="1"/>
  <c r="AK330" i="1" s="1"/>
  <c r="AL330" i="1" s="1"/>
  <c r="AM330" i="1" s="1"/>
  <c r="Q330" i="1"/>
  <c r="T330" i="1" s="1"/>
  <c r="U330" i="1" s="1"/>
  <c r="V330" i="1" s="1"/>
  <c r="AH320" i="1"/>
  <c r="AK320" i="1" s="1"/>
  <c r="AL320" i="1" s="1"/>
  <c r="AM320" i="1" s="1"/>
  <c r="Q320" i="1"/>
  <c r="T320" i="1" s="1"/>
  <c r="U320" i="1" s="1"/>
  <c r="V320" i="1" s="1"/>
  <c r="AH262" i="1"/>
  <c r="AI262" i="1" s="1"/>
  <c r="Q262" i="1"/>
  <c r="T262" i="1" s="1"/>
  <c r="U262" i="1" s="1"/>
  <c r="V262" i="1" s="1"/>
  <c r="AH234" i="1"/>
  <c r="AK234" i="1" s="1"/>
  <c r="AL234" i="1" s="1"/>
  <c r="AM234" i="1" s="1"/>
  <c r="Q234" i="1"/>
  <c r="T234" i="1" s="1"/>
  <c r="U234" i="1" s="1"/>
  <c r="V234" i="1" s="1"/>
  <c r="AH233" i="1"/>
  <c r="AK233" i="1" s="1"/>
  <c r="AL233" i="1" s="1"/>
  <c r="AM233" i="1" s="1"/>
  <c r="Q233" i="1"/>
  <c r="R233" i="1" s="1"/>
  <c r="AH232" i="1"/>
  <c r="AK232" i="1" s="1"/>
  <c r="AL232" i="1" s="1"/>
  <c r="AM232" i="1" s="1"/>
  <c r="Q232" i="1"/>
  <c r="T232" i="1" s="1"/>
  <c r="U232" i="1" s="1"/>
  <c r="V232" i="1" s="1"/>
  <c r="AH231" i="1"/>
  <c r="AK231" i="1" s="1"/>
  <c r="AL231" i="1" s="1"/>
  <c r="AM231" i="1" s="1"/>
  <c r="Q231" i="1"/>
  <c r="T231" i="1" s="1"/>
  <c r="U231" i="1" s="1"/>
  <c r="V231" i="1" s="1"/>
  <c r="AH200" i="1"/>
  <c r="AK200" i="1" s="1"/>
  <c r="AL200" i="1" s="1"/>
  <c r="AM200" i="1" s="1"/>
  <c r="Q200" i="1"/>
  <c r="T200" i="1" s="1"/>
  <c r="U200" i="1" s="1"/>
  <c r="V200" i="1" s="1"/>
  <c r="AH176" i="1"/>
  <c r="AK176" i="1" s="1"/>
  <c r="AL176" i="1" s="1"/>
  <c r="AM176" i="1" s="1"/>
  <c r="Q176" i="1"/>
  <c r="T176" i="1" s="1"/>
  <c r="U176" i="1" s="1"/>
  <c r="V176" i="1" s="1"/>
  <c r="AH153" i="1"/>
  <c r="AK153" i="1" s="1"/>
  <c r="AL153" i="1" s="1"/>
  <c r="AM153" i="1" s="1"/>
  <c r="Q153" i="1"/>
  <c r="R153" i="1" s="1"/>
  <c r="AH134" i="1"/>
  <c r="AK134" i="1" s="1"/>
  <c r="AL134" i="1" s="1"/>
  <c r="AM134" i="1" s="1"/>
  <c r="Q134" i="1"/>
  <c r="T134" i="1" s="1"/>
  <c r="U134" i="1" s="1"/>
  <c r="V134" i="1" s="1"/>
  <c r="AH118" i="1"/>
  <c r="AI118" i="1" s="1"/>
  <c r="Q118" i="1"/>
  <c r="T118" i="1" s="1"/>
  <c r="U118" i="1" s="1"/>
  <c r="V118" i="1" s="1"/>
  <c r="AH103" i="1"/>
  <c r="AK103" i="1" s="1"/>
  <c r="AL103" i="1" s="1"/>
  <c r="AM103" i="1" s="1"/>
  <c r="Q103" i="1"/>
  <c r="T103" i="1" s="1"/>
  <c r="U103" i="1" s="1"/>
  <c r="V103" i="1" s="1"/>
  <c r="AH88" i="1"/>
  <c r="AK88" i="1" s="1"/>
  <c r="AL88" i="1" s="1"/>
  <c r="AM88" i="1" s="1"/>
  <c r="Q88" i="1"/>
  <c r="R88" i="1" s="1"/>
  <c r="AH73" i="1"/>
  <c r="AK73" i="1" s="1"/>
  <c r="AL73" i="1" s="1"/>
  <c r="AM73" i="1" s="1"/>
  <c r="Q73" i="1"/>
  <c r="T73" i="1" s="1"/>
  <c r="U73" i="1" s="1"/>
  <c r="V73" i="1" s="1"/>
  <c r="AH54" i="1"/>
  <c r="AI54" i="1" s="1"/>
  <c r="Q54" i="1"/>
  <c r="T54" i="1" s="1"/>
  <c r="U54" i="1" s="1"/>
  <c r="V54" i="1" s="1"/>
  <c r="AH38" i="1"/>
  <c r="AI38" i="1" s="1"/>
  <c r="Q38" i="1"/>
  <c r="T38" i="1" s="1"/>
  <c r="U38" i="1" s="1"/>
  <c r="V38" i="1" s="1"/>
  <c r="AH30" i="1"/>
  <c r="AK30" i="1" s="1"/>
  <c r="AL30" i="1" s="1"/>
  <c r="AM30" i="1" s="1"/>
  <c r="Q30" i="1"/>
  <c r="R30" i="1" s="1"/>
  <c r="AH29" i="1"/>
  <c r="AK29" i="1" s="1"/>
  <c r="AL29" i="1" s="1"/>
  <c r="AM29" i="1" s="1"/>
  <c r="Q29" i="1"/>
  <c r="T29" i="1" s="1"/>
  <c r="U29" i="1" s="1"/>
  <c r="V29" i="1" s="1"/>
  <c r="AH15" i="1"/>
  <c r="AI15" i="1" s="1"/>
  <c r="Q15" i="1"/>
  <c r="R15" i="1" s="1"/>
  <c r="AH297" i="1"/>
  <c r="AK297" i="1" s="1"/>
  <c r="AL297" i="1" s="1"/>
  <c r="AM297" i="1" s="1"/>
  <c r="Q297" i="1"/>
  <c r="R297" i="1" s="1"/>
  <c r="AH263" i="1"/>
  <c r="AK263" i="1" s="1"/>
  <c r="AL263" i="1" s="1"/>
  <c r="AM263" i="1" s="1"/>
  <c r="Q263" i="1"/>
  <c r="T263" i="1" s="1"/>
  <c r="U263" i="1" s="1"/>
  <c r="V263" i="1" s="1"/>
  <c r="AH252" i="1"/>
  <c r="AK252" i="1" s="1"/>
  <c r="AL252" i="1" s="1"/>
  <c r="AM252" i="1" s="1"/>
  <c r="Q252" i="1"/>
  <c r="T252" i="1" s="1"/>
  <c r="U252" i="1" s="1"/>
  <c r="V252" i="1" s="1"/>
  <c r="AH202" i="1"/>
  <c r="AK202" i="1" s="1"/>
  <c r="AL202" i="1" s="1"/>
  <c r="AM202" i="1" s="1"/>
  <c r="Q202" i="1"/>
  <c r="T202" i="1" s="1"/>
  <c r="U202" i="1" s="1"/>
  <c r="V202" i="1" s="1"/>
  <c r="AH177" i="1"/>
  <c r="AK177" i="1" s="1"/>
  <c r="AL177" i="1" s="1"/>
  <c r="AM177" i="1" s="1"/>
  <c r="Q177" i="1"/>
  <c r="T177" i="1" s="1"/>
  <c r="U177" i="1" s="1"/>
  <c r="V177" i="1" s="1"/>
  <c r="AH154" i="1"/>
  <c r="AK154" i="1" s="1"/>
  <c r="AL154" i="1" s="1"/>
  <c r="AM154" i="1" s="1"/>
  <c r="Q154" i="1"/>
  <c r="T154" i="1" s="1"/>
  <c r="U154" i="1" s="1"/>
  <c r="V154" i="1" s="1"/>
  <c r="AH136" i="1"/>
  <c r="AK136" i="1" s="1"/>
  <c r="AL136" i="1" s="1"/>
  <c r="AM136" i="1" s="1"/>
  <c r="Q136" i="1"/>
  <c r="T136" i="1" s="1"/>
  <c r="U136" i="1" s="1"/>
  <c r="V136" i="1" s="1"/>
  <c r="AH119" i="1"/>
  <c r="AK119" i="1" s="1"/>
  <c r="AL119" i="1" s="1"/>
  <c r="AM119" i="1" s="1"/>
  <c r="Q119" i="1"/>
  <c r="T119" i="1" s="1"/>
  <c r="U119" i="1" s="1"/>
  <c r="V119" i="1" s="1"/>
  <c r="AH104" i="1"/>
  <c r="AK104" i="1" s="1"/>
  <c r="AL104" i="1" s="1"/>
  <c r="AM104" i="1" s="1"/>
  <c r="Q104" i="1"/>
  <c r="T104" i="1" s="1"/>
  <c r="U104" i="1" s="1"/>
  <c r="V104" i="1" s="1"/>
  <c r="AH89" i="1"/>
  <c r="AI89" i="1" s="1"/>
  <c r="Q89" i="1"/>
  <c r="T89" i="1" s="1"/>
  <c r="U89" i="1" s="1"/>
  <c r="V89" i="1" s="1"/>
  <c r="AH74" i="1"/>
  <c r="AK74" i="1" s="1"/>
  <c r="AL74" i="1" s="1"/>
  <c r="AM74" i="1" s="1"/>
  <c r="Q74" i="1"/>
  <c r="T74" i="1" s="1"/>
  <c r="U74" i="1" s="1"/>
  <c r="V74" i="1" s="1"/>
  <c r="AH56" i="1"/>
  <c r="AI56" i="1" s="1"/>
  <c r="Q56" i="1"/>
  <c r="T56" i="1" s="1"/>
  <c r="U56" i="1" s="1"/>
  <c r="V56" i="1" s="1"/>
  <c r="AH39" i="1"/>
  <c r="AK39" i="1" s="1"/>
  <c r="AL39" i="1" s="1"/>
  <c r="AM39" i="1" s="1"/>
  <c r="Q39" i="1"/>
  <c r="T39" i="1" s="1"/>
  <c r="U39" i="1" s="1"/>
  <c r="V39" i="1" s="1"/>
  <c r="AH28" i="1"/>
  <c r="AK28" i="1" s="1"/>
  <c r="AL28" i="1" s="1"/>
  <c r="AM28" i="1" s="1"/>
  <c r="Q28" i="1"/>
  <c r="T28" i="1" s="1"/>
  <c r="U28" i="1" s="1"/>
  <c r="V28" i="1" s="1"/>
  <c r="AH16" i="1"/>
  <c r="AI16" i="1" s="1"/>
  <c r="Q16" i="1"/>
  <c r="T16" i="1" s="1"/>
  <c r="U16" i="1" s="1"/>
  <c r="V16" i="1" s="1"/>
  <c r="AH319" i="1"/>
  <c r="AK319" i="1" s="1"/>
  <c r="AL319" i="1" s="1"/>
  <c r="AM319" i="1" s="1"/>
  <c r="Q319" i="1"/>
  <c r="T319" i="1" s="1"/>
  <c r="U319" i="1" s="1"/>
  <c r="V319" i="1" s="1"/>
  <c r="AH296" i="1"/>
  <c r="AI296" i="1" s="1"/>
  <c r="Q296" i="1"/>
  <c r="T296" i="1" s="1"/>
  <c r="U296" i="1" s="1"/>
  <c r="V296" i="1" s="1"/>
  <c r="AH282" i="1"/>
  <c r="AK282" i="1" s="1"/>
  <c r="AL282" i="1" s="1"/>
  <c r="AM282" i="1" s="1"/>
  <c r="Q282" i="1"/>
  <c r="T282" i="1" s="1"/>
  <c r="U282" i="1" s="1"/>
  <c r="V282" i="1" s="1"/>
  <c r="AH260" i="1"/>
  <c r="AK260" i="1" s="1"/>
  <c r="AL260" i="1" s="1"/>
  <c r="AM260" i="1" s="1"/>
  <c r="Q260" i="1"/>
  <c r="T260" i="1" s="1"/>
  <c r="U260" i="1" s="1"/>
  <c r="V260" i="1" s="1"/>
  <c r="AH230" i="1"/>
  <c r="AK230" i="1" s="1"/>
  <c r="AL230" i="1" s="1"/>
  <c r="AM230" i="1" s="1"/>
  <c r="Q230" i="1"/>
  <c r="R230" i="1" s="1"/>
  <c r="AH229" i="1"/>
  <c r="AK229" i="1" s="1"/>
  <c r="AL229" i="1" s="1"/>
  <c r="AM229" i="1" s="1"/>
  <c r="Q229" i="1"/>
  <c r="T229" i="1" s="1"/>
  <c r="U229" i="1" s="1"/>
  <c r="V229" i="1" s="1"/>
  <c r="AH199" i="1"/>
  <c r="AK199" i="1" s="1"/>
  <c r="AL199" i="1" s="1"/>
  <c r="AM199" i="1" s="1"/>
  <c r="Q199" i="1"/>
  <c r="T199" i="1" s="1"/>
  <c r="U199" i="1" s="1"/>
  <c r="V199" i="1" s="1"/>
  <c r="AH175" i="1"/>
  <c r="AK175" i="1" s="1"/>
  <c r="AL175" i="1" s="1"/>
  <c r="AM175" i="1" s="1"/>
  <c r="Q175" i="1"/>
  <c r="T175" i="1" s="1"/>
  <c r="U175" i="1" s="1"/>
  <c r="V175" i="1" s="1"/>
  <c r="AH152" i="1"/>
  <c r="AK152" i="1" s="1"/>
  <c r="AL152" i="1" s="1"/>
  <c r="AM152" i="1" s="1"/>
  <c r="Q152" i="1"/>
  <c r="R152" i="1" s="1"/>
  <c r="AH133" i="1"/>
  <c r="AI133" i="1" s="1"/>
  <c r="Q133" i="1"/>
  <c r="R133" i="1" s="1"/>
  <c r="AH117" i="1"/>
  <c r="AK117" i="1" s="1"/>
  <c r="AL117" i="1" s="1"/>
  <c r="AM117" i="1" s="1"/>
  <c r="Q117" i="1"/>
  <c r="T117" i="1" s="1"/>
  <c r="U117" i="1" s="1"/>
  <c r="V117" i="1" s="1"/>
  <c r="AH102" i="1"/>
  <c r="AK102" i="1" s="1"/>
  <c r="AL102" i="1" s="1"/>
  <c r="AM102" i="1" s="1"/>
  <c r="Q102" i="1"/>
  <c r="T102" i="1" s="1"/>
  <c r="U102" i="1" s="1"/>
  <c r="V102" i="1" s="1"/>
  <c r="AH87" i="1"/>
  <c r="AK87" i="1" s="1"/>
  <c r="AL87" i="1" s="1"/>
  <c r="AM87" i="1" s="1"/>
  <c r="Q87" i="1"/>
  <c r="T87" i="1" s="1"/>
  <c r="U87" i="1" s="1"/>
  <c r="V87" i="1" s="1"/>
  <c r="AH72" i="1"/>
  <c r="AK72" i="1" s="1"/>
  <c r="AL72" i="1" s="1"/>
  <c r="AM72" i="1" s="1"/>
  <c r="Q72" i="1"/>
  <c r="R72" i="1" s="1"/>
  <c r="AH53" i="1"/>
  <c r="AK53" i="1" s="1"/>
  <c r="AL53" i="1" s="1"/>
  <c r="AM53" i="1" s="1"/>
  <c r="Q53" i="1"/>
  <c r="R53" i="1" s="1"/>
  <c r="AH37" i="1"/>
  <c r="AK37" i="1" s="1"/>
  <c r="AL37" i="1" s="1"/>
  <c r="AM37" i="1" s="1"/>
  <c r="Q37" i="1"/>
  <c r="T37" i="1" s="1"/>
  <c r="U37" i="1" s="1"/>
  <c r="V37" i="1" s="1"/>
  <c r="AH33" i="1"/>
  <c r="AK33" i="1" s="1"/>
  <c r="AL33" i="1" s="1"/>
  <c r="AM33" i="1" s="1"/>
  <c r="Q33" i="1"/>
  <c r="T33" i="1" s="1"/>
  <c r="U33" i="1" s="1"/>
  <c r="V33" i="1" s="1"/>
  <c r="AH14" i="1"/>
  <c r="AI14" i="1" s="1"/>
  <c r="Q14" i="1"/>
  <c r="T14" i="1" s="1"/>
  <c r="U14" i="1" s="1"/>
  <c r="V14" i="1" s="1"/>
  <c r="AH251" i="1"/>
  <c r="AK251" i="1" s="1"/>
  <c r="AL251" i="1" s="1"/>
  <c r="AM251" i="1" s="1"/>
  <c r="Q251" i="1"/>
  <c r="T251" i="1" s="1"/>
  <c r="U251" i="1" s="1"/>
  <c r="V251" i="1" s="1"/>
  <c r="AH247" i="1"/>
  <c r="AK247" i="1" s="1"/>
  <c r="AL247" i="1" s="1"/>
  <c r="AM247" i="1" s="1"/>
  <c r="Q247" i="1"/>
  <c r="R247" i="1" s="1"/>
  <c r="AH243" i="1"/>
  <c r="AK243" i="1" s="1"/>
  <c r="AL243" i="1" s="1"/>
  <c r="AM243" i="1" s="1"/>
  <c r="Q243" i="1"/>
  <c r="R243" i="1" s="1"/>
  <c r="AH228" i="1"/>
  <c r="AI228" i="1" s="1"/>
  <c r="Q228" i="1"/>
  <c r="T228" i="1" s="1"/>
  <c r="U228" i="1" s="1"/>
  <c r="V228" i="1" s="1"/>
  <c r="AH227" i="1"/>
  <c r="AI227" i="1" s="1"/>
  <c r="Q227" i="1"/>
  <c r="T227" i="1" s="1"/>
  <c r="U227" i="1" s="1"/>
  <c r="V227" i="1" s="1"/>
  <c r="AH226" i="1"/>
  <c r="AK226" i="1" s="1"/>
  <c r="AL226" i="1" s="1"/>
  <c r="AM226" i="1" s="1"/>
  <c r="Q226" i="1"/>
  <c r="T226" i="1" s="1"/>
  <c r="U226" i="1" s="1"/>
  <c r="V226" i="1" s="1"/>
  <c r="AH225" i="1"/>
  <c r="AK225" i="1" s="1"/>
  <c r="AL225" i="1" s="1"/>
  <c r="AM225" i="1" s="1"/>
  <c r="Q225" i="1"/>
  <c r="T225" i="1" s="1"/>
  <c r="U225" i="1" s="1"/>
  <c r="V225" i="1" s="1"/>
  <c r="AH224" i="1"/>
  <c r="AK224" i="1" s="1"/>
  <c r="AL224" i="1" s="1"/>
  <c r="AM224" i="1" s="1"/>
  <c r="Q224" i="1"/>
  <c r="T224" i="1" s="1"/>
  <c r="U224" i="1" s="1"/>
  <c r="V224" i="1" s="1"/>
  <c r="AH223" i="1"/>
  <c r="AK223" i="1" s="1"/>
  <c r="AL223" i="1" s="1"/>
  <c r="AM223" i="1" s="1"/>
  <c r="Q223" i="1"/>
  <c r="R223" i="1" s="1"/>
  <c r="AH222" i="1"/>
  <c r="AK222" i="1" s="1"/>
  <c r="AL222" i="1" s="1"/>
  <c r="AM222" i="1" s="1"/>
  <c r="Q222" i="1"/>
  <c r="T222" i="1" s="1"/>
  <c r="U222" i="1" s="1"/>
  <c r="V222" i="1" s="1"/>
  <c r="AH198" i="1"/>
  <c r="AK198" i="1" s="1"/>
  <c r="AL198" i="1" s="1"/>
  <c r="AM198" i="1" s="1"/>
  <c r="Q198" i="1"/>
  <c r="R198" i="1" s="1"/>
  <c r="AH197" i="1"/>
  <c r="AK197" i="1" s="1"/>
  <c r="AL197" i="1" s="1"/>
  <c r="AM197" i="1" s="1"/>
  <c r="Q197" i="1"/>
  <c r="T197" i="1" s="1"/>
  <c r="U197" i="1" s="1"/>
  <c r="V197" i="1" s="1"/>
  <c r="AH196" i="1"/>
  <c r="AK196" i="1" s="1"/>
  <c r="AL196" i="1" s="1"/>
  <c r="AM196" i="1" s="1"/>
  <c r="Q196" i="1"/>
  <c r="T196" i="1" s="1"/>
  <c r="U196" i="1" s="1"/>
  <c r="V196" i="1" s="1"/>
  <c r="AH174" i="1"/>
  <c r="AK174" i="1" s="1"/>
  <c r="AL174" i="1" s="1"/>
  <c r="AM174" i="1" s="1"/>
  <c r="Q174" i="1"/>
  <c r="T174" i="1" s="1"/>
  <c r="U174" i="1" s="1"/>
  <c r="V174" i="1" s="1"/>
  <c r="AH173" i="1"/>
  <c r="AK173" i="1" s="1"/>
  <c r="AL173" i="1" s="1"/>
  <c r="AM173" i="1" s="1"/>
  <c r="Q173" i="1"/>
  <c r="T173" i="1" s="1"/>
  <c r="U173" i="1" s="1"/>
  <c r="V173" i="1" s="1"/>
  <c r="AH172" i="1"/>
  <c r="AK172" i="1" s="1"/>
  <c r="AL172" i="1" s="1"/>
  <c r="AM172" i="1" s="1"/>
  <c r="Q172" i="1"/>
  <c r="T172" i="1" s="1"/>
  <c r="U172" i="1" s="1"/>
  <c r="V172" i="1" s="1"/>
  <c r="AH171" i="1"/>
  <c r="AK171" i="1" s="1"/>
  <c r="AL171" i="1" s="1"/>
  <c r="AM171" i="1" s="1"/>
  <c r="Q171" i="1"/>
  <c r="T171" i="1" s="1"/>
  <c r="U171" i="1" s="1"/>
  <c r="V171" i="1" s="1"/>
  <c r="AH170" i="1"/>
  <c r="AK170" i="1" s="1"/>
  <c r="AL170" i="1" s="1"/>
  <c r="AM170" i="1" s="1"/>
  <c r="Q170" i="1"/>
  <c r="T170" i="1" s="1"/>
  <c r="U170" i="1" s="1"/>
  <c r="V170" i="1" s="1"/>
  <c r="AH280" i="1"/>
  <c r="AK280" i="1" s="1"/>
  <c r="AL280" i="1" s="1"/>
  <c r="AM280" i="1" s="1"/>
  <c r="Q280" i="1"/>
  <c r="T280" i="1" s="1"/>
  <c r="U280" i="1" s="1"/>
  <c r="V280" i="1" s="1"/>
  <c r="AH257" i="1"/>
  <c r="AK257" i="1" s="1"/>
  <c r="AL257" i="1" s="1"/>
  <c r="AM257" i="1" s="1"/>
  <c r="Q257" i="1"/>
  <c r="T257" i="1" s="1"/>
  <c r="U257" i="1" s="1"/>
  <c r="V257" i="1" s="1"/>
  <c r="AH219" i="1"/>
  <c r="AK219" i="1" s="1"/>
  <c r="AL219" i="1" s="1"/>
  <c r="AM219" i="1" s="1"/>
  <c r="Q219" i="1"/>
  <c r="R219" i="1" s="1"/>
  <c r="AH195" i="1"/>
  <c r="AK195" i="1" s="1"/>
  <c r="AL195" i="1" s="1"/>
  <c r="AM195" i="1" s="1"/>
  <c r="Q195" i="1"/>
  <c r="T195" i="1" s="1"/>
  <c r="U195" i="1" s="1"/>
  <c r="V195" i="1" s="1"/>
  <c r="AH169" i="1"/>
  <c r="AI169" i="1" s="1"/>
  <c r="Q169" i="1"/>
  <c r="T169" i="1" s="1"/>
  <c r="U169" i="1" s="1"/>
  <c r="V169" i="1" s="1"/>
  <c r="AH295" i="1"/>
  <c r="AK295" i="1" s="1"/>
  <c r="AL295" i="1" s="1"/>
  <c r="AM295" i="1" s="1"/>
  <c r="Q295" i="1"/>
  <c r="R295" i="1" s="1"/>
  <c r="AH279" i="1"/>
  <c r="AI279" i="1" s="1"/>
  <c r="Q279" i="1"/>
  <c r="T279" i="1" s="1"/>
  <c r="U279" i="1" s="1"/>
  <c r="V279" i="1" s="1"/>
  <c r="AH256" i="1"/>
  <c r="AK256" i="1" s="1"/>
  <c r="AL256" i="1" s="1"/>
  <c r="AM256" i="1" s="1"/>
  <c r="Q256" i="1"/>
  <c r="R256" i="1" s="1"/>
  <c r="AH218" i="1"/>
  <c r="AI218" i="1" s="1"/>
  <c r="Q218" i="1"/>
  <c r="T218" i="1" s="1"/>
  <c r="U218" i="1" s="1"/>
  <c r="V218" i="1" s="1"/>
  <c r="AH194" i="1"/>
  <c r="AK194" i="1" s="1"/>
  <c r="AL194" i="1" s="1"/>
  <c r="AM194" i="1" s="1"/>
  <c r="Q194" i="1"/>
  <c r="T194" i="1" s="1"/>
  <c r="U194" i="1" s="1"/>
  <c r="V194" i="1" s="1"/>
  <c r="AH168" i="1"/>
  <c r="AK168" i="1" s="1"/>
  <c r="AL168" i="1" s="1"/>
  <c r="AM168" i="1" s="1"/>
  <c r="Q168" i="1"/>
  <c r="T168" i="1" s="1"/>
  <c r="U168" i="1" s="1"/>
  <c r="V168" i="1" s="1"/>
  <c r="AH132" i="1"/>
  <c r="AI132" i="1" s="1"/>
  <c r="Q132" i="1"/>
  <c r="T132" i="1" s="1"/>
  <c r="U132" i="1" s="1"/>
  <c r="V132" i="1" s="1"/>
  <c r="AH52" i="1"/>
  <c r="AK52" i="1" s="1"/>
  <c r="AL52" i="1" s="1"/>
  <c r="AM52" i="1" s="1"/>
  <c r="Q52" i="1"/>
  <c r="T52" i="1" s="1"/>
  <c r="U52" i="1" s="1"/>
  <c r="V52" i="1" s="1"/>
  <c r="AH150" i="1"/>
  <c r="AK150" i="1" s="1"/>
  <c r="AL150" i="1" s="1"/>
  <c r="AM150" i="1" s="1"/>
  <c r="Q150" i="1"/>
  <c r="T150" i="1" s="1"/>
  <c r="U150" i="1" s="1"/>
  <c r="V150" i="1" s="1"/>
  <c r="AH50" i="1"/>
  <c r="AI50" i="1" s="1"/>
  <c r="Q50" i="1"/>
  <c r="T50" i="1" s="1"/>
  <c r="U50" i="1" s="1"/>
  <c r="V50" i="1" s="1"/>
  <c r="AH151" i="1"/>
  <c r="AK151" i="1" s="1"/>
  <c r="AL151" i="1" s="1"/>
  <c r="AM151" i="1" s="1"/>
  <c r="Q151" i="1"/>
  <c r="T151" i="1" s="1"/>
  <c r="U151" i="1" s="1"/>
  <c r="V151" i="1" s="1"/>
  <c r="AH131" i="1"/>
  <c r="AK131" i="1" s="1"/>
  <c r="AL131" i="1" s="1"/>
  <c r="AM131" i="1" s="1"/>
  <c r="Q131" i="1"/>
  <c r="T131" i="1" s="1"/>
  <c r="U131" i="1" s="1"/>
  <c r="V131" i="1" s="1"/>
  <c r="AH116" i="1"/>
  <c r="AI116" i="1" s="1"/>
  <c r="Q116" i="1"/>
  <c r="T116" i="1" s="1"/>
  <c r="U116" i="1" s="1"/>
  <c r="V116" i="1" s="1"/>
  <c r="AH101" i="1"/>
  <c r="AK101" i="1" s="1"/>
  <c r="AL101" i="1" s="1"/>
  <c r="AM101" i="1" s="1"/>
  <c r="Q101" i="1"/>
  <c r="T101" i="1" s="1"/>
  <c r="U101" i="1" s="1"/>
  <c r="V101" i="1" s="1"/>
  <c r="AH86" i="1"/>
  <c r="AK86" i="1" s="1"/>
  <c r="AL86" i="1" s="1"/>
  <c r="AM86" i="1" s="1"/>
  <c r="Q86" i="1"/>
  <c r="T86" i="1" s="1"/>
  <c r="U86" i="1" s="1"/>
  <c r="V86" i="1" s="1"/>
  <c r="AH71" i="1"/>
  <c r="AK71" i="1" s="1"/>
  <c r="AL71" i="1" s="1"/>
  <c r="AM71" i="1" s="1"/>
  <c r="Q71" i="1"/>
  <c r="R71" i="1" s="1"/>
  <c r="AH51" i="1"/>
  <c r="AK51" i="1" s="1"/>
  <c r="AL51" i="1" s="1"/>
  <c r="AM51" i="1" s="1"/>
  <c r="Q51" i="1"/>
  <c r="T51" i="1" s="1"/>
  <c r="U51" i="1" s="1"/>
  <c r="V51" i="1" s="1"/>
  <c r="AH36" i="1"/>
  <c r="AK36" i="1" s="1"/>
  <c r="AL36" i="1" s="1"/>
  <c r="AM36" i="1" s="1"/>
  <c r="Q36" i="1"/>
  <c r="T36" i="1" s="1"/>
  <c r="U36" i="1" s="1"/>
  <c r="V36" i="1" s="1"/>
  <c r="AH318" i="1"/>
  <c r="AK318" i="1" s="1"/>
  <c r="AL318" i="1" s="1"/>
  <c r="AM318" i="1" s="1"/>
  <c r="Q318" i="1"/>
  <c r="T318" i="1" s="1"/>
  <c r="U318" i="1" s="1"/>
  <c r="V318" i="1" s="1"/>
  <c r="AH220" i="1"/>
  <c r="AK220" i="1" s="1"/>
  <c r="AL220" i="1" s="1"/>
  <c r="AM220" i="1" s="1"/>
  <c r="Q220" i="1"/>
  <c r="T220" i="1" s="1"/>
  <c r="U220" i="1" s="1"/>
  <c r="V220" i="1" s="1"/>
  <c r="AH130" i="1"/>
  <c r="AK130" i="1" s="1"/>
  <c r="AL130" i="1" s="1"/>
  <c r="AM130" i="1" s="1"/>
  <c r="Q130" i="1"/>
  <c r="T130" i="1" s="1"/>
  <c r="U130" i="1" s="1"/>
  <c r="V130" i="1" s="1"/>
  <c r="AH115" i="1"/>
  <c r="AI115" i="1" s="1"/>
  <c r="Q115" i="1"/>
  <c r="T115" i="1" s="1"/>
  <c r="U115" i="1" s="1"/>
  <c r="V115" i="1" s="1"/>
  <c r="AH100" i="1"/>
  <c r="AI100" i="1" s="1"/>
  <c r="Q100" i="1"/>
  <c r="T100" i="1" s="1"/>
  <c r="U100" i="1" s="1"/>
  <c r="V100" i="1" s="1"/>
  <c r="AH85" i="1"/>
  <c r="AK85" i="1" s="1"/>
  <c r="AL85" i="1" s="1"/>
  <c r="AM85" i="1" s="1"/>
  <c r="Q85" i="1"/>
  <c r="T85" i="1" s="1"/>
  <c r="U85" i="1" s="1"/>
  <c r="V85" i="1" s="1"/>
  <c r="AH70" i="1"/>
  <c r="AK70" i="1" s="1"/>
  <c r="AL70" i="1" s="1"/>
  <c r="AM70" i="1" s="1"/>
  <c r="Q70" i="1"/>
  <c r="T70" i="1" s="1"/>
  <c r="U70" i="1" s="1"/>
  <c r="V70" i="1" s="1"/>
  <c r="AH281" i="1"/>
  <c r="AK281" i="1" s="1"/>
  <c r="AL281" i="1" s="1"/>
  <c r="AM281" i="1" s="1"/>
  <c r="Q281" i="1"/>
  <c r="R281" i="1" s="1"/>
  <c r="AH259" i="1"/>
  <c r="AK259" i="1" s="1"/>
  <c r="AL259" i="1" s="1"/>
  <c r="AM259" i="1" s="1"/>
  <c r="Q259" i="1"/>
  <c r="T259" i="1" s="1"/>
  <c r="U259" i="1" s="1"/>
  <c r="V259" i="1" s="1"/>
  <c r="AH258" i="1"/>
  <c r="AK258" i="1" s="1"/>
  <c r="AL258" i="1" s="1"/>
  <c r="AM258" i="1" s="1"/>
  <c r="Q258" i="1"/>
  <c r="T258" i="1" s="1"/>
  <c r="U258" i="1" s="1"/>
  <c r="V258" i="1" s="1"/>
  <c r="AH221" i="1"/>
  <c r="AI221" i="1" s="1"/>
  <c r="Q221" i="1"/>
  <c r="T221" i="1" s="1"/>
  <c r="U221" i="1" s="1"/>
  <c r="V221" i="1" s="1"/>
  <c r="AH167" i="1"/>
  <c r="AK167" i="1" s="1"/>
  <c r="AL167" i="1" s="1"/>
  <c r="AM167" i="1" s="1"/>
  <c r="Q167" i="1"/>
  <c r="T167" i="1" s="1"/>
  <c r="U167" i="1" s="1"/>
  <c r="V167" i="1" s="1"/>
  <c r="AH32" i="1"/>
  <c r="AK32" i="1" s="1"/>
  <c r="AL32" i="1" s="1"/>
  <c r="AM32" i="1" s="1"/>
  <c r="Q32" i="1"/>
  <c r="T32" i="1" s="1"/>
  <c r="U32" i="1" s="1"/>
  <c r="V32" i="1" s="1"/>
  <c r="AH12" i="1"/>
  <c r="AK12" i="1" s="1"/>
  <c r="AL12" i="1" s="1"/>
  <c r="AM12" i="1" s="1"/>
  <c r="Q12" i="1"/>
  <c r="R12" i="1" s="1"/>
  <c r="AH311" i="1"/>
  <c r="AK311" i="1" s="1"/>
  <c r="AL311" i="1" s="1"/>
  <c r="AM311" i="1" s="1"/>
  <c r="Q311" i="1"/>
  <c r="T311" i="1" s="1"/>
  <c r="U311" i="1" s="1"/>
  <c r="V311" i="1" s="1"/>
  <c r="AH309" i="1"/>
  <c r="AK309" i="1" s="1"/>
  <c r="AL309" i="1" s="1"/>
  <c r="AM309" i="1" s="1"/>
  <c r="Q309" i="1"/>
  <c r="T309" i="1" s="1"/>
  <c r="U309" i="1" s="1"/>
  <c r="V309" i="1" s="1"/>
  <c r="AH317" i="1"/>
  <c r="AK317" i="1" s="1"/>
  <c r="AL317" i="1" s="1"/>
  <c r="AM317" i="1" s="1"/>
  <c r="Q317" i="1"/>
  <c r="T317" i="1" s="1"/>
  <c r="U317" i="1" s="1"/>
  <c r="V317" i="1" s="1"/>
  <c r="AH217" i="1"/>
  <c r="AK217" i="1" s="1"/>
  <c r="AL217" i="1" s="1"/>
  <c r="AM217" i="1" s="1"/>
  <c r="Q217" i="1"/>
  <c r="R217" i="1" s="1"/>
  <c r="AH166" i="1"/>
  <c r="AK166" i="1" s="1"/>
  <c r="AL166" i="1" s="1"/>
  <c r="AM166" i="1" s="1"/>
  <c r="Q166" i="1"/>
  <c r="T166" i="1" s="1"/>
  <c r="U166" i="1" s="1"/>
  <c r="V166" i="1" s="1"/>
  <c r="AH26" i="1"/>
  <c r="AK26" i="1" s="1"/>
  <c r="AL26" i="1" s="1"/>
  <c r="AM26" i="1" s="1"/>
  <c r="Q26" i="1"/>
  <c r="R26" i="1" s="1"/>
  <c r="AH329" i="1"/>
  <c r="AI329" i="1" s="1"/>
  <c r="Q329" i="1"/>
  <c r="T329" i="1" s="1"/>
  <c r="U329" i="1" s="1"/>
  <c r="V329" i="1" s="1"/>
  <c r="AH216" i="1"/>
  <c r="AK216" i="1" s="1"/>
  <c r="AL216" i="1" s="1"/>
  <c r="AM216" i="1" s="1"/>
  <c r="Q216" i="1"/>
  <c r="T216" i="1" s="1"/>
  <c r="U216" i="1" s="1"/>
  <c r="V216" i="1" s="1"/>
  <c r="AH193" i="1"/>
  <c r="AK193" i="1" s="1"/>
  <c r="AL193" i="1" s="1"/>
  <c r="AM193" i="1" s="1"/>
  <c r="Q193" i="1"/>
  <c r="T193" i="1" s="1"/>
  <c r="U193" i="1" s="1"/>
  <c r="V193" i="1" s="1"/>
  <c r="AH165" i="1"/>
  <c r="AI165" i="1" s="1"/>
  <c r="Q165" i="1"/>
  <c r="T165" i="1" s="1"/>
  <c r="U165" i="1" s="1"/>
  <c r="V165" i="1" s="1"/>
  <c r="AH328" i="1"/>
  <c r="AK328" i="1" s="1"/>
  <c r="AL328" i="1" s="1"/>
  <c r="AM328" i="1" s="1"/>
  <c r="Q328" i="1"/>
  <c r="R328" i="1" s="1"/>
  <c r="AH316" i="1"/>
  <c r="AK316" i="1" s="1"/>
  <c r="AL316" i="1" s="1"/>
  <c r="AM316" i="1" s="1"/>
  <c r="Q316" i="1"/>
  <c r="R316" i="1" s="1"/>
  <c r="AH294" i="1"/>
  <c r="AK294" i="1" s="1"/>
  <c r="AL294" i="1" s="1"/>
  <c r="AM294" i="1" s="1"/>
  <c r="Q294" i="1"/>
  <c r="T294" i="1" s="1"/>
  <c r="U294" i="1" s="1"/>
  <c r="V294" i="1" s="1"/>
  <c r="AH278" i="1"/>
  <c r="AK278" i="1" s="1"/>
  <c r="AL278" i="1" s="1"/>
  <c r="AM278" i="1" s="1"/>
  <c r="Q278" i="1"/>
  <c r="R278" i="1" s="1"/>
  <c r="AH255" i="1"/>
  <c r="AK255" i="1" s="1"/>
  <c r="AL255" i="1" s="1"/>
  <c r="AM255" i="1" s="1"/>
  <c r="Q255" i="1"/>
  <c r="T255" i="1" s="1"/>
  <c r="U255" i="1" s="1"/>
  <c r="V255" i="1" s="1"/>
  <c r="AH192" i="1"/>
  <c r="AK192" i="1" s="1"/>
  <c r="AL192" i="1" s="1"/>
  <c r="AM192" i="1" s="1"/>
  <c r="Q192" i="1"/>
  <c r="T192" i="1" s="1"/>
  <c r="U192" i="1" s="1"/>
  <c r="V192" i="1" s="1"/>
  <c r="AH164" i="1"/>
  <c r="AI164" i="1" s="1"/>
  <c r="Q164" i="1"/>
  <c r="R164" i="1" s="1"/>
  <c r="AH149" i="1"/>
  <c r="AI149" i="1" s="1"/>
  <c r="Q149" i="1"/>
  <c r="T149" i="1" s="1"/>
  <c r="U149" i="1" s="1"/>
  <c r="V149" i="1" s="1"/>
  <c r="AH129" i="1"/>
  <c r="AK129" i="1" s="1"/>
  <c r="AL129" i="1" s="1"/>
  <c r="AM129" i="1" s="1"/>
  <c r="Q129" i="1"/>
  <c r="T129" i="1" s="1"/>
  <c r="U129" i="1" s="1"/>
  <c r="V129" i="1" s="1"/>
  <c r="AH114" i="1"/>
  <c r="AK114" i="1" s="1"/>
  <c r="AL114" i="1" s="1"/>
  <c r="AM114" i="1" s="1"/>
  <c r="Q114" i="1"/>
  <c r="T114" i="1" s="1"/>
  <c r="U114" i="1" s="1"/>
  <c r="V114" i="1" s="1"/>
  <c r="AH99" i="1"/>
  <c r="AK99" i="1" s="1"/>
  <c r="AL99" i="1" s="1"/>
  <c r="AM99" i="1" s="1"/>
  <c r="Q99" i="1"/>
  <c r="T99" i="1" s="1"/>
  <c r="U99" i="1" s="1"/>
  <c r="V99" i="1" s="1"/>
  <c r="AH84" i="1"/>
  <c r="AI84" i="1" s="1"/>
  <c r="Q84" i="1"/>
  <c r="T84" i="1" s="1"/>
  <c r="U84" i="1" s="1"/>
  <c r="V84" i="1" s="1"/>
  <c r="AH69" i="1"/>
  <c r="AK69" i="1" s="1"/>
  <c r="AL69" i="1" s="1"/>
  <c r="AM69" i="1" s="1"/>
  <c r="Q69" i="1"/>
  <c r="T69" i="1" s="1"/>
  <c r="U69" i="1" s="1"/>
  <c r="V69" i="1" s="1"/>
  <c r="AH49" i="1"/>
  <c r="AK49" i="1" s="1"/>
  <c r="AL49" i="1" s="1"/>
  <c r="AM49" i="1" s="1"/>
  <c r="Q49" i="1"/>
  <c r="T49" i="1" s="1"/>
  <c r="U49" i="1" s="1"/>
  <c r="V49" i="1" s="1"/>
  <c r="AH34" i="1"/>
  <c r="AK34" i="1" s="1"/>
  <c r="AL34" i="1" s="1"/>
  <c r="AM34" i="1" s="1"/>
  <c r="Q34" i="1"/>
  <c r="T34" i="1" s="1"/>
  <c r="U34" i="1" s="1"/>
  <c r="V34" i="1" s="1"/>
  <c r="AH11" i="1"/>
  <c r="AK11" i="1" s="1"/>
  <c r="AL11" i="1" s="1"/>
  <c r="AM11" i="1" s="1"/>
  <c r="Q11" i="1"/>
  <c r="T11" i="1" s="1"/>
  <c r="U11" i="1" s="1"/>
  <c r="V11" i="1" s="1"/>
  <c r="T338" i="1" l="1"/>
  <c r="U338" i="1" s="1"/>
  <c r="V338" i="1" s="1"/>
  <c r="R338" i="1"/>
  <c r="T337" i="1"/>
  <c r="U337" i="1" s="1"/>
  <c r="V337" i="1" s="1"/>
  <c r="R337" i="1"/>
  <c r="T336" i="1"/>
  <c r="U336" i="1" s="1"/>
  <c r="V336" i="1" s="1"/>
  <c r="R336" i="1"/>
  <c r="AI204" i="1"/>
  <c r="AK204" i="1"/>
  <c r="AL204" i="1" s="1"/>
  <c r="AM204" i="1" s="1"/>
  <c r="T242" i="1"/>
  <c r="U242" i="1" s="1"/>
  <c r="V242" i="1" s="1"/>
  <c r="AU242" i="1" s="1"/>
  <c r="R242" i="1"/>
  <c r="AK185" i="1"/>
  <c r="AL185" i="1" s="1"/>
  <c r="AM185" i="1" s="1"/>
  <c r="AI185" i="1"/>
  <c r="AI241" i="1"/>
  <c r="AI242" i="1"/>
  <c r="AU246" i="1"/>
  <c r="R253" i="1"/>
  <c r="R321" i="1"/>
  <c r="AI326" i="1"/>
  <c r="AK321" i="1"/>
  <c r="AL321" i="1" s="1"/>
  <c r="AM321" i="1" s="1"/>
  <c r="AU321" i="1" s="1"/>
  <c r="AU253" i="1"/>
  <c r="T333" i="1"/>
  <c r="U333" i="1" s="1"/>
  <c r="V333" i="1" s="1"/>
  <c r="AI333" i="1"/>
  <c r="R245" i="1"/>
  <c r="AK245" i="1"/>
  <c r="AL245" i="1" s="1"/>
  <c r="AM245" i="1" s="1"/>
  <c r="AU245" i="1" s="1"/>
  <c r="AI253" i="1"/>
  <c r="R246" i="1"/>
  <c r="AV321" i="1"/>
  <c r="AI246" i="1"/>
  <c r="AU31" i="1"/>
  <c r="T249" i="1"/>
  <c r="U249" i="1" s="1"/>
  <c r="V249" i="1" s="1"/>
  <c r="T297" i="1"/>
  <c r="U297" i="1" s="1"/>
  <c r="V297" i="1" s="1"/>
  <c r="AU106" i="1"/>
  <c r="AK249" i="1"/>
  <c r="AL249" i="1" s="1"/>
  <c r="AM249" i="1" s="1"/>
  <c r="R17" i="1"/>
  <c r="AI250" i="1"/>
  <c r="AK61" i="1"/>
  <c r="AL61" i="1" s="1"/>
  <c r="AM61" i="1" s="1"/>
  <c r="AU61" i="1" s="1"/>
  <c r="T237" i="1"/>
  <c r="U237" i="1" s="1"/>
  <c r="V237" i="1" s="1"/>
  <c r="AU237" i="1" s="1"/>
  <c r="AI29" i="1"/>
  <c r="R240" i="1"/>
  <c r="AK16" i="1"/>
  <c r="AL16" i="1" s="1"/>
  <c r="AM16" i="1" s="1"/>
  <c r="AU16" i="1" s="1"/>
  <c r="R118" i="1"/>
  <c r="AK244" i="1"/>
  <c r="AL244" i="1" s="1"/>
  <c r="AM244" i="1" s="1"/>
  <c r="AU244" i="1" s="1"/>
  <c r="AK239" i="1"/>
  <c r="AL239" i="1" s="1"/>
  <c r="AM239" i="1" s="1"/>
  <c r="AU239" i="1" s="1"/>
  <c r="R138" i="1"/>
  <c r="AU209" i="1"/>
  <c r="AU39" i="1"/>
  <c r="AU136" i="1"/>
  <c r="AK135" i="1"/>
  <c r="AL135" i="1" s="1"/>
  <c r="AM135" i="1" s="1"/>
  <c r="AU135" i="1" s="1"/>
  <c r="AI209" i="1"/>
  <c r="AU234" i="1"/>
  <c r="AU139" i="1"/>
  <c r="AU175" i="1"/>
  <c r="AU77" i="1"/>
  <c r="AU312" i="1"/>
  <c r="AI19" i="1"/>
  <c r="AU157" i="1"/>
  <c r="T55" i="1"/>
  <c r="U55" i="1" s="1"/>
  <c r="V55" i="1" s="1"/>
  <c r="AU55" i="1" s="1"/>
  <c r="R157" i="1"/>
  <c r="AI270" i="1"/>
  <c r="R184" i="1"/>
  <c r="AU229" i="1"/>
  <c r="R202" i="1"/>
  <c r="AU320" i="1"/>
  <c r="R261" i="1"/>
  <c r="AU59" i="1"/>
  <c r="R92" i="1"/>
  <c r="AU181" i="1"/>
  <c r="AU90" i="1"/>
  <c r="T30" i="1"/>
  <c r="U30" i="1" s="1"/>
  <c r="V30" i="1" s="1"/>
  <c r="AU30" i="1" s="1"/>
  <c r="AI261" i="1"/>
  <c r="R60" i="1"/>
  <c r="AU107" i="1"/>
  <c r="R301" i="1"/>
  <c r="R285" i="1"/>
  <c r="AU232" i="1"/>
  <c r="T270" i="1"/>
  <c r="U270" i="1" s="1"/>
  <c r="V270" i="1" s="1"/>
  <c r="AU270" i="1" s="1"/>
  <c r="AU235" i="1"/>
  <c r="AI60" i="1"/>
  <c r="AK121" i="1"/>
  <c r="AL121" i="1" s="1"/>
  <c r="AM121" i="1" s="1"/>
  <c r="AU121" i="1" s="1"/>
  <c r="AK201" i="1"/>
  <c r="AL201" i="1" s="1"/>
  <c r="AM201" i="1" s="1"/>
  <c r="AU201" i="1" s="1"/>
  <c r="R61" i="1"/>
  <c r="AI72" i="1"/>
  <c r="AU73" i="1"/>
  <c r="AK137" i="1"/>
  <c r="AL137" i="1" s="1"/>
  <c r="AM137" i="1" s="1"/>
  <c r="AU137" i="1" s="1"/>
  <c r="AU240" i="1"/>
  <c r="AI41" i="1"/>
  <c r="R268" i="1"/>
  <c r="AU199" i="1"/>
  <c r="AU319" i="1"/>
  <c r="AU156" i="1"/>
  <c r="R107" i="1"/>
  <c r="AI271" i="1"/>
  <c r="AU286" i="1"/>
  <c r="R119" i="1"/>
  <c r="AU252" i="1"/>
  <c r="AK15" i="1"/>
  <c r="AL15" i="1" s="1"/>
  <c r="AM15" i="1" s="1"/>
  <c r="AK54" i="1"/>
  <c r="AL54" i="1" s="1"/>
  <c r="AM54" i="1" s="1"/>
  <c r="AU54" i="1" s="1"/>
  <c r="T155" i="1"/>
  <c r="U155" i="1" s="1"/>
  <c r="V155" i="1" s="1"/>
  <c r="AU155" i="1" s="1"/>
  <c r="R312" i="1"/>
  <c r="AI323" i="1"/>
  <c r="AU42" i="1"/>
  <c r="AU62" i="1"/>
  <c r="AU91" i="1"/>
  <c r="AU263" i="1"/>
  <c r="AU313" i="1"/>
  <c r="R324" i="1"/>
  <c r="AI42" i="1"/>
  <c r="R91" i="1"/>
  <c r="AI62" i="1"/>
  <c r="R302" i="1"/>
  <c r="AI106" i="1"/>
  <c r="AU142" i="1"/>
  <c r="R14" i="1"/>
  <c r="AI153" i="1"/>
  <c r="T203" i="1"/>
  <c r="U203" i="1" s="1"/>
  <c r="V203" i="1" s="1"/>
  <c r="AU203" i="1" s="1"/>
  <c r="R105" i="1"/>
  <c r="AU269" i="1"/>
  <c r="AI313" i="1"/>
  <c r="AI91" i="1"/>
  <c r="T208" i="1"/>
  <c r="U208" i="1" s="1"/>
  <c r="V208" i="1" s="1"/>
  <c r="AU208" i="1" s="1"/>
  <c r="T18" i="1"/>
  <c r="U18" i="1" s="1"/>
  <c r="V18" i="1" s="1"/>
  <c r="AU18" i="1" s="1"/>
  <c r="AI234" i="1"/>
  <c r="T206" i="1"/>
  <c r="U206" i="1" s="1"/>
  <c r="V206" i="1" s="1"/>
  <c r="R269" i="1"/>
  <c r="AK324" i="1"/>
  <c r="AL324" i="1" s="1"/>
  <c r="AM324" i="1" s="1"/>
  <c r="AU324" i="1" s="1"/>
  <c r="AI59" i="1"/>
  <c r="AI142" i="1"/>
  <c r="AI302" i="1"/>
  <c r="AK331" i="1"/>
  <c r="AL331" i="1" s="1"/>
  <c r="AM331" i="1" s="1"/>
  <c r="AU19" i="1"/>
  <c r="AK118" i="1"/>
  <c r="AL118" i="1" s="1"/>
  <c r="AM118" i="1" s="1"/>
  <c r="AU118" i="1" s="1"/>
  <c r="AI87" i="1"/>
  <c r="AU200" i="1"/>
  <c r="R262" i="1"/>
  <c r="AU248" i="1"/>
  <c r="AU254" i="1"/>
  <c r="AU310" i="1"/>
  <c r="AK115" i="1"/>
  <c r="AL115" i="1" s="1"/>
  <c r="AM115" i="1" s="1"/>
  <c r="AU115" i="1" s="1"/>
  <c r="T71" i="1"/>
  <c r="U71" i="1" s="1"/>
  <c r="V71" i="1" s="1"/>
  <c r="AU71" i="1" s="1"/>
  <c r="AU104" i="1"/>
  <c r="T15" i="1"/>
  <c r="U15" i="1" s="1"/>
  <c r="V15" i="1" s="1"/>
  <c r="AK262" i="1"/>
  <c r="AL262" i="1" s="1"/>
  <c r="AM262" i="1" s="1"/>
  <c r="AU262" i="1" s="1"/>
  <c r="AI254" i="1"/>
  <c r="AU271" i="1"/>
  <c r="AU58" i="1"/>
  <c r="R284" i="1"/>
  <c r="R77" i="1"/>
  <c r="AI58" i="1"/>
  <c r="R156" i="1"/>
  <c r="AK236" i="1"/>
  <c r="AL236" i="1" s="1"/>
  <c r="AM236" i="1" s="1"/>
  <c r="AU236" i="1" s="1"/>
  <c r="R296" i="1"/>
  <c r="R154" i="1"/>
  <c r="AI252" i="1"/>
  <c r="T88" i="1"/>
  <c r="U88" i="1" s="1"/>
  <c r="V88" i="1" s="1"/>
  <c r="AU88" i="1" s="1"/>
  <c r="R134" i="1"/>
  <c r="AI200" i="1"/>
  <c r="AU57" i="1"/>
  <c r="AK75" i="1"/>
  <c r="AL75" i="1" s="1"/>
  <c r="AM75" i="1" s="1"/>
  <c r="AU75" i="1" s="1"/>
  <c r="R137" i="1"/>
  <c r="T180" i="1"/>
  <c r="U180" i="1" s="1"/>
  <c r="V180" i="1" s="1"/>
  <c r="AU180" i="1" s="1"/>
  <c r="AI266" i="1"/>
  <c r="T299" i="1"/>
  <c r="U299" i="1" s="1"/>
  <c r="V299" i="1" s="1"/>
  <c r="AU299" i="1" s="1"/>
  <c r="AU315" i="1"/>
  <c r="T323" i="1"/>
  <c r="U323" i="1" s="1"/>
  <c r="V323" i="1" s="1"/>
  <c r="AU323" i="1" s="1"/>
  <c r="R59" i="1"/>
  <c r="AI92" i="1"/>
  <c r="AI139" i="1"/>
  <c r="R271" i="1"/>
  <c r="R121" i="1"/>
  <c r="AK207" i="1"/>
  <c r="AL207" i="1" s="1"/>
  <c r="AM207" i="1" s="1"/>
  <c r="AU207" i="1" s="1"/>
  <c r="R62" i="1"/>
  <c r="AI325" i="1"/>
  <c r="R209" i="1"/>
  <c r="AU92" i="1"/>
  <c r="R117" i="1"/>
  <c r="AK296" i="1"/>
  <c r="AL296" i="1" s="1"/>
  <c r="AM296" i="1" s="1"/>
  <c r="AU296" i="1" s="1"/>
  <c r="R39" i="1"/>
  <c r="R263" i="1"/>
  <c r="AK38" i="1"/>
  <c r="AL38" i="1" s="1"/>
  <c r="AM38" i="1" s="1"/>
  <c r="AU38" i="1" s="1"/>
  <c r="AI134" i="1"/>
  <c r="AU283" i="1"/>
  <c r="T179" i="1"/>
  <c r="U179" i="1" s="1"/>
  <c r="V179" i="1" s="1"/>
  <c r="AU179" i="1" s="1"/>
  <c r="R298" i="1"/>
  <c r="R90" i="1"/>
  <c r="AI180" i="1"/>
  <c r="AI315" i="1"/>
  <c r="T140" i="1"/>
  <c r="U140" i="1" s="1"/>
  <c r="V140" i="1" s="1"/>
  <c r="AU140" i="1" s="1"/>
  <c r="T182" i="1"/>
  <c r="U182" i="1" s="1"/>
  <c r="V182" i="1" s="1"/>
  <c r="AU182" i="1" s="1"/>
  <c r="R76" i="1"/>
  <c r="AI156" i="1"/>
  <c r="AU285" i="1"/>
  <c r="R330" i="1"/>
  <c r="T72" i="1"/>
  <c r="U72" i="1" s="1"/>
  <c r="V72" i="1" s="1"/>
  <c r="AU72" i="1" s="1"/>
  <c r="R319" i="1"/>
  <c r="AI119" i="1"/>
  <c r="R29" i="1"/>
  <c r="AI103" i="1"/>
  <c r="R232" i="1"/>
  <c r="R201" i="1"/>
  <c r="AI90" i="1"/>
  <c r="AU264" i="1"/>
  <c r="R335" i="1"/>
  <c r="R31" i="1"/>
  <c r="AI140" i="1"/>
  <c r="R41" i="1"/>
  <c r="AI76" i="1"/>
  <c r="R181" i="1"/>
  <c r="AI285" i="1"/>
  <c r="AI40" i="1"/>
  <c r="AU202" i="1"/>
  <c r="AU17" i="1"/>
  <c r="AU287" i="1"/>
  <c r="AU141" i="1"/>
  <c r="AU301" i="1"/>
  <c r="AU138" i="1"/>
  <c r="AI155" i="1"/>
  <c r="AK206" i="1"/>
  <c r="AL206" i="1" s="1"/>
  <c r="AM206" i="1" s="1"/>
  <c r="R244" i="1"/>
  <c r="R265" i="1"/>
  <c r="AI287" i="1"/>
  <c r="R313" i="1"/>
  <c r="AI335" i="1"/>
  <c r="R122" i="1"/>
  <c r="AI141" i="1"/>
  <c r="R142" i="1"/>
  <c r="AU266" i="1"/>
  <c r="R175" i="1"/>
  <c r="AK133" i="1"/>
  <c r="AL133" i="1" s="1"/>
  <c r="AM133" i="1" s="1"/>
  <c r="R73" i="1"/>
  <c r="R176" i="1"/>
  <c r="R136" i="1"/>
  <c r="AI202" i="1"/>
  <c r="T233" i="1"/>
  <c r="U233" i="1" s="1"/>
  <c r="V233" i="1" s="1"/>
  <c r="AU233" i="1" s="1"/>
  <c r="R320" i="1"/>
  <c r="R75" i="1"/>
  <c r="AI105" i="1"/>
  <c r="R42" i="1"/>
  <c r="R58" i="1"/>
  <c r="R106" i="1"/>
  <c r="AI138" i="1"/>
  <c r="R207" i="1"/>
  <c r="R300" i="1"/>
  <c r="AI286" i="1"/>
  <c r="AI184" i="1"/>
  <c r="R236" i="1"/>
  <c r="AK268" i="1"/>
  <c r="AL268" i="1" s="1"/>
  <c r="AM268" i="1" s="1"/>
  <c r="AU268" i="1" s="1"/>
  <c r="R234" i="1"/>
  <c r="R33" i="1"/>
  <c r="AI176" i="1"/>
  <c r="AI235" i="1"/>
  <c r="R40" i="1"/>
  <c r="AU120" i="1"/>
  <c r="AK265" i="1"/>
  <c r="AL265" i="1" s="1"/>
  <c r="AM265" i="1" s="1"/>
  <c r="AU265" i="1" s="1"/>
  <c r="AK322" i="1"/>
  <c r="AL322" i="1" s="1"/>
  <c r="AM322" i="1" s="1"/>
  <c r="T267" i="1"/>
  <c r="U267" i="1" s="1"/>
  <c r="V267" i="1" s="1"/>
  <c r="AU267" i="1" s="1"/>
  <c r="AI267" i="1"/>
  <c r="R331" i="1"/>
  <c r="R325" i="1"/>
  <c r="R322" i="1"/>
  <c r="T314" i="1"/>
  <c r="U314" i="1" s="1"/>
  <c r="V314" i="1" s="1"/>
  <c r="AU314" i="1" s="1"/>
  <c r="AI314" i="1"/>
  <c r="R310" i="1"/>
  <c r="AI310" i="1"/>
  <c r="AU302" i="1"/>
  <c r="R286" i="1"/>
  <c r="AU300" i="1"/>
  <c r="AI300" i="1"/>
  <c r="AI181" i="1"/>
  <c r="AU76" i="1"/>
  <c r="AU41" i="1"/>
  <c r="AI18" i="1"/>
  <c r="AI301" i="1"/>
  <c r="R239" i="1"/>
  <c r="AI208" i="1"/>
  <c r="AI182" i="1"/>
  <c r="AI157" i="1"/>
  <c r="R141" i="1"/>
  <c r="R139" i="1"/>
  <c r="AU122" i="1"/>
  <c r="AI122" i="1"/>
  <c r="AI107" i="1"/>
  <c r="AI77" i="1"/>
  <c r="AU60" i="1"/>
  <c r="AI31" i="1"/>
  <c r="R19" i="1"/>
  <c r="AU335" i="1"/>
  <c r="R315" i="1"/>
  <c r="AI312" i="1"/>
  <c r="AI299" i="1"/>
  <c r="R287" i="1"/>
  <c r="AI269" i="1"/>
  <c r="R266" i="1"/>
  <c r="R264" i="1"/>
  <c r="AI264" i="1"/>
  <c r="R254" i="1"/>
  <c r="AI240" i="1"/>
  <c r="T238" i="1"/>
  <c r="U238" i="1" s="1"/>
  <c r="V238" i="1" s="1"/>
  <c r="AU238" i="1" s="1"/>
  <c r="AI238" i="1"/>
  <c r="AI237" i="1"/>
  <c r="R120" i="1"/>
  <c r="AI120" i="1"/>
  <c r="AU105" i="1"/>
  <c r="R57" i="1"/>
  <c r="AI57" i="1"/>
  <c r="AU40" i="1"/>
  <c r="AI17" i="1"/>
  <c r="R115" i="1"/>
  <c r="AK14" i="1"/>
  <c r="AL14" i="1" s="1"/>
  <c r="AM14" i="1" s="1"/>
  <c r="AU14" i="1" s="1"/>
  <c r="R229" i="1"/>
  <c r="R104" i="1"/>
  <c r="AI177" i="1"/>
  <c r="AI30" i="1"/>
  <c r="T153" i="1"/>
  <c r="U153" i="1" s="1"/>
  <c r="V153" i="1" s="1"/>
  <c r="AU153" i="1" s="1"/>
  <c r="AU330" i="1"/>
  <c r="R283" i="1"/>
  <c r="AU284" i="1"/>
  <c r="R248" i="1"/>
  <c r="AI104" i="1"/>
  <c r="AU29" i="1"/>
  <c r="R38" i="1"/>
  <c r="AU176" i="1"/>
  <c r="AU27" i="1"/>
  <c r="AI179" i="1"/>
  <c r="AI284" i="1"/>
  <c r="T152" i="1"/>
  <c r="U152" i="1" s="1"/>
  <c r="V152" i="1" s="1"/>
  <c r="AU152" i="1" s="1"/>
  <c r="AU260" i="1"/>
  <c r="AK56" i="1"/>
  <c r="AL56" i="1" s="1"/>
  <c r="AM56" i="1" s="1"/>
  <c r="AU56" i="1" s="1"/>
  <c r="AU37" i="1"/>
  <c r="AU74" i="1"/>
  <c r="AI27" i="1"/>
  <c r="AU225" i="1"/>
  <c r="AU154" i="1"/>
  <c r="AU134" i="1"/>
  <c r="AU261" i="1"/>
  <c r="AU298" i="1"/>
  <c r="AU170" i="1"/>
  <c r="AU28" i="1"/>
  <c r="R89" i="1"/>
  <c r="AI154" i="1"/>
  <c r="R252" i="1"/>
  <c r="R54" i="1"/>
  <c r="AI88" i="1"/>
  <c r="AI233" i="1"/>
  <c r="AI203" i="1"/>
  <c r="AU177" i="1"/>
  <c r="AI298" i="1"/>
  <c r="AU117" i="1"/>
  <c r="AK89" i="1"/>
  <c r="AL89" i="1" s="1"/>
  <c r="AM89" i="1" s="1"/>
  <c r="AU89" i="1" s="1"/>
  <c r="R177" i="1"/>
  <c r="AU231" i="1"/>
  <c r="AU178" i="1"/>
  <c r="R235" i="1"/>
  <c r="R178" i="1"/>
  <c r="AI178" i="1"/>
  <c r="R135" i="1"/>
  <c r="AI55" i="1"/>
  <c r="AI283" i="1"/>
  <c r="AI248" i="1"/>
  <c r="R27" i="1"/>
  <c r="AI330" i="1"/>
  <c r="AI320" i="1"/>
  <c r="AI232" i="1"/>
  <c r="R231" i="1"/>
  <c r="AI231" i="1"/>
  <c r="R200" i="1"/>
  <c r="AU103" i="1"/>
  <c r="R103" i="1"/>
  <c r="AI73" i="1"/>
  <c r="AU297" i="1"/>
  <c r="AI297" i="1"/>
  <c r="AI263" i="1"/>
  <c r="AI136" i="1"/>
  <c r="AU119" i="1"/>
  <c r="R74" i="1"/>
  <c r="AI74" i="1"/>
  <c r="R56" i="1"/>
  <c r="AI39" i="1"/>
  <c r="R28" i="1"/>
  <c r="AI28" i="1"/>
  <c r="R16" i="1"/>
  <c r="AI282" i="1"/>
  <c r="AK132" i="1"/>
  <c r="AL132" i="1" s="1"/>
  <c r="AM132" i="1" s="1"/>
  <c r="AU132" i="1" s="1"/>
  <c r="R197" i="1"/>
  <c r="T133" i="1"/>
  <c r="U133" i="1" s="1"/>
  <c r="V133" i="1" s="1"/>
  <c r="R151" i="1"/>
  <c r="T198" i="1"/>
  <c r="U198" i="1" s="1"/>
  <c r="V198" i="1" s="1"/>
  <c r="AU198" i="1" s="1"/>
  <c r="AU102" i="1"/>
  <c r="R227" i="1"/>
  <c r="T53" i="1"/>
  <c r="U53" i="1" s="1"/>
  <c r="V53" i="1" s="1"/>
  <c r="AU53" i="1" s="1"/>
  <c r="R102" i="1"/>
  <c r="T230" i="1"/>
  <c r="U230" i="1" s="1"/>
  <c r="V230" i="1" s="1"/>
  <c r="AU230" i="1" s="1"/>
  <c r="AK227" i="1"/>
  <c r="AL227" i="1" s="1"/>
  <c r="AM227" i="1" s="1"/>
  <c r="AU227" i="1" s="1"/>
  <c r="AU101" i="1"/>
  <c r="AU174" i="1"/>
  <c r="AU282" i="1"/>
  <c r="AK228" i="1"/>
  <c r="AL228" i="1" s="1"/>
  <c r="AM228" i="1" s="1"/>
  <c r="AU228" i="1" s="1"/>
  <c r="R282" i="1"/>
  <c r="AI319" i="1"/>
  <c r="R260" i="1"/>
  <c r="AI260" i="1"/>
  <c r="AI230" i="1"/>
  <c r="AI229" i="1"/>
  <c r="R199" i="1"/>
  <c r="AI199" i="1"/>
  <c r="AI175" i="1"/>
  <c r="AI152" i="1"/>
  <c r="AI117" i="1"/>
  <c r="AI102" i="1"/>
  <c r="AU87" i="1"/>
  <c r="R87" i="1"/>
  <c r="AI53" i="1"/>
  <c r="R37" i="1"/>
  <c r="AI37" i="1"/>
  <c r="AU33" i="1"/>
  <c r="AI33" i="1"/>
  <c r="AU52" i="1"/>
  <c r="T256" i="1"/>
  <c r="U256" i="1" s="1"/>
  <c r="V256" i="1" s="1"/>
  <c r="AU256" i="1" s="1"/>
  <c r="AI173" i="1"/>
  <c r="AI225" i="1"/>
  <c r="T243" i="1"/>
  <c r="U243" i="1" s="1"/>
  <c r="V243" i="1" s="1"/>
  <c r="AU243" i="1" s="1"/>
  <c r="AU226" i="1"/>
  <c r="AK100" i="1"/>
  <c r="AL100" i="1" s="1"/>
  <c r="AM100" i="1" s="1"/>
  <c r="AU100" i="1" s="1"/>
  <c r="AK116" i="1"/>
  <c r="AL116" i="1" s="1"/>
  <c r="AM116" i="1" s="1"/>
  <c r="AU116" i="1" s="1"/>
  <c r="AU196" i="1"/>
  <c r="AI222" i="1"/>
  <c r="AI226" i="1"/>
  <c r="AI196" i="1"/>
  <c r="R251" i="1"/>
  <c r="AI223" i="1"/>
  <c r="AI281" i="1"/>
  <c r="AU194" i="1"/>
  <c r="AU171" i="1"/>
  <c r="R222" i="1"/>
  <c r="AI224" i="1"/>
  <c r="AU197" i="1"/>
  <c r="AU151" i="1"/>
  <c r="AI70" i="1"/>
  <c r="T295" i="1"/>
  <c r="U295" i="1" s="1"/>
  <c r="V295" i="1" s="1"/>
  <c r="AU295" i="1" s="1"/>
  <c r="R174" i="1"/>
  <c r="T223" i="1"/>
  <c r="U223" i="1" s="1"/>
  <c r="V223" i="1" s="1"/>
  <c r="AU223" i="1" s="1"/>
  <c r="R225" i="1"/>
  <c r="AU86" i="1"/>
  <c r="AU85" i="1"/>
  <c r="AU251" i="1"/>
  <c r="AK218" i="1"/>
  <c r="AL218" i="1" s="1"/>
  <c r="AM218" i="1" s="1"/>
  <c r="AU218" i="1" s="1"/>
  <c r="AI171" i="1"/>
  <c r="R196" i="1"/>
  <c r="R226" i="1"/>
  <c r="R228" i="1"/>
  <c r="AI198" i="1"/>
  <c r="R224" i="1"/>
  <c r="AI251" i="1"/>
  <c r="T12" i="1"/>
  <c r="U12" i="1" s="1"/>
  <c r="V12" i="1" s="1"/>
  <c r="AU12" i="1" s="1"/>
  <c r="AU172" i="1"/>
  <c r="T247" i="1"/>
  <c r="U247" i="1" s="1"/>
  <c r="V247" i="1" s="1"/>
  <c r="AU247" i="1" s="1"/>
  <c r="AI247" i="1"/>
  <c r="AI243" i="1"/>
  <c r="AU224" i="1"/>
  <c r="AU222" i="1"/>
  <c r="AI197" i="1"/>
  <c r="AI174" i="1"/>
  <c r="AU173" i="1"/>
  <c r="R173" i="1"/>
  <c r="R172" i="1"/>
  <c r="AI172" i="1"/>
  <c r="R171" i="1"/>
  <c r="R259" i="1"/>
  <c r="AU318" i="1"/>
  <c r="R101" i="1"/>
  <c r="R279" i="1"/>
  <c r="T219" i="1"/>
  <c r="U219" i="1" s="1"/>
  <c r="V219" i="1" s="1"/>
  <c r="AU219" i="1" s="1"/>
  <c r="R50" i="1"/>
  <c r="AI101" i="1"/>
  <c r="R257" i="1"/>
  <c r="R116" i="1"/>
  <c r="AU150" i="1"/>
  <c r="AI257" i="1"/>
  <c r="AU309" i="1"/>
  <c r="R129" i="1"/>
  <c r="AU311" i="1"/>
  <c r="AK221" i="1"/>
  <c r="AL221" i="1" s="1"/>
  <c r="AM221" i="1" s="1"/>
  <c r="AU221" i="1" s="1"/>
  <c r="AU130" i="1"/>
  <c r="AU131" i="1"/>
  <c r="AU195" i="1"/>
  <c r="AI280" i="1"/>
  <c r="AU220" i="1"/>
  <c r="AI195" i="1"/>
  <c r="AU280" i="1"/>
  <c r="R311" i="1"/>
  <c r="R85" i="1"/>
  <c r="AU51" i="1"/>
  <c r="R218" i="1"/>
  <c r="AK169" i="1"/>
  <c r="AL169" i="1" s="1"/>
  <c r="AM169" i="1" s="1"/>
  <c r="AU169" i="1" s="1"/>
  <c r="AI311" i="1"/>
  <c r="AI167" i="1"/>
  <c r="R130" i="1"/>
  <c r="AI151" i="1"/>
  <c r="AK279" i="1"/>
  <c r="AL279" i="1" s="1"/>
  <c r="AM279" i="1" s="1"/>
  <c r="AU279" i="1" s="1"/>
  <c r="R195" i="1"/>
  <c r="R280" i="1"/>
  <c r="R221" i="1"/>
  <c r="R131" i="1"/>
  <c r="R168" i="1"/>
  <c r="AU317" i="1"/>
  <c r="AI12" i="1"/>
  <c r="AI220" i="1"/>
  <c r="AK50" i="1"/>
  <c r="AL50" i="1" s="1"/>
  <c r="AM50" i="1" s="1"/>
  <c r="AU50" i="1" s="1"/>
  <c r="AI295" i="1"/>
  <c r="AI131" i="1"/>
  <c r="R169" i="1"/>
  <c r="R170" i="1"/>
  <c r="AU258" i="1"/>
  <c r="AU32" i="1"/>
  <c r="R258" i="1"/>
  <c r="AU36" i="1"/>
  <c r="AI194" i="1"/>
  <c r="AI170" i="1"/>
  <c r="AU257" i="1"/>
  <c r="AI219" i="1"/>
  <c r="AI256" i="1"/>
  <c r="R194" i="1"/>
  <c r="AU168" i="1"/>
  <c r="AI168" i="1"/>
  <c r="R132" i="1"/>
  <c r="R52" i="1"/>
  <c r="AI52" i="1"/>
  <c r="R150" i="1"/>
  <c r="AI150" i="1"/>
  <c r="R86" i="1"/>
  <c r="AI86" i="1"/>
  <c r="AI71" i="1"/>
  <c r="R51" i="1"/>
  <c r="AI51" i="1"/>
  <c r="R36" i="1"/>
  <c r="AI36" i="1"/>
  <c r="R318" i="1"/>
  <c r="AI318" i="1"/>
  <c r="R220" i="1"/>
  <c r="AI130" i="1"/>
  <c r="R100" i="1"/>
  <c r="AI85" i="1"/>
  <c r="AU70" i="1"/>
  <c r="R70" i="1"/>
  <c r="T281" i="1"/>
  <c r="U281" i="1" s="1"/>
  <c r="V281" i="1" s="1"/>
  <c r="AU281" i="1" s="1"/>
  <c r="AU259" i="1"/>
  <c r="AI259" i="1"/>
  <c r="AI258" i="1"/>
  <c r="AU167" i="1"/>
  <c r="R167" i="1"/>
  <c r="R32" i="1"/>
  <c r="AI32" i="1"/>
  <c r="AU34" i="1"/>
  <c r="R193" i="1"/>
  <c r="R309" i="1"/>
  <c r="AI309" i="1"/>
  <c r="AI328" i="1"/>
  <c r="T164" i="1"/>
  <c r="U164" i="1" s="1"/>
  <c r="V164" i="1" s="1"/>
  <c r="T328" i="1"/>
  <c r="U328" i="1" s="1"/>
  <c r="V328" i="1" s="1"/>
  <c r="AU328" i="1" s="1"/>
  <c r="AU255" i="1"/>
  <c r="AU166" i="1"/>
  <c r="T278" i="1"/>
  <c r="U278" i="1" s="1"/>
  <c r="V278" i="1" s="1"/>
  <c r="AU278" i="1" s="1"/>
  <c r="R294" i="1"/>
  <c r="AK149" i="1"/>
  <c r="AL149" i="1" s="1"/>
  <c r="AM149" i="1" s="1"/>
  <c r="AU149" i="1" s="1"/>
  <c r="AI278" i="1"/>
  <c r="AK165" i="1"/>
  <c r="AL165" i="1" s="1"/>
  <c r="AM165" i="1" s="1"/>
  <c r="AU165" i="1" s="1"/>
  <c r="AU193" i="1"/>
  <c r="AI166" i="1"/>
  <c r="R114" i="1"/>
  <c r="AK164" i="1"/>
  <c r="AL164" i="1" s="1"/>
  <c r="AM164" i="1" s="1"/>
  <c r="AU216" i="1"/>
  <c r="AI217" i="1"/>
  <c r="AI216" i="1"/>
  <c r="R84" i="1"/>
  <c r="AI129" i="1"/>
  <c r="AU294" i="1"/>
  <c r="AI193" i="1"/>
  <c r="R166" i="1"/>
  <c r="AK84" i="1"/>
  <c r="AL84" i="1" s="1"/>
  <c r="AM84" i="1" s="1"/>
  <c r="AU84" i="1" s="1"/>
  <c r="AI192" i="1"/>
  <c r="R165" i="1"/>
  <c r="R149" i="1"/>
  <c r="R255" i="1"/>
  <c r="AU114" i="1"/>
  <c r="AI316" i="1"/>
  <c r="AU49" i="1"/>
  <c r="AK329" i="1"/>
  <c r="AL329" i="1" s="1"/>
  <c r="AM329" i="1" s="1"/>
  <c r="AU329" i="1" s="1"/>
  <c r="T217" i="1"/>
  <c r="U217" i="1" s="1"/>
  <c r="V217" i="1" s="1"/>
  <c r="AU217" i="1" s="1"/>
  <c r="AU69" i="1"/>
  <c r="T26" i="1"/>
  <c r="U26" i="1" s="1"/>
  <c r="V26" i="1" s="1"/>
  <c r="AU26" i="1" s="1"/>
  <c r="AI69" i="1"/>
  <c r="AU129" i="1"/>
  <c r="AI26" i="1"/>
  <c r="R317" i="1"/>
  <c r="AI317" i="1"/>
  <c r="R329" i="1"/>
  <c r="R216" i="1"/>
  <c r="T316" i="1"/>
  <c r="U316" i="1" s="1"/>
  <c r="V316" i="1" s="1"/>
  <c r="AU316" i="1" s="1"/>
  <c r="AI294" i="1"/>
  <c r="AI255" i="1"/>
  <c r="AU192" i="1"/>
  <c r="R192" i="1"/>
  <c r="AI114" i="1"/>
  <c r="AU99" i="1"/>
  <c r="R99" i="1"/>
  <c r="AI99" i="1"/>
  <c r="R69" i="1"/>
  <c r="R49" i="1"/>
  <c r="AI49" i="1"/>
  <c r="R34" i="1"/>
  <c r="AI34" i="1"/>
  <c r="AU11" i="1"/>
  <c r="R11" i="1"/>
  <c r="AI11" i="1"/>
  <c r="AU249" i="1" l="1"/>
  <c r="AU15" i="1"/>
  <c r="AU206" i="1"/>
  <c r="AU133" i="1"/>
  <c r="AU164" i="1"/>
  <c r="Q13" i="1" l="1"/>
  <c r="AH13" i="1"/>
  <c r="AH35" i="1"/>
  <c r="AI35" i="1" s="1"/>
  <c r="AH183" i="1"/>
  <c r="AK183" i="1" s="1"/>
  <c r="AL183" i="1" s="1"/>
  <c r="AM183" i="1" s="1"/>
  <c r="AH205" i="1"/>
  <c r="Q35" i="1"/>
  <c r="Q183" i="1"/>
  <c r="Q185" i="1"/>
  <c r="Q204" i="1"/>
  <c r="Q205" i="1"/>
  <c r="Q241" i="1"/>
  <c r="Q250" i="1"/>
  <c r="R250" i="1" s="1"/>
  <c r="Q326" i="1"/>
  <c r="AK35" i="1" l="1"/>
  <c r="AL35" i="1" s="1"/>
  <c r="AM35" i="1" s="1"/>
  <c r="T250" i="1"/>
  <c r="U250" i="1" s="1"/>
  <c r="V250" i="1" s="1"/>
  <c r="AU250" i="1" s="1"/>
  <c r="AI183" i="1"/>
  <c r="AI205" i="1"/>
  <c r="AK205" i="1"/>
  <c r="AL205" i="1" s="1"/>
  <c r="AM205" i="1" s="1"/>
  <c r="AI13" i="1"/>
  <c r="AK13" i="1"/>
  <c r="AL13" i="1" s="1"/>
  <c r="AM13" i="1" s="1"/>
  <c r="T35" i="1"/>
  <c r="U35" i="1" s="1"/>
  <c r="V35" i="1" s="1"/>
  <c r="R35" i="1"/>
  <c r="T183" i="1"/>
  <c r="U183" i="1" s="1"/>
  <c r="V183" i="1" s="1"/>
  <c r="AU183" i="1" s="1"/>
  <c r="R183" i="1"/>
  <c r="R185" i="1"/>
  <c r="T185" i="1"/>
  <c r="U185" i="1" s="1"/>
  <c r="V185" i="1" s="1"/>
  <c r="T204" i="1"/>
  <c r="U204" i="1" s="1"/>
  <c r="V204" i="1" s="1"/>
  <c r="AU204" i="1" s="1"/>
  <c r="R204" i="1"/>
  <c r="T205" i="1"/>
  <c r="U205" i="1" s="1"/>
  <c r="V205" i="1" s="1"/>
  <c r="R205" i="1"/>
  <c r="AU325" i="1"/>
  <c r="AU331" i="1"/>
  <c r="R13" i="1"/>
  <c r="T13" i="1"/>
  <c r="U13" i="1" s="1"/>
  <c r="V13" i="1" s="1"/>
  <c r="R241" i="1"/>
  <c r="T241" i="1"/>
  <c r="U241" i="1" s="1"/>
  <c r="V241" i="1" s="1"/>
  <c r="AU241" i="1" s="1"/>
  <c r="T326" i="1"/>
  <c r="U326" i="1" s="1"/>
  <c r="V326" i="1" s="1"/>
  <c r="R326" i="1"/>
  <c r="AU185" i="1" l="1"/>
  <c r="AU35" i="1"/>
  <c r="AU322" i="1"/>
  <c r="AU184" i="1"/>
  <c r="AU326" i="1"/>
  <c r="AU205" i="1"/>
  <c r="AU13" i="1"/>
  <c r="E27" i="11"/>
  <c r="E28" i="11" l="1"/>
  <c r="E2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Edwin Julian Garzon Angarita</author>
    <author>Paolita y John</author>
    <author>katherine sanchez</author>
  </authors>
  <commentList>
    <comment ref="B9" authorId="0" shapeId="0" xr:uid="{00000000-0006-0000-0200-000001000000}">
      <text>
        <r>
          <rPr>
            <b/>
            <sz val="9"/>
            <color indexed="10"/>
            <rFont val="Tahoma"/>
            <family val="2"/>
          </rPr>
          <t>ADMINISTRATIVO
OPERATIVO
ASISTENCIAL</t>
        </r>
        <r>
          <rPr>
            <b/>
            <sz val="9"/>
            <color indexed="81"/>
            <rFont val="Tahoma"/>
            <family val="2"/>
          </rPr>
          <t xml:space="preserve">
(ESTRATÉGICO 
MISIONAL
APOYO
SEGUIMIENTO Y MEDICIÓN)
</t>
        </r>
      </text>
    </comment>
    <comment ref="L9" authorId="1" shapeId="0" xr:uid="{00000000-0006-0000-0200-000002000000}">
      <text>
        <r>
          <rPr>
            <b/>
            <sz val="9"/>
            <color indexed="81"/>
            <rFont val="Tahoma"/>
            <family val="2"/>
          </rPr>
          <t>Describa los métodos de control actuales con los que cuenta la empresa para mitigar el riesgo evaluado.  Ejemplo
Riesgo: Ruido
Fuente:  Sistemas de amortiguación.
Medio:    Mediciones ambiental de ruido.
Persona: Elementos de protección personal. Protección auditiva.</t>
        </r>
        <r>
          <rPr>
            <sz val="9"/>
            <color indexed="81"/>
            <rFont val="Tahoma"/>
            <family val="2"/>
          </rPr>
          <t xml:space="preserve">
</t>
        </r>
      </text>
    </comment>
    <comment ref="AU9" authorId="2" shapeId="0" xr:uid="{00000000-0006-0000-0200-000003000000}">
      <text>
        <r>
          <rPr>
            <b/>
            <sz val="9"/>
            <color indexed="81"/>
            <rFont val="Tahoma"/>
            <family val="2"/>
          </rPr>
          <t>katherine Sánchez:</t>
        </r>
        <r>
          <rPr>
            <sz val="9"/>
            <color indexed="81"/>
            <rFont val="Tahoma"/>
            <family val="2"/>
          </rPr>
          <t xml:space="preserve">
Se mantienen los controles 
Disminución del riesgo
Aumento el riesgo</t>
        </r>
      </text>
    </comment>
    <comment ref="O10" authorId="1" shapeId="0" xr:uid="{00000000-0006-0000-0200-000004000000}">
      <text>
        <r>
          <rPr>
            <b/>
            <sz val="12"/>
            <color indexed="81"/>
            <rFont val="Arial"/>
            <family val="2"/>
          </rPr>
          <t>10 - Muy Alto (MA): Se ha(n) detectado peligro(s) que determina(n) como posible la generación de incidentes o consecuencias muy significativas o la eficiencia del conjunto de medidas preventivas es nula o no existe.
6 - Alto (A):   Se ha(n) detectado algún(os) peligro(s) que pueden dar lugar a consecuencias significativa(s), o la eficacia del conjunto de medidas preventivas existentes es baja
2 - Medio (M): Se han detectado peligros que pueden dar lugar a consecuencias poco significativas o de menor importancia, o la eficacia del conjunto de medidas preventivas existentes es moderada.
No se ha detectado consecuencia alguna, o la eficacia del conjunto de medidas preventivas existentes es alta, o ambos. El riesgo está controlado.
No se asigna valor - Bajo(B): No se ha detectado consecuencia alguna, o la eficacia del conjunto de medidas preventivas existentes es alta, o ambos. El riesgo está controlado.</t>
        </r>
      </text>
    </comment>
    <comment ref="P10" authorId="1" shapeId="0" xr:uid="{00000000-0006-0000-0200-000005000000}">
      <text>
        <r>
          <rPr>
            <b/>
            <sz val="12"/>
            <color indexed="81"/>
            <rFont val="Arial"/>
            <family val="2"/>
          </rPr>
          <t>NIVEL DE EXPOSICIÓN
4 - Continua (EC): La situación de exposición se presenta sin interrupción o varias veces con tiempo prolongado durante la jornada laboral.
3 - Frecuente (EF): La situación de exposición se presenta varias veces durante la jornada laboral por tiempos cortos.
2 - Ocasional (EO): La situación de exposición se presenta alguna vez durante la jornada laboral y por un periodo de tiempo corto.
1 - Esporádica (EE): La situación de exposición se presenta de manera eventual.</t>
        </r>
        <r>
          <rPr>
            <sz val="9"/>
            <color indexed="81"/>
            <rFont val="Tahoma"/>
            <family val="2"/>
          </rPr>
          <t xml:space="preserve">
</t>
        </r>
      </text>
    </comment>
    <comment ref="Q10" authorId="1" shapeId="0" xr:uid="{00000000-0006-0000-0200-000006000000}">
      <text>
        <r>
          <rPr>
            <sz val="12"/>
            <color indexed="81"/>
            <rFont val="Arial"/>
            <family val="2"/>
          </rPr>
          <t xml:space="preserve">NIVELES DE DEFICIENCIA ( ND)
NIVEL DE EXPOSICIÓN (NE)
ND 10 - NE  4 = MA-40
ND  6 -  NE  3 = MA-30
ND  2 -  NE  2 = A-20
ND 10-  NE  1 = A-10
ND  6 -  NE  4 = MA-24
ND  6-   NE  3= A-18
ND  6-   NE  2=A-12
ND  6-   NE  1=M-6
ND  2-   NE  4=M-8
ND  2 -  NE  3 = M-6
ND  2 -  NE  2 =B-4
ND  2 -   NE 1 = B-2 </t>
        </r>
      </text>
    </comment>
    <comment ref="R10" authorId="1" shapeId="0" xr:uid="{00000000-0006-0000-0200-000007000000}">
      <text>
        <r>
          <rPr>
            <sz val="12"/>
            <color indexed="81"/>
            <rFont val="Arial"/>
            <family val="2"/>
          </rPr>
          <t>Muy Alto (MA) Entre 40 y 24: Situación deficiente con exposición continua, o muy deficiente con exposición frecuente. Normalmente la materialización del riesgo ocurre con frecuencia.
Alto (A) Entre 20 y 10: Situación deficiente con exposición frecuente u ocasional, o bien situación muy deficiente con exposición ocasional o esporádica.  La materialización del Riesgo es posible que suceda varias veces en la vida laboral.
Medio (M) Entre 8 y 6: Situación deficiente con exposición esporádica, o bien situación mejorable con exposición continuada o frecuente.  Es posible que suceda el daño alguna vez.
Bajo (B) Entre 4 y 2:  Situación mejorable con exposición ocasional o esporádica, o situación sin anomalía destacable con cualquier nivel de exposición. No es esperable que se materialice el riesgo, aunque puede ser concebibl</t>
        </r>
        <r>
          <rPr>
            <sz val="12"/>
            <color indexed="81"/>
            <rFont val="Tahoma"/>
            <family val="2"/>
          </rPr>
          <t>e.</t>
        </r>
      </text>
    </comment>
    <comment ref="S10" authorId="1" shapeId="0" xr:uid="{00000000-0006-0000-0200-000008000000}">
      <text>
        <r>
          <rPr>
            <sz val="12"/>
            <color indexed="81"/>
            <rFont val="Arial"/>
            <family val="2"/>
          </rPr>
          <t>100 -  Mortal o Catastrófico (M)  Muerte (s)
60 - Muy grave (MG): Lesiones o enfermedades graves irreparables (Incapacidad permanente parcial o invalidez).
25 - Grave (G): Lesiones o enfermedades con incapacidad laboral temporal (ILT).
10 - Leve (L): Lesiones o enfermedades que no requieren incapacidad.</t>
        </r>
      </text>
    </comment>
    <comment ref="T10" authorId="1" shapeId="0" xr:uid="{00000000-0006-0000-0200-000009000000}">
      <text>
        <r>
          <rPr>
            <b/>
            <sz val="12"/>
            <color indexed="81"/>
            <rFont val="Arial"/>
            <family val="2"/>
          </rPr>
          <t>NIVEL DEL RIESGO:
I   4000-600: Situación crítica, Suspender actividades hasta que el riesgo esté bajo control. Intervención urgente.
II   500 – 150: Corregir y adoptar medidas de control de inmediato. Sin embargo, suspenda actividades si el nivel de riesgo está por encima o igual de 360.
III  120 – 40:  Mejorar si es posible. Sería conveniente justificar la intervención y su rentabilidad.
IV 20:  Mantener las medidas de control existentes, pero se deberían considerar soluciones o mejoras y se deben hacer comprobaciones periódicas para asegurar que el riesgo aún es aceptable.</t>
        </r>
        <r>
          <rPr>
            <sz val="20"/>
            <color indexed="81"/>
            <rFont val="Tahoma"/>
            <family val="2"/>
          </rPr>
          <t xml:space="preserve">
</t>
        </r>
      </text>
    </comment>
    <comment ref="U10" authorId="1" shapeId="0" xr:uid="{00000000-0006-0000-0200-00000A000000}">
      <text>
        <r>
          <rPr>
            <sz val="12"/>
            <color indexed="81"/>
            <rFont val="Arial"/>
            <family val="2"/>
          </rPr>
          <t>I No aceptable
II Aceptable con control especifico
III Mejorable
IV Aceptable</t>
        </r>
      </text>
    </comment>
    <comment ref="V10" authorId="1" shapeId="0" xr:uid="{00000000-0006-0000-0200-00000B000000}">
      <text>
        <r>
          <rPr>
            <sz val="12"/>
            <color indexed="81"/>
            <rFont val="Arial"/>
            <family val="2"/>
          </rPr>
          <t>I No aceptable
II Aceptable con control especifico
III Mejorable
IV Aceptable</t>
        </r>
      </text>
    </comment>
    <comment ref="Y10" authorId="1" shapeId="0" xr:uid="{00000000-0006-0000-0200-00000C000000}">
      <text>
        <r>
          <rPr>
            <b/>
            <sz val="9"/>
            <color indexed="81"/>
            <rFont val="Tahoma"/>
            <family val="2"/>
          </rPr>
          <t>Eliminar total y definitivamente  un proceso, sustancia, procedimiento, instalación con lo cual el peligro desaparece. Por ejemplo: introducir dispositivos mecánicos de levantamiento para eliminar el peligro de manipulación manual.</t>
        </r>
        <r>
          <rPr>
            <sz val="9"/>
            <color indexed="81"/>
            <rFont val="Tahoma"/>
            <family val="2"/>
          </rPr>
          <t xml:space="preserve">
</t>
        </r>
      </text>
    </comment>
    <comment ref="Z10" authorId="1" shapeId="0" xr:uid="{00000000-0006-0000-0200-00000D000000}">
      <text>
        <r>
          <rPr>
            <b/>
            <sz val="9"/>
            <color indexed="81"/>
            <rFont val="Tahoma"/>
            <family val="2"/>
          </rPr>
          <t>Sustituir o modificar parcialmente un proceso, sustancia, procedimiento o instalación, con lo cual el peligro se minimiza o se cambia por uno de menor impacto reduciendo el potencial de daño. Por ejemplo: reducir la fuerza, el amperaje, la presión, la temperatura, sustituir un material por otro menos peligroso.</t>
        </r>
      </text>
    </comment>
    <comment ref="AA10" authorId="0" shapeId="0" xr:uid="{00000000-0006-0000-0200-00000E000000}">
      <text>
        <r>
          <rPr>
            <b/>
            <sz val="9"/>
            <color indexed="81"/>
            <rFont val="Tahoma"/>
            <family val="2"/>
          </rPr>
          <t>Implican el uso de tecnologías para limitar el contacto con la fuente del peligro o  la propagación del mismo, funcionan independientemente de las decisiones humanas. Por ejemplo: Instalar sistemas de ventilación, protección para las máquinas, enclavamiento, cerramiento acústico, etc.</t>
        </r>
      </text>
    </comment>
    <comment ref="AB10" authorId="1" shapeId="0" xr:uid="{00000000-0006-0000-0200-00000F000000}">
      <text>
        <r>
          <rPr>
            <b/>
            <sz val="9"/>
            <color indexed="81"/>
            <rFont val="Tahoma"/>
            <family val="2"/>
          </rPr>
          <t>Incluye la identificación y comunicación efectiva de los peligros, así como las advertencias necesarias para mejorar el nivel de alerta  y así evitar la materialización de los mismos, también se incluyen las iniciativas de la compañía mediante programas o medidas específicas para el seguimiento y/o administración de los controles necesarios. Por ejemplo: Señales de seguridad, instalación de alarmas, procedimientos de seguridad, inspecciones de los equipos, controles de acceso, capacitación del personal, permisos de trabajo y etiquetado.</t>
        </r>
      </text>
    </comment>
    <comment ref="AC10" authorId="1" shapeId="0" xr:uid="{00000000-0006-0000-0200-000010000000}">
      <text>
        <r>
          <rPr>
            <b/>
            <sz val="9"/>
            <color indexed="81"/>
            <rFont val="Tahoma"/>
            <family val="2"/>
          </rPr>
          <t>Protección puntual en las personas. Por ejemplo: Gafas de seguridad, protección auditiva, máscaras faciales, arneses y eslingas de seguridad, respiradores, guantes, etc.</t>
        </r>
      </text>
    </comment>
    <comment ref="AF10" authorId="1" shapeId="0" xr:uid="{00000000-0006-0000-0200-000011000000}">
      <text>
        <r>
          <rPr>
            <b/>
            <sz val="12"/>
            <color indexed="81"/>
            <rFont val="Arial"/>
            <family val="2"/>
          </rPr>
          <t>10 - Muy Alto (MA): Se ha(n) detectado peligro(s) que determina(n) como posible la generación de incidentes o consecuencias muy significativas o la eficiencia del conjunto de medidas preventivas es nula o no existe.
6 - Alto (A):   Se ha(n) detectado algún(os) peligro(s) que pueden dar lugar a consecuencias significativa(s), o la eficacia del conjunto de medidas preventivas existentes es baja
2 - Medio (M): Se han detectado peligros que pueden dar lugar a consecuencias poco significativas o de menor importancia, o la eficacia del conjunto de medidas preventivas existentes es moderada.
No se ha detectado consecuencia alguna, o la eficacia del conjunto de medidas preventivas existentes es alta, o ambos. El riesgo está controlado.
No se asigna valor - Bajo(B): No se ha detectado consecuencia alguna, o la eficacia del conjunto de medidas preventivas existentes es alta, o ambos. El riesgo está controlado.</t>
        </r>
      </text>
    </comment>
    <comment ref="AG10" authorId="1" shapeId="0" xr:uid="{00000000-0006-0000-0200-000012000000}">
      <text>
        <r>
          <rPr>
            <b/>
            <sz val="12"/>
            <color indexed="81"/>
            <rFont val="Arial"/>
            <family val="2"/>
          </rPr>
          <t>NIVEL DE EXPOSICIÓN
4 - Continua (EC): La situación de exposición se presenta sin interrupción o varias veces con tiempo prolongado durante la jornada laboral.
3 - Frecuente (EF): La situación de exposición se presenta varias veces durante la jornada laboral por tiempos cortos.
2 - Ocasional (EO): La situación de exposición se presenta alguna vez durante la jornada laboral y por un periodo de tiempo corto.
1 - Esporádica (EE): La situación de exposición se presenta de manera eventual.</t>
        </r>
        <r>
          <rPr>
            <sz val="9"/>
            <color indexed="81"/>
            <rFont val="Tahoma"/>
            <family val="2"/>
          </rPr>
          <t xml:space="preserve">
</t>
        </r>
      </text>
    </comment>
    <comment ref="AH10" authorId="1" shapeId="0" xr:uid="{00000000-0006-0000-0200-000013000000}">
      <text>
        <r>
          <rPr>
            <sz val="12"/>
            <color indexed="81"/>
            <rFont val="Arial"/>
            <family val="2"/>
          </rPr>
          <t xml:space="preserve">NIVELES DE DEFICIENCIA ( ND)
NIVEL DE EXPOSICIÓN (NE)
ND 10 - NE  4 = MA-40
ND  6 -  NE  3 = MA-30
ND  2 -  NE  2 = A-20
ND 10-  NE  1 = A-10
ND  6 -  NE  4 = MA-24
ND  6-   NE  3= A-18
ND  6-   NE  2=A-12
ND  6-   NE  1=M-6
ND  2-   NE  4=M-8
ND  2 -  NE  3 = M-6
ND  2 -  NE  2 =B-4
ND  2 -   NE 1 = B-2 </t>
        </r>
      </text>
    </comment>
    <comment ref="AI10" authorId="1" shapeId="0" xr:uid="{00000000-0006-0000-0200-000014000000}">
      <text>
        <r>
          <rPr>
            <sz val="12"/>
            <color indexed="81"/>
            <rFont val="Arial"/>
            <family val="2"/>
          </rPr>
          <t>Muy Alto (MA) Entre 40 y 24: Situación deficiente con exposición continua, o muy deficiente con exposición frecuente. Normalmente la materialización del riesgo ocurre con frecuencia.
Alto (A) Entre 20 y 10: Situación deficiente con exposición frecuente u ocasional, o bien situación muy deficiente con exposición ocasional o esporádica.  La materialización del Riesgo es posible que suceda varias veces en la vida laboral.
Medio (M) Entre 8 y 6: Situación deficiente con exposición esporádica, o bien situación mejorable con exposición continuada o frecuente.  Es posible que suceda el daño alguna vez.
Bajo (B) Entre 4 y 2:  Situación mejorable con exposición ocasional o esporádica, o situación sin anomalía destacable con cualquier nivel de exposición. No es esperable que se materialice el riesgo, aunque puede ser concebibl</t>
        </r>
        <r>
          <rPr>
            <sz val="12"/>
            <color indexed="81"/>
            <rFont val="Tahoma"/>
            <family val="2"/>
          </rPr>
          <t>e.</t>
        </r>
      </text>
    </comment>
    <comment ref="AJ10" authorId="1" shapeId="0" xr:uid="{00000000-0006-0000-0200-000015000000}">
      <text>
        <r>
          <rPr>
            <sz val="12"/>
            <color indexed="81"/>
            <rFont val="Arial"/>
            <family val="2"/>
          </rPr>
          <t>100 -  Mortal o Catastrófico (M)  Muerte (s)
60 - Muy grave (MG): Lesiones o enfermedades graves irreparables (Incapacidad permanente parcial o invalidez).
25 - Grave (G): Lesiones o enfermedades con incapacidad laboral temporal (ILT).
10 - Leve (L): Lesiones o enfermedades que no requieren incapacidad.</t>
        </r>
      </text>
    </comment>
    <comment ref="AK10" authorId="1" shapeId="0" xr:uid="{00000000-0006-0000-0200-000016000000}">
      <text>
        <r>
          <rPr>
            <b/>
            <sz val="12"/>
            <color indexed="81"/>
            <rFont val="Arial"/>
            <family val="2"/>
          </rPr>
          <t>NIVEL DEL RIESGO:
I   4000-600: Situación crítica, Suspender actividades hasta que el riesgo esté bajo control. Intervención urgente.
II   500 – 150: Corregir y adoptar medidas de control de inmediato. Sin embargo, suspenda actividades si el nivel de riesgo está por encima o igual de 360.
III  120 – 40:  Mejorar si es posible. Sería conveniente justificar la intervención y su rentabilidad.
IV 20:  Mantener las medidas de control existentes, pero se deberían considerar soluciones o mejoras y se deben hacer comprobaciones periódicas para asegurar que el riesgo aún es aceptable.</t>
        </r>
        <r>
          <rPr>
            <sz val="20"/>
            <color indexed="81"/>
            <rFont val="Tahoma"/>
            <family val="2"/>
          </rPr>
          <t xml:space="preserve">
</t>
        </r>
      </text>
    </comment>
    <comment ref="AL10" authorId="1" shapeId="0" xr:uid="{00000000-0006-0000-0200-000017000000}">
      <text>
        <r>
          <rPr>
            <sz val="12"/>
            <color indexed="81"/>
            <rFont val="Arial"/>
            <family val="2"/>
          </rPr>
          <t>I No aceptable
II Aceptable con control especifico
III Mejorable
IV Aceptable</t>
        </r>
      </text>
    </comment>
    <comment ref="AM10" authorId="1" shapeId="0" xr:uid="{00000000-0006-0000-0200-000018000000}">
      <text>
        <r>
          <rPr>
            <sz val="12"/>
            <color indexed="81"/>
            <rFont val="Arial"/>
            <family val="2"/>
          </rPr>
          <t>I No aceptable
II Aceptable con control especifico
III Mejorable
IV Aceptable</t>
        </r>
      </text>
    </comment>
    <comment ref="AP10" authorId="1" shapeId="0" xr:uid="{00000000-0006-0000-0200-000019000000}">
      <text>
        <r>
          <rPr>
            <b/>
            <sz val="9"/>
            <color indexed="81"/>
            <rFont val="Tahoma"/>
            <family val="2"/>
          </rPr>
          <t>Eliminar total y definitivamente  un proceso, sustancia, procedimiento, instalación con lo cual el peligro desaparece. Por ejemplo: introducir dispositivos mecánicos de levantamiento para eliminar el peligro de manipulación manual.</t>
        </r>
        <r>
          <rPr>
            <sz val="9"/>
            <color indexed="81"/>
            <rFont val="Tahoma"/>
            <family val="2"/>
          </rPr>
          <t xml:space="preserve">
</t>
        </r>
      </text>
    </comment>
    <comment ref="AQ10" authorId="1" shapeId="0" xr:uid="{00000000-0006-0000-0200-00001A000000}">
      <text>
        <r>
          <rPr>
            <b/>
            <sz val="9"/>
            <color indexed="81"/>
            <rFont val="Tahoma"/>
            <family val="2"/>
          </rPr>
          <t>Sustituir o modificar parcialmente un proceso, sustancia, procedimiento o instalación, con lo cual el peligro se minimiza o se cambia por uno de menor impacto reduciendo el potencial de daño. Por ejemplo: reducir la fuerza, el amperaje, la presión, la temperatura, sustituir un material por otro menos peligroso.</t>
        </r>
      </text>
    </comment>
    <comment ref="AR10" authorId="0" shapeId="0" xr:uid="{00000000-0006-0000-0200-00001B000000}">
      <text>
        <r>
          <rPr>
            <b/>
            <sz val="9"/>
            <color indexed="81"/>
            <rFont val="Tahoma"/>
            <family val="2"/>
          </rPr>
          <t>Implican el uso de tecnologías para limitar el contacto con la fuente del peligro o  la propagación del mismo, funcionan independientemente de las decisiones humanas. Por ejemplo: Instalar sistemas de ventilación, protección para las máquinas, enclavamiento, cerramiento acústico, etc.</t>
        </r>
      </text>
    </comment>
    <comment ref="AS10" authorId="1" shapeId="0" xr:uid="{00000000-0006-0000-0200-00001C000000}">
      <text>
        <r>
          <rPr>
            <b/>
            <sz val="9"/>
            <color indexed="81"/>
            <rFont val="Tahoma"/>
            <family val="2"/>
          </rPr>
          <t>Incluye la identificación y comunicación efectiva de los peligros, así como las advertencias necesarias para mejorar el nivel de alerta  y así evitar la materialización de los mismos, también se incluyen las iniciativas de la compañía mediante programas o medidas específicas para el seguimiento y/o administración de los controles necesarios. Por ejemplo: Señales de seguridad, instalación de alarmas, procedimientos de seguridad, inspecciones de los equipos, controles de acceso, capacitación del personal, permisos de trabajo y etiquetado.</t>
        </r>
      </text>
    </comment>
    <comment ref="AT10" authorId="1" shapeId="0" xr:uid="{00000000-0006-0000-0200-00001D000000}">
      <text>
        <r>
          <rPr>
            <b/>
            <sz val="9"/>
            <color indexed="81"/>
            <rFont val="Tahoma"/>
            <family val="2"/>
          </rPr>
          <t>Protección puntual en las personas. Por ejemplo: Gafas de seguridad, protección auditiva, máscaras faciales, arneses y eslingas de seguridad, respiradores, guantes, etc.</t>
        </r>
      </text>
    </comment>
  </commentList>
</comments>
</file>

<file path=xl/sharedStrings.xml><?xml version="1.0" encoding="utf-8"?>
<sst xmlns="http://schemas.openxmlformats.org/spreadsheetml/2006/main" count="10391" uniqueCount="866">
  <si>
    <t>MACROPROCESO ESTRATÉGICO</t>
  </si>
  <si>
    <t>CÓDIGO: ESG-SST-r008</t>
  </si>
  <si>
    <t>PROCESO GESTIÓN SISTEMAS INTEGRADOS - SEGURIDAD Y SALUD EN EL TRABAJO</t>
  </si>
  <si>
    <t>VERSIÓN: 6</t>
  </si>
  <si>
    <t>MATRIZ DE IDENTIFICACIÓN Y CONTROL DE PELIGROS</t>
  </si>
  <si>
    <t>VIGENCIA: 2025-07-23</t>
  </si>
  <si>
    <t>PÁGINA: 1 de 7</t>
  </si>
  <si>
    <t>MENÚ DE NAVEGACIÓN</t>
  </si>
  <si>
    <t>GESTIÓN DE PELIGROS EN LA UNIVERSIDAD DE CUNDINAMARCA</t>
  </si>
  <si>
    <t>Centro de trabajo:</t>
  </si>
  <si>
    <t>Sede Fusagasugá</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</si>
  <si>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</si>
  <si>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</si>
  <si>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Seccional Ubaté</t>
  </si>
  <si>
    <t>Seccional Girardot</t>
  </si>
  <si>
    <t>Extensión Soacha</t>
  </si>
  <si>
    <t>Extensión Chía</t>
  </si>
  <si>
    <t>Extensión Facatativá</t>
  </si>
  <si>
    <t>Extensión Zipaquirá</t>
  </si>
  <si>
    <t>Unidad Agroambiental El Tíbar</t>
  </si>
  <si>
    <t>Unidad Agroambiental La Esperanza</t>
  </si>
  <si>
    <t>Unidad Agroambiental El Vergel</t>
  </si>
  <si>
    <t>Oficina Bogotá</t>
  </si>
  <si>
    <t>CAD</t>
  </si>
  <si>
    <t xml:space="preserve">  </t>
  </si>
  <si>
    <t>PÁGINA: 3 DE 7</t>
  </si>
  <si>
    <t>MACRO
PROCESO</t>
  </si>
  <si>
    <t>PROCESO</t>
  </si>
  <si>
    <t>ÁREA</t>
  </si>
  <si>
    <t>CARGOS/USUARIOS</t>
  </si>
  <si>
    <t>ACTIVIDADES</t>
  </si>
  <si>
    <t>ACTIVIDADES 
RUTINARIA (SI/NO)</t>
  </si>
  <si>
    <t>TIPO DE ACTIVIDAD (Interna/Externa)</t>
  </si>
  <si>
    <t>EFECTOS POSIBLES</t>
  </si>
  <si>
    <t>CONTROLES EXISTENTES</t>
  </si>
  <si>
    <t>EVALUACIÓN DEL RIESGO</t>
  </si>
  <si>
    <t>VALORACIÓN DEL RIESGO</t>
  </si>
  <si>
    <t>CRITERIOS PARA ESTABLECER CONTROLES</t>
  </si>
  <si>
    <t>MEDIDAS DE INTERVENCIÓN</t>
  </si>
  <si>
    <t>EVALUACIÓN DEL RIESGO RESIDUAL</t>
  </si>
  <si>
    <t>MEDIDAS DE INTERVENCIÓN DESPUÉS DE MEDIR LA EFICACIA DE LOS CONTROLES OPERACIONALES</t>
  </si>
  <si>
    <t>ANÁLISIS DEL RIESGO RESIDUAL</t>
  </si>
  <si>
    <t>DESCRIPCIÓN</t>
  </si>
  <si>
    <t>CLASIFICACIÓN</t>
  </si>
  <si>
    <t xml:space="preserve">FUENTE </t>
  </si>
  <si>
    <t>MEDIO</t>
  </si>
  <si>
    <t>TRABAJADOR</t>
  </si>
  <si>
    <t>NIVEL DE DEFICIENCIA</t>
  </si>
  <si>
    <t>NIVEL DE EXPOSICIÓN</t>
  </si>
  <si>
    <t>NIVEL DE PROBABILIDAD (ND*NE)</t>
  </si>
  <si>
    <t>INTERPRETACIÓN NIVEL DE PROBABILIDAD</t>
  </si>
  <si>
    <t>NIVEL DE CONSECUENCIA</t>
  </si>
  <si>
    <t>NIVEL DE RIESGO (NR) E INTERVENCIÓN</t>
  </si>
  <si>
    <t>INTERPRETACIÓN DEL NR</t>
  </si>
  <si>
    <t>ACEPTABILIDAD DEL RIESGO</t>
  </si>
  <si>
    <t>PEOR CONSECUENCIA</t>
  </si>
  <si>
    <t>EXISTENCIA DE REQUISITO LEGAL</t>
  </si>
  <si>
    <t>ELIMINACIÓN</t>
  </si>
  <si>
    <t>SUSTITUCIÓN</t>
  </si>
  <si>
    <t>CONTROLES DE INGENIERÍA</t>
  </si>
  <si>
    <t>CONTROLES ADMINISTRATIVOS, SEÑALIZACIÓN, ADVERTENCIA</t>
  </si>
  <si>
    <t>EQUIPOS / ELEMENTOS DE PROTECCIÓN PERSONAL</t>
  </si>
  <si>
    <t>FECHA DE EVALUACIÓN DE LA EFICACIA</t>
  </si>
  <si>
    <t>RESPONSABLE DE LA EVALUACIÓN DE LA EFICACIA</t>
  </si>
  <si>
    <t xml:space="preserve">ESTRATÉGICO Y MISIONAL </t>
  </si>
  <si>
    <t>Bienestar Universitario, Admisiones y Registro, Comunicaciones y Sistemas Integrados</t>
  </si>
  <si>
    <t>EDIF. A PRIMER PISO</t>
  </si>
  <si>
    <t>Profesional, Técnico II,Tecnico III Auxiliar de oficina/ Lideres de área</t>
  </si>
  <si>
    <t>Realización de actividades administrativas y de gestión documental que incluyen elaboración de informes, manejo y custodia de archivos físicos y digitales, sistematización de información, uso de herramientas ofimáticas, atención a usuarios internos y externos y apoyo a los procesos administrativos de la dependencia.</t>
  </si>
  <si>
    <t>Si</t>
  </si>
  <si>
    <t>Interna</t>
  </si>
  <si>
    <t>Biológico</t>
  </si>
  <si>
    <t>Enfermedades infecciosas graves</t>
  </si>
  <si>
    <t>SI</t>
  </si>
  <si>
    <t>GESTOR  SST</t>
  </si>
  <si>
    <t>Percepción de sensación térmica baja o disconfort térmico asociada a las condiciones ambientales del área de trabajo</t>
  </si>
  <si>
    <t>Físico</t>
  </si>
  <si>
    <t>Exposición a exceso de iluminación natural, reflejos o deslumbramientos provenientes de ventanas y superficies reflectantes</t>
  </si>
  <si>
    <t>Infección grave con riesgo de complicaciones mayores</t>
  </si>
  <si>
    <t>Exposición a factores psicosociales asociados a la interacción permanente con diferentes grupos de interés (funcionarios, estudiantes, contratistas y visitantes), atención al público, demanda de trabajo, cumplimiento de plazos, carga mental y características propias de la tarea.</t>
  </si>
  <si>
    <t xml:space="preserve">Psicosocial </t>
  </si>
  <si>
    <t xml:space="preserve">Movimientos Repetitivos
 Por manejo de herramientas propias del trabajo  </t>
  </si>
  <si>
    <t xml:space="preserve">Biomecánico </t>
  </si>
  <si>
    <t>Postura Mantenidas y forzadas Por largos periodos de tiempo en posicion sedente</t>
  </si>
  <si>
    <t>Electrico
 Por exposición y manipulación a conexiones y/o cableado eléctrico de media y baja tensión</t>
  </si>
  <si>
    <t xml:space="preserve">Condiciones de seguridad </t>
  </si>
  <si>
    <t>Locativo
Por presencia de humedades, grietas o deterioro de la infraestructura en paredes y techos.</t>
  </si>
  <si>
    <t>Locativo
 Por caídas al mismo nivel o a diferente nivel por tránsito en instalaciones con escaleras, pasillos, zonas comunes y demás áreas de circulación del edificio, así como por condiciones de orden y aseo o presencia de obstáculos.</t>
  </si>
  <si>
    <t>Sismo, terremoto y colapso estructural
 Por Cambio Climático</t>
  </si>
  <si>
    <t xml:space="preserve">Fenómenos naturales </t>
  </si>
  <si>
    <t>Precipitación
 Lluvias prolongadas, granizadas, lluvias fuertes por cambios climáticos</t>
  </si>
  <si>
    <t>Tormentas eléctricas 
Cambios climáticos</t>
  </si>
  <si>
    <t>Vendavales o vientos fuertes
Por cambios climáticos</t>
  </si>
  <si>
    <t>Inundación 
Por causas antrópicas o naturales</t>
  </si>
  <si>
    <t>Incendio estructural 
Por causas naturales o antrópicas</t>
  </si>
  <si>
    <t>MISIONAL</t>
  </si>
  <si>
    <t>Bienestar Universitario</t>
  </si>
  <si>
    <t xml:space="preserve">EDIF. A PRIMER PISO BIENESTAR SALUDABLE </t>
  </si>
  <si>
    <t>Técnico, Técnico III/ Enfermeras jefe y auxiliar</t>
  </si>
  <si>
    <t>Atención de primeros auxilios y servicios básicos de enfermería a la comunidad universitaria, incluyendo valoración inicial, cuidado y manejo básico de pacientes, registro de atención, seguimiento de casos y remisión a servicios de salud cuando sea necesario.</t>
  </si>
  <si>
    <t>Exposición a virus, bacterias, hongos y otros microorganismos patógenos por contacto con pacientes, fluidos corporales, sangre, secreciones, materiales contaminados y mordeduras durante la atención de primeros auxilios y procedimientos básicos de enfermería.</t>
  </si>
  <si>
    <t>No</t>
  </si>
  <si>
    <t>Esfuerzo 
Por derivado de movilizacion o apoyo a pacientes con limitaciones fisicas</t>
  </si>
  <si>
    <t>Posturas prolongadas, mantenidas y forzadas 
Por valoraciones y flexiones durante la atencion de pacientes</t>
  </si>
  <si>
    <t>Movimientos repetitivos 
Por  actividades asistenciales</t>
  </si>
  <si>
    <t>EDIF. A,B,C, AREAS DEPORTIVAS Y ZONAS COMUNES</t>
  </si>
  <si>
    <t>Profesional, Servicios Académicos/ Instructores</t>
  </si>
  <si>
    <t>Planeación, orientación y ejecución de actividades académicas y formativas en deporte, actividad física, recreación, danza y cultura, incluyendo acompañamiento a participantes, organización de eventos y apoyo administrativo relacionado con el proceso formativo.</t>
  </si>
  <si>
    <t>Locativo
Por caídas al mismo nivel por superficies irregulares, húmedas o deslizantes Golpes, choques o atrapamientos durante la ejecución de ejercicios.</t>
  </si>
  <si>
    <t>Temperaturas extremas y radiaciones no ionizantes 
Por exposición a radiación ultravioleta (UV), altas temperaturas y condiciones climáticas variables durante actividades realizadas en espacios abiertos.</t>
  </si>
  <si>
    <t>EDIF. A PRIMER PISO BIENESTAR PSICOSOCIAL</t>
  </si>
  <si>
    <t>Profesional / Psicologa</t>
  </si>
  <si>
    <t>Prestación de servicios de orientación, asesoría, evaluación e intervención psicológica individual y grupal a la comunidad universitaria, mediante la realización de consultas, talleres, capacitaciones, seguimiento de casos, elaboración de informes, registros y actividades administrativas asociadas al acompañamiento psicosocial y promoción de la salud mental.</t>
  </si>
  <si>
    <t>Carga mental y desgaste emocional 
Por atención y acompañamiento de usuarios que presentan situaciones de estrés, ansiedad, crisis emocionales, conflictos interpersonales, violencia, duelo u otras condiciones que pueden generar carga mental y desgaste emocional</t>
  </si>
  <si>
    <t>APOYO</t>
  </si>
  <si>
    <t>Compras, Talento humano, Financiera, Recursos Fisicos y Almacen</t>
  </si>
  <si>
    <t>EDIF. A SEGUNDO PISO</t>
  </si>
  <si>
    <t>Percepción de sensación térmica alta o disconfort térmico asociada a las condiciones ambientales del área de trabajo</t>
  </si>
  <si>
    <t>Precipitación 
Por lluvias prolongadas, granizadas, lluvias fuertes por cambios climáticos</t>
  </si>
  <si>
    <t>NINGUNO</t>
  </si>
  <si>
    <t>Sistemas y Tecnología</t>
  </si>
  <si>
    <t>Profesional II</t>
  </si>
  <si>
    <t>Actividades de administración, soporte y mantenimiento de la infraestructura tecnológica de la institución, incluyendo equipos de cómputo, redes, servidores, sistemas de información y herramientas tecnológicas. Brinda asistencia técnica a usuarios internos, efectúa instalación, configuración y actualización de hardware y software, gestiona incidentes y requerimientos tecnológicos, realiza respaldo y custodia de la información institucional, y participa en la implementación, monitoreo y mejora de los servicios tecnológicos necesarios para el desarrollo de las actividades académicas y administrativas.</t>
  </si>
  <si>
    <t>Ruido 
 Generado por servidores, equipos de refrigeración o centros de datos y herramnientas manuales como sopladoras.</t>
  </si>
  <si>
    <t>Manipulación de cargas 
Manipulación, levantamiento, transporte, empuje o arrastre de equipos tecnológicos, herramientas, accesorios y materiales utilizados en actividades de soporte técnico, mantenimiento e instalación de infraestructura tecnológica.</t>
  </si>
  <si>
    <t>Postura Mantenidas y forzadas 
Por largos periodos de tiempo en posicion sedente y adopción de posturas forzadas durante instalación y mantenimiento de equipos o cableado.</t>
  </si>
  <si>
    <t>CAPACITACIÓN FRENTE AL RIESGO BIOLÓGICO</t>
  </si>
  <si>
    <t>Locativo 
Caída de objetos durante instalación o mantenimiento de equipos en altura baja, racks o estanterías.</t>
  </si>
  <si>
    <t xml:space="preserve">Tecnológico
Incendio por sobrecarga eléctrica, cortocircuitos o fallas en equipos electrónicos.
</t>
  </si>
  <si>
    <t>Mecánico 
Uso de herramientas manuales para mantenimiento y reparación de equipos tecnológicos y  exposición a cortes, punciones y laceraciones por el uso y manipulación de herramientas manuales como destornilladores, bisturís, tijeras, alicates y otros elementos utilizados durante actividades de mantenimiento, instalación, reparación y adecuación de equipos tecnológicos e infraestructura de red.</t>
  </si>
  <si>
    <t xml:space="preserve">Tormentas eléctricas 
Cambios climáticos </t>
  </si>
  <si>
    <t>Formación y Aprendizaje</t>
  </si>
  <si>
    <t>EDIF. A TERCER PISO</t>
  </si>
  <si>
    <t xml:space="preserve">Docentes con funciones administrativas/ Coordinadores de programas </t>
  </si>
  <si>
    <t>Desarrolla actividades de docencia, coordinación académica y gestión administrativa, incluyendo planeación, seguimiento de procesos, atención a la comunidad universitaria, elaboración de informes, gestión documental, reuniones y uso permanente de herramientas tecnológicas para la administración del programa académico.</t>
  </si>
  <si>
    <t xml:space="preserve"> INFECCIONES VIRALES</t>
  </si>
  <si>
    <t>Código Serie Documental (Ver Tabla de Retención Documental)</t>
  </si>
  <si>
    <t>Diagonal 18 No. 20-29 Fusagasugá – Cundinamarca                                                                                                   
  Teléfono (601) 8281483 Línea Gratuita 018000180414                                                                                                                              
www.ucundinamarca.edu.co   E-mail: info@ucundinamarca.edu.co 
    NIT: 890.680.062-2</t>
  </si>
  <si>
    <t>,,,,,,,,,,,,,,,,,,,,,,,,,,,,,,,,,,,,,,,,,,,,,,,,,,,,,,,,,,,,,,,,,,,,,,,,,,,,,,,,,,,,,,,,,,,,,,,,,,,,,,,,,,,,,,,,,,,,,,,,,,,,,,,,,,,,,,,,,,,,,,,,,,,,,,,,,,,,,,,,,,,,,,,,,,,,,,,,,,,,,,,,,,,,,,,,,,,,,,,,,,,,,,,,,,,,,,,,,,,,,,,,,,,,,,,,,,,,,,,,,,,,,,,,,,,,,,,,,,,,,,,,,,,,,,,,,,,,,,,,,,,,,,,,,,,,,,,,,,,,,,,,,,,,,,,,,,,,,,,,,,,,,,,,,,,,,,,,,,,,,,,,,,,,,,,,,,,,,,,,,,,,,,,,,,,,,,,,,,,,,,,,,,,,,,,,,,,,,,,,,,,,,,,,,,,,,,,,,,,,,,,,,,,,,,,,,,,,,,,,,,,,,,,,,,,,,,,,,,,,,,,,,,,,,,,,,,,,,,,,,,,,,,,,,,,,,,,,,,,,,,,,,,,,,,,,,,,,,,,,,,,,,,,,,,,,,,,,,,,,,,,,,,,,,,,,,,,,,,,,,,,,,,,,,,,,,,,,,,,,,,,,,,,,,,,,,,,,,,,,,,,,,,,,,,,,,,,,,,,,,,,,,,,,,,,,,,,,,,,,,,,,,,,,,,,,,,,,,,,,,,,,,,,,,,,,,,,,,,,,,,,,,,,,,,,,,,,,,,,,,,,,,,,,,,,,,,,,,,,,,,,,,,,,,,,,,,,,,,,,,,,,,,,,,,,,,,,,,,,,,,,,,,,,,,,,,,,,,,,,,,,,,,,,,,,,,,,,,,,,,,,,,,,,,,,,,,,,,,,,,,,,,,,,,,,,,,,,,,,,,,,,,,,,,,,,,,,,,,,,,,,,,,,,,,,,,,,,,,,,,,,,,,,,,,,,,,,,,,,,,,,,,,,,,,,,,,,,,,,,,,,,,,,,,,,,,,,,,,,,,,,,,,,,,,,,,,,,,,,,,,,,,,,,,,,,,,,,,,,,,,,,,,,,,,,,,,,,,,,,,,,,,,,,,,,,,,,,,,,,,,,,,,,,,,,,,,,,,,,,,,,,,,,,,,,,,,,,,,,,,,,,,,,,,,,,,,,,,,,,,,,,,,,,,,,,,,,,,,,,,,,,,,,,,,,,,,,,,,,,,,,,,,,,,,,,,,,,,,,,,,,,,,,,,,,,,,,,,,,,,,,,,,,,,,,,,,,,,,,,,,,,,,,,,,,,,,,,,,,,,,,,,,,,,,,,,,,,,,,,,,,,,,,,,,,,,,,,,,,,,,,,,,,,,,,,,,,,,,,,,,,,,,,,,,,,,,,,,,,,,,,,,,,,,,,,,,,,,,,,,,,,,,,,,,,,,,,,,,,,,,,,,,,,,,,,,,,,,,,,,,,,,,,,,,,,,,,,,,,,,,,,,,,,,,,,,,,,,,,,,,,,,,,,,,,,,,,,,,,,,,,,,,,,,,,,,,,,,,,,,,,,,,,,,,,,,,,,,,,,,,,,,,,,,,,,,,,,,,,,,,,,,,,,,,,,,,,,,,,,,,,,,,,,,,,,,,,,,,,,,,,,,,,,,,,,,,,,,,,,,,,,,,,,,,,,,,,,,,,,,,,,,,,,,,,,,,,,,,,,,,,,,,,,,,,,,,,,,,,,,,,,,,,,,,,,,,,,,,,,,,,,,,,,,,,,,,,,</t>
  </si>
  <si>
    <t>,,,,,,</t>
  </si>
  <si>
    <t xml:space="preserve">DATOS PARA LISTAS DESPLEGABLES </t>
  </si>
  <si>
    <t>Macroproceso</t>
  </si>
  <si>
    <t>Proceso</t>
  </si>
  <si>
    <t>Actividad rutinaria</t>
  </si>
  <si>
    <t>Tipo de actividad</t>
  </si>
  <si>
    <t>Peligros</t>
  </si>
  <si>
    <t>Nivel de deficiencia</t>
  </si>
  <si>
    <t>Nivel de exposición</t>
  </si>
  <si>
    <t xml:space="preserve">Nivel de consecuencia </t>
  </si>
  <si>
    <t>Requisito legal</t>
  </si>
  <si>
    <t xml:space="preserve">ESTRATÉGICO </t>
  </si>
  <si>
    <t>Control Disciplinario</t>
  </si>
  <si>
    <t>Control Interno</t>
  </si>
  <si>
    <t>Servicio de Atención al Ciudadano</t>
  </si>
  <si>
    <t>Externa</t>
  </si>
  <si>
    <t xml:space="preserve">Químico </t>
  </si>
  <si>
    <t>SEGUIMIENTO, MEDICIÓN, ANÁLISIS Y EVALUACIÓN</t>
  </si>
  <si>
    <t>Apoyo Académico</t>
  </si>
  <si>
    <t xml:space="preserve">Bienes y Servicios </t>
  </si>
  <si>
    <t>Documental</t>
  </si>
  <si>
    <t>Financiera</t>
  </si>
  <si>
    <t>Jurídica</t>
  </si>
  <si>
    <t>Talento Humano</t>
  </si>
  <si>
    <t>Admisiones y Registro</t>
  </si>
  <si>
    <t xml:space="preserve">Ciencias Tecnologicas e Innovación </t>
  </si>
  <si>
    <t>Dialogando con el mundo</t>
  </si>
  <si>
    <t>Graduados</t>
  </si>
  <si>
    <t>Interacción Social Universitaria</t>
  </si>
  <si>
    <t xml:space="preserve">Autoevaluación y Acreditación </t>
  </si>
  <si>
    <t>Comunicaciones</t>
  </si>
  <si>
    <t>Direccionamiento estratégico</t>
  </si>
  <si>
    <t>Planeación Institucional</t>
  </si>
  <si>
    <t>Proyectos Especiales y Relaciones Interinstitucionales</t>
  </si>
  <si>
    <t>Sistemas Integrados</t>
  </si>
  <si>
    <t>PROCESOS GESTIÓN SISTEMAS INTEGRADOS - SEGURIDAD Y SALUD EN EL TRABAJO</t>
  </si>
  <si>
    <t>PÁGINA: 2 DE 7</t>
  </si>
  <si>
    <t>ANEXO 1 VALORACIÓN DEL RIESGO</t>
  </si>
  <si>
    <t>Determinación del nivel de deficiencia</t>
  </si>
  <si>
    <t>Valor de</t>
  </si>
  <si>
    <t>Significado</t>
  </si>
  <si>
    <t>ND</t>
  </si>
  <si>
    <t>Niveles de probabilidad</t>
  </si>
  <si>
    <t>Nivel de exposición (NE)</t>
  </si>
  <si>
    <t>Muy Alto (MA)</t>
  </si>
  <si>
    <t>Se  ha(n)  detectado  peligro(s)  que  determina(n)  como  posible  la  generación  de incidentes o consecuencias muy significativas, o la eficacia del conjunto de medidas preventivas existentes respecto al riesgo es nula o no existe, o ambos.</t>
  </si>
  <si>
    <t>Alto (A)</t>
  </si>
  <si>
    <t>Se ha(n) detectado algún(os) peligro(s) que pueden dar lugar a consecuencias significativa(s), o la eficacia del conjunto de medidas preventivas existentes es baja, o ambos.</t>
  </si>
  <si>
    <t>MA - 40</t>
  </si>
  <si>
    <t>MA - 30</t>
  </si>
  <si>
    <t>A - 20</t>
  </si>
  <si>
    <t>A - 10</t>
  </si>
  <si>
    <t>Medio (M)</t>
  </si>
  <si>
    <t>Se han detectado peligros que pueden dar lugar a consecuencias poco significativas o  de  menor  importancia,  o  la  eficacia  del  conjunto  de  medidas  preventivas existentes es moderada, o ambos.</t>
  </si>
  <si>
    <t>(ND)</t>
  </si>
  <si>
    <t>MA - 24</t>
  </si>
  <si>
    <t>A - 18</t>
  </si>
  <si>
    <t>A - 12</t>
  </si>
  <si>
    <t>M - 6</t>
  </si>
  <si>
    <t>Bajo (B)</t>
  </si>
  <si>
    <t>No se</t>
  </si>
  <si>
    <t>No se ha detectado consecuencia alguna, o la eficacia del conjunto de medidas preventivas existentes es alta, o ambos. El riesgo está controlado. Estos peligros se clasifican directamente en el nivel de riesgo y de intervención cuatro (IV) Véase la Tabla 8.</t>
  </si>
  <si>
    <t>M - 8</t>
  </si>
  <si>
    <t>B - 4</t>
  </si>
  <si>
    <t>B - 2</t>
  </si>
  <si>
    <t>Asigna Valor</t>
  </si>
  <si>
    <t>Determinación del nivel de exposición</t>
  </si>
  <si>
    <t>Determinación del nivel de riesgo</t>
  </si>
  <si>
    <t>Nivel de Exposición</t>
  </si>
  <si>
    <t>Valor de NE</t>
  </si>
  <si>
    <t>Nivel de Riesgo</t>
  </si>
  <si>
    <t>Nivel de Probabilidad (NP)</t>
  </si>
  <si>
    <t>Continua (EC)</t>
  </si>
  <si>
    <t>La situación de exposición se presenta sin interrupción o varias veces con tiempo prolongado durante la jornada laboral.</t>
  </si>
  <si>
    <t>NR = NP x NC</t>
  </si>
  <si>
    <t>40 - 24</t>
  </si>
  <si>
    <t>Frecuente (EF)</t>
  </si>
  <si>
    <t>La situación de exposición se presenta varias veces durante la jornada laboral por tiempos cortos.</t>
  </si>
  <si>
    <t>Nivel de Consecuencia (NC)</t>
  </si>
  <si>
    <t>I</t>
  </si>
  <si>
    <t>II</t>
  </si>
  <si>
    <t>Ocasional (EO)</t>
  </si>
  <si>
    <t>La situación de exposición se presenta alguna vez durante la jornada laboral y por un periodo de tiempo corto.</t>
  </si>
  <si>
    <t>4000 - 2400</t>
  </si>
  <si>
    <t>2000 - 1200</t>
  </si>
  <si>
    <t>800 - 600</t>
  </si>
  <si>
    <t>400 - 200</t>
  </si>
  <si>
    <t>Esporádica (EE)</t>
  </si>
  <si>
    <t>La situación de exposición se presenta de manera eventual.</t>
  </si>
  <si>
    <t>II        200</t>
  </si>
  <si>
    <t>Nivel de Probabilidad</t>
  </si>
  <si>
    <t>2400 - 1440</t>
  </si>
  <si>
    <t>1200 - 600</t>
  </si>
  <si>
    <t>480 - 360</t>
  </si>
  <si>
    <t>120       III</t>
  </si>
  <si>
    <t>Valor de NP</t>
  </si>
  <si>
    <t>III</t>
  </si>
  <si>
    <t>Entre 40 y 24</t>
  </si>
  <si>
    <t>Situación deficiente con exposición continua, o muy deficiente con exposición frecuente. Normalmente la materialización del riesgo ocurre con frecuencia.</t>
  </si>
  <si>
    <t>1000 - 600</t>
  </si>
  <si>
    <t>500 - 250</t>
  </si>
  <si>
    <t>200 - 150</t>
  </si>
  <si>
    <t>100 - 50</t>
  </si>
  <si>
    <t>Entre 20 y 10</t>
  </si>
  <si>
    <t>Situación deficiente con exposición frecuente u ocasional, o bien situación muy deficiente con exposición ocasional o esporádica. La materialización del riesgo es posible que suceda varias veces en la vida laboral.</t>
  </si>
  <si>
    <t>III        40</t>
  </si>
  <si>
    <t>Entre 8 y 6</t>
  </si>
  <si>
    <t>Situación deficiente con exposición esporádica, o bien situación mejorable con exposición continuada o frecuente. Es posible que suceda el daño alguna vez.</t>
  </si>
  <si>
    <t>Entre 4 y 2</t>
  </si>
  <si>
    <t>Situación mejorable con exposición ocasional o esporádica, o situación sin anomalía destacable con cualquier nivel de exposición. No es esperable que se materialice el riesgo, aunque puede ser concebible.</t>
  </si>
  <si>
    <t>III       100</t>
  </si>
  <si>
    <t>80 - 60</t>
  </si>
  <si>
    <t>IV       20</t>
  </si>
  <si>
    <t>Determinación del nivel de consecuencias</t>
  </si>
  <si>
    <t>Aceptabilidad del riesgo</t>
  </si>
  <si>
    <t>Nivel de</t>
  </si>
  <si>
    <t>NC</t>
  </si>
  <si>
    <t>Consecuencias</t>
  </si>
  <si>
    <t>Daños personales</t>
  </si>
  <si>
    <t>No Aceptable</t>
  </si>
  <si>
    <t>Mortal o Catastrófico (M)</t>
  </si>
  <si>
    <t>Muerte(s).</t>
  </si>
  <si>
    <t>Aceptable con control específico</t>
  </si>
  <si>
    <t>Muy grave (MG)</t>
  </si>
  <si>
    <t>Lesiones o enfermedades graves irreparables (Incapacidad permanente parcial o invalidez).</t>
  </si>
  <si>
    <t>Mejorable</t>
  </si>
  <si>
    <t>Grave (G)</t>
  </si>
  <si>
    <t>Lesiones o enfermedades con incapacidad laboral temporal (ILT).</t>
  </si>
  <si>
    <t>IV</t>
  </si>
  <si>
    <t>Aceptable</t>
  </si>
  <si>
    <t>Leve (L)</t>
  </si>
  <si>
    <t>Lesiones o enfermedades que no requieren incapacidad.</t>
  </si>
  <si>
    <t>significado del nivel de Riesgos</t>
  </si>
  <si>
    <t>Nivel de riesgo</t>
  </si>
  <si>
    <t>Valor de NR</t>
  </si>
  <si>
    <t>4 000 - 600</t>
  </si>
  <si>
    <t>Situación crítica. Suspender actividades hasta que el riesgo esté bajo control. Intervención urgente.</t>
  </si>
  <si>
    <t>500 - 150</t>
  </si>
  <si>
    <t>Corregir y adoptar medidas de control de inmediato. Sin embargo, suspenda actividades si el nivel de riesgo está por encima o igual de 360.</t>
  </si>
  <si>
    <t>120 - 40</t>
  </si>
  <si>
    <t>Mejorar si es posible. Sería conveniente justificar la intervención y su rentabilidad.</t>
  </si>
  <si>
    <t>Mantener las medidas de control existentes, pero se deberían considerar soluciones o mejoras y se deben hacer comprobaciones periódicas para asegurar que el riesgo aún es aceptable.</t>
  </si>
  <si>
    <t>VIGENCIA:  2025-07-23</t>
  </si>
  <si>
    <t>PÁGINA: 4 DE 7</t>
  </si>
  <si>
    <t>ANEXO 2 VALORACION DE EFICACIA</t>
  </si>
  <si>
    <t>RESUMEN RIESGO RESIDUAL</t>
  </si>
  <si>
    <t>Aumentó el riesgo</t>
  </si>
  <si>
    <t>Disminuyó el riesgo</t>
  </si>
  <si>
    <t>Se mantiene los controles establecidos</t>
  </si>
  <si>
    <t>PÁGINA: 5 DE 7</t>
  </si>
  <si>
    <t>ANEXO 3 TABLA DE PELIGROS</t>
  </si>
  <si>
    <t>TABLA DE PELIGROS CLASIFICACIÓN</t>
  </si>
  <si>
    <t>Químico</t>
  </si>
  <si>
    <t>Psicosocial</t>
  </si>
  <si>
    <t>Biomecánicos</t>
  </si>
  <si>
    <t>Condiciones de seguridad</t>
  </si>
  <si>
    <t>Fenómenos</t>
  </si>
  <si>
    <t>naturales*</t>
  </si>
  <si>
    <t>Ruido (de</t>
  </si>
  <si>
    <t>Polvos orgánicos</t>
  </si>
  <si>
    <t>Gestión organizacional (estilo de mando, pago,</t>
  </si>
  <si>
    <t>Postura (prolongada</t>
  </si>
  <si>
    <t>Mecánico (elementos o partes  de máquinas,  herramientas, equipos, piezas a trabajar, materiales</t>
  </si>
  <si>
    <t>Sismo</t>
  </si>
  <si>
    <t>Virus</t>
  </si>
  <si>
    <t>impacto, intermitente,</t>
  </si>
  <si>
    <t>inorgánicos</t>
  </si>
  <si>
    <t>contratación, participación, inducción y capacitación, bienestar social, evaluación del desempeño, manejo de cambios).</t>
  </si>
  <si>
    <t>mantenida,  forzada, anti gravitacional)</t>
  </si>
  <si>
    <t>proyectados sólidos o fluidos)</t>
  </si>
  <si>
    <t>continuo)</t>
  </si>
  <si>
    <t>Iluminación (luz</t>
  </si>
  <si>
    <t>Fibras</t>
  </si>
  <si>
    <t>Características   de   la   organización   del trabajo (comunicación, tecnología, organización del trabajo, demandas cualitativas y cuantitativas de la labor).</t>
  </si>
  <si>
    <t>Esfuerzo</t>
  </si>
  <si>
    <t>Eléctrico  (alta   y   baja  tensión,</t>
  </si>
  <si>
    <t>Terremoto</t>
  </si>
  <si>
    <t>Bacterias</t>
  </si>
  <si>
    <t>visible por exceso o deficiencia)</t>
  </si>
  <si>
    <t>estática)</t>
  </si>
  <si>
    <t>Vibración   (cuerpo</t>
  </si>
  <si>
    <t>Líquidos (nieblas y rocíos)</t>
  </si>
  <si>
    <t>Características del grupo social de trabajo</t>
  </si>
  <si>
    <t>Movimiento</t>
  </si>
  <si>
    <t>Locativo (sistemas y medios de</t>
  </si>
  <si>
    <t>Vendaval</t>
  </si>
  <si>
    <t>entero,  segmentaria)</t>
  </si>
  <si>
    <t>(relaciones, cohesión, calidad de interacciones, trabajo en equipo).</t>
  </si>
  <si>
    <t>repetitivo</t>
  </si>
  <si>
    <t>almacenamiento), superficies de trabajo  (irregulares,  deslizantes,</t>
  </si>
  <si>
    <t>Hongos</t>
  </si>
  <si>
    <t>con diferencia del nivel), condiciones de orden y aseo, (caídas de objeto)</t>
  </si>
  <si>
    <t>Temperaturas</t>
  </si>
  <si>
    <t>Gases y vapores</t>
  </si>
  <si>
    <t>Condiciones  de  la  tarea  (carga  mental,</t>
  </si>
  <si>
    <t>Manipulación</t>
  </si>
  <si>
    <t>Tecnológico (explosión, fuga,</t>
  </si>
  <si>
    <t>Inundación</t>
  </si>
  <si>
    <t>Ricketsias</t>
  </si>
  <si>
    <t>extremas  (calor  y frío)</t>
  </si>
  <si>
    <t>contenido de    la tarea, demandas emocionales, sistemas de control,</t>
  </si>
  <si>
    <t>manual de cargas</t>
  </si>
  <si>
    <t>derrame, incendio)</t>
  </si>
  <si>
    <t>Definición de roles, monotonía, etc).</t>
  </si>
  <si>
    <t>Presión</t>
  </si>
  <si>
    <t>Humos    metálicos,</t>
  </si>
  <si>
    <t>Interface  persona  -  tarea  (conocimientos,</t>
  </si>
  <si>
    <t>Accidentes de tránsito</t>
  </si>
  <si>
    <t>Derrumbe</t>
  </si>
  <si>
    <t>atmosférica</t>
  </si>
  <si>
    <t>no metálicos</t>
  </si>
  <si>
    <t>habilidades en relación con la demanda de la tarea, iniciativa, autonomía y reconocimiento,</t>
  </si>
  <si>
    <t>Parásitos</t>
  </si>
  <si>
    <t>(normal y ajustada)</t>
  </si>
  <si>
    <t>identificación de la persona con la tarea y la organización).</t>
  </si>
  <si>
    <t>Radiaciones</t>
  </si>
  <si>
    <t>Material particulado</t>
  </si>
  <si>
    <t>Jornada de trabajo (pausas, trabajo nocturno,</t>
  </si>
  <si>
    <t>Públicos (robos, atracos, asaltos,</t>
  </si>
  <si>
    <t>Precipitaciones,</t>
  </si>
  <si>
    <t>Picaduras</t>
  </si>
  <si>
    <t>ionizantes   (rayos x,  gama,  beta  y alfa)</t>
  </si>
  <si>
    <t>rotación, horas extras, descansos)</t>
  </si>
  <si>
    <t>atentados, de  orden  público, etc.)</t>
  </si>
  <si>
    <t>(lluvias, granizadas, heladas)</t>
  </si>
  <si>
    <t>Radiaciones no</t>
  </si>
  <si>
    <t>Trabajo en alturas</t>
  </si>
  <si>
    <t>ionizantes    (láser, ultravioleta, infrarroja, radiofrecuencia, microondas)</t>
  </si>
  <si>
    <t>Mordeduras</t>
  </si>
  <si>
    <t>Fluidos o</t>
  </si>
  <si>
    <t>Espacios confinados</t>
  </si>
  <si>
    <t>excrementos</t>
  </si>
  <si>
    <t>* Tener en cuenta únicamente los peligros de fenómenos naturales que afectan la seguridad y bienestar de las personas en el desarrollo de una actividad. En el</t>
  </si>
  <si>
    <t>Plan de emergencia de cada empresa, se considerarán todos los fenómenos naturales que pudieran afectarla.</t>
  </si>
  <si>
    <t>PÁGINA: 6 DE 7</t>
  </si>
  <si>
    <t>ANEXO 4 PELIGROS HIGIÉNICOS</t>
  </si>
  <si>
    <t xml:space="preserve">DETERMINACIÓN DE CUALITATIVA DEL NIVEL DE DEFICIENCIA DE LOS PELIGROS HIGIÉNICOS
GTC 45 - Actualización
</t>
  </si>
  <si>
    <t>No se asigna Valor</t>
  </si>
  <si>
    <t>Iluminación</t>
  </si>
  <si>
    <t>Muy Alto</t>
  </si>
  <si>
    <t>Ausencia de luz natural o artificial</t>
  </si>
  <si>
    <t>Alto</t>
  </si>
  <si>
    <t>Deficiencia de luz natural con sombras evidentes y dificultad para leer</t>
  </si>
  <si>
    <t>Medio</t>
  </si>
  <si>
    <t>Percepción de algunas sombras al ejecutar una actividad – escribir</t>
  </si>
  <si>
    <t>Bajo</t>
  </si>
  <si>
    <t>Ausencia de sombras</t>
  </si>
  <si>
    <t>Ruido</t>
  </si>
  <si>
    <t>No escuchar una conversación a tono normal o a una distancia menos de 50 cm</t>
  </si>
  <si>
    <t>Escuchar la Conversación a una distancia de 1 m en tono normal</t>
  </si>
  <si>
    <t>Escuchar la conversación a una distancia de 2 m en tono normal</t>
  </si>
  <si>
    <t>No hay dificultad para escuchar una conversación a tono normal a mas de 2 m</t>
  </si>
  <si>
    <t>Radiaciones Ionizantes</t>
  </si>
  <si>
    <t>Exposición frecuente (una o más veces por jornada o turno)</t>
  </si>
  <si>
    <t>Exposición regular (una o más veces en la semana)</t>
  </si>
  <si>
    <t>Ocasionalmente y/o vecindad</t>
  </si>
  <si>
    <t>Rara vez, casi nunca sucede la exposición</t>
  </si>
  <si>
    <t>Radiaciones No Ionizantes</t>
  </si>
  <si>
    <t>Ocho horas (8) o más de exposición por jornada de turno</t>
  </si>
  <si>
    <t>Entre seis (6) y ocho (8) horas por jornada o turno</t>
  </si>
  <si>
    <t>Entre dos (2) y seis (6) horas por jornada o turno</t>
  </si>
  <si>
    <t>Menos de dos (2) horas por jornada o turno</t>
  </si>
  <si>
    <t>Temperaturas extremas</t>
  </si>
  <si>
    <t>Percepción subjetiva de calor o frio en forma inmediata</t>
  </si>
  <si>
    <t>Percepción subjetiva de calor o frio luego de permanecer 5 min en el sitio</t>
  </si>
  <si>
    <t>Percepción de algún disconfort con la temperatura luego de permanecer 15 min en el área</t>
  </si>
  <si>
    <t>Sensación de confort térmico</t>
  </si>
  <si>
    <t>Vibraciones</t>
  </si>
  <si>
    <t>Percibir notoriamente vibraciones en el puesto de trabajo</t>
  </si>
  <si>
    <t>Percibir sensiblemente vibraciones en el puesto de trabajo</t>
  </si>
  <si>
    <t>Percibir moderadamente vibraciones en el puesto de trabajo</t>
  </si>
  <si>
    <t>Existencia de vibraciones que no son percibidas</t>
  </si>
  <si>
    <t>Agentes Biológicos (Virus, Bacterias, Hongos y otros)</t>
  </si>
  <si>
    <t>Provocan una enfermedad grave y constituye un serio peligro para los trabajadores, su riesgo de propagación es elevado y no se conoce tratamiento eficaz en la actualidad.</t>
  </si>
  <si>
    <t xml:space="preserve">Pueden provocar una enfermedad grave y constituir un serio peligro para los trabajadores. Su riesgo de propagación es probable y generalmente existe tratamiento eficaz. </t>
  </si>
  <si>
    <t>Pueden causar una enfermedad y constituir un peligro para los trabajadores, su riesgo de propagación es poco probable y generalmente existe tratamiento eficaz.</t>
  </si>
  <si>
    <t>Poco probable que cause una enfermedad. No hay riesgo de propagación y no se necesita tratamiento.</t>
  </si>
  <si>
    <t>Biomecánico – Postura</t>
  </si>
  <si>
    <t>Posturas con un riesgo extremo de lesión musculo esquelética. Deben tomarse medidas correctivas inmediatamente.</t>
  </si>
  <si>
    <t>Posturas de trabajo con riesgo probable de lesión, se deben modificar las condiciones de trabajo como sea posible.</t>
  </si>
  <si>
    <t>Posturas con riesgo moderado de lesión musculoesquelética sobre las que se precisa una modificación aunque no inmediata.</t>
  </si>
  <si>
    <t>Posturas que se consideran normales, sin riesgo de lesiones musculo esqueléticas y en las que no es necesario ninguna acción.</t>
  </si>
  <si>
    <t>Biomecánico – Movimientos Repetitivos</t>
  </si>
  <si>
    <t xml:space="preserve">Actividad que exige movimientos rápidos y continuos de los miembros superiores, a un ritmo difícil de mantener (ciclos de trabajo menores  a 30 s ó 1 min, o concentración de movimientos que utiliza pocos músculos durante mas del 50%  del tiempo de trabajo. </t>
  </si>
  <si>
    <t>Actividad que exige movimientos rápidos y continuos de los miembros superiores con la posibilidad de realizar pausas ocasionales (ciclos de trabajo menores a 30 seg. ó 1 min, o concentración de movimientos que utiliza pocos músculos mas del 50% del tiempo de trabajo.</t>
  </si>
  <si>
    <t xml:space="preserve">Actividad que exige movimientos lentos y continuos de los miembros superiores, con la posibilidad de realizar pausas cortas. </t>
  </si>
  <si>
    <t>Actividad que involucra cualquier segmento corporal con exposición inferior al 50% del tiempo de trabajo, en el cual hay pausas programadas.</t>
  </si>
  <si>
    <t>Biomecánico – Esfuerzo</t>
  </si>
  <si>
    <t xml:space="preserve">Actividad intensa en donde el esfuerzo es visible en la expresión facial del trabajador y/o la contracción muscular es visible. </t>
  </si>
  <si>
    <t>Actividad pesada con resistencia</t>
  </si>
  <si>
    <t>Actividad con esfuerzo moderado</t>
  </si>
  <si>
    <t>No hay esfuerzo aparente, ni resistencia y existe libertad de movimientos.</t>
  </si>
  <si>
    <t>Biomecánico- Manipulación manual de cargas</t>
  </si>
  <si>
    <t>Manipulación manual de las cargas con un riesgo extremo de lesión musculo esquelética. Deben tomarse las medidas correctivas inmediatamente.</t>
  </si>
  <si>
    <t>Manipulación manual de cargas con riesgo significativo de lesión. Se deben modificar las condiciones del trabajo tan pronto como sea posible.</t>
  </si>
  <si>
    <t>Manipulación manual de cargas con riesgo moderado de lesión musculo esquelética sobre las que se precisa una modificación, aunque no inmediata.</t>
  </si>
  <si>
    <t>Manipulación manual de cargas con riesgo leve de lesiones musculo esqueléticas, puede ser necesaria alguna acción.</t>
  </si>
  <si>
    <t>Psicosociales</t>
  </si>
  <si>
    <t>Nivel de riesgo con alta probabilidad de asociarse a respuestas muy altas de estrés. Po consiguiente las dimensiones y dominios que se encuentran bajo esta categoría requieren intervención inmediata en el marco de un sistema de vigilancia epidemiológica.</t>
  </si>
  <si>
    <t>Nivel de riesgo que tiene una importante posibilidad de asociación con respuestas de estrés alto y por tanto, las dimensiones y dominios que se encuentran bajo esta categoría requieren intervención en el marco de sistema de vigilancia epidemiológica.</t>
  </si>
  <si>
    <t>Nivel de riesgo en el que se esperaría una respuesta de estrés moderada, las dimensiones y dominio que se encuentren bajo  esta categoría ameritan observación y acciones sistemáticas de intervención para prevenir efectos perjudiciales en la salud.</t>
  </si>
  <si>
    <t>No se espera que los factores psicosociales que contengan puntuaciones de este nivel estén relacionadas con síntomas o respuestas de estrés significativas . Las dimensiones y dominios que se encuentran  bajo esta categoría serán objeto de acciones o programas de intervención, con el fin de mantenerlos en los niveles de riesgo más bajos posibles.</t>
  </si>
  <si>
    <t>Polvos y Humos</t>
  </si>
  <si>
    <t>Evidencia de material particulado depositado sobre una superficie previamente limpia al cabo de 5 min.</t>
  </si>
  <si>
    <t>Evidencia de material particulado depositado sobre una superficie previamente limpia al cabo de más de 5 min.</t>
  </si>
  <si>
    <t>Percepción subjetiva de emisión de polvo sin depósito sobre superficies pero si evidenciadle en luces, ventanas, rayos solares etc.</t>
  </si>
  <si>
    <t>Presencia de fuentes de emisión de polvos sin la percepción anterior</t>
  </si>
  <si>
    <t>Gases y Vapores</t>
  </si>
  <si>
    <t>Presencia de gases y/o vapores en espacios cerrados, se requiere protección respiratoria que suministre aire.</t>
  </si>
  <si>
    <t>Presencia de gases y/o vapores fuertes en espacios abiertos, se requiere protección respiratoria que purifique el aire.</t>
  </si>
  <si>
    <t>Presencia de gases y/o vapores suaves en espacios abiertos, se requiere protección respiratoria que purifique el aire.</t>
  </si>
  <si>
    <t xml:space="preserve">Percepción de olor suave, no requiere protección respiratoria. </t>
  </si>
  <si>
    <t>Manipulación de Productos químicos Líquidos - Sólidos</t>
  </si>
  <si>
    <t xml:space="preserve">Manipulación permanente (varias veces en la jornada o turno)de productos químicos que contenga como nivel de riesgos a la salud 4 según NFPA 704, </t>
  </si>
  <si>
    <t xml:space="preserve">Manipulación una vez por jornada o turno de productos químicos que contenga como nivel de riesgos a la salud 4 según NFPA 704, </t>
  </si>
  <si>
    <t xml:space="preserve">Manipulación ocasional de productos químicos que contenga como nivel de riesgos a la salud 2 según NFPA 704, </t>
  </si>
  <si>
    <t>Manipulación ocasional de productos químicos que contenga como nivel de riesgos a la salud 1 según NFPA 704,</t>
  </si>
  <si>
    <t>PÁGINA: 7 DE 7</t>
  </si>
  <si>
    <t>FECHA</t>
  </si>
  <si>
    <t>DESCRIPCIÓN DE LA ACTUALIZACIÓN</t>
  </si>
  <si>
    <t>RESPONSABLE</t>
  </si>
  <si>
    <t>CARGO</t>
  </si>
  <si>
    <t xml:space="preserve">Emisión del documento </t>
  </si>
  <si>
    <t>Responsable de SST</t>
  </si>
  <si>
    <t xml:space="preserve">Directora de Talento humano </t>
  </si>
  <si>
    <t xml:space="preserve">Actualización según requisitos legales </t>
  </si>
  <si>
    <t>Auxiliar de oficina/ Secretaria</t>
  </si>
  <si>
    <t>Realiza actividades administrativas relacionadas con la atención a usuarios, gestión documental, recepción y trámite de correspondencia, elaboración y archivo de documentos, apoyo a los procesos académicos y administrativos, seguimiento de trámites y manejo de herramientas ofimáticas para el desarrollo de las funciones propias del cargo.</t>
  </si>
  <si>
    <t xml:space="preserve">Director administrativo </t>
  </si>
  <si>
    <t>Planea, dirige, coordina y supervisa las actividades administrativas de la institución, lidera el personal administrativo, administra y controla los recursos, ejerce funciones como ordenadora del gasto, realiza seguimiento a los procesos administrativos y operativos y apoya la toma de decisiones para garantizar el cumplimiento de los objetivos institucionales.</t>
  </si>
  <si>
    <t>EDIF. A TERCER PISO / INSTITUTO DE POSGRADOS</t>
  </si>
  <si>
    <t>Auxiliar de oficina, TécnicoTécnico II, Profesional II, Profesional IV</t>
  </si>
  <si>
    <t xml:space="preserve">EDIF. C SEGUNDO PISO </t>
  </si>
  <si>
    <t xml:space="preserve">Auxiliar administrativo, Auxiliar de oficina I </t>
  </si>
  <si>
    <t>Realizar actividades de apoyo académico relacionadas con la administración, préstamo, entrega y recepción de equipos de cómputo y recursos tecnológicos; gestión y asignación de aulas y espacios académicos; mantenimiento preventivo y correctivo básico de equipos de cómputo, incluyendo limpieza interna y externa, revisión de componentes, instalación y actualización de software, verificación de funcionamiento y atención de requerimientos de estudiantes, docentes y personal administrativo para garantizar el adecuado desarrollo de las actividades académicas e institucionales.</t>
  </si>
  <si>
    <t>EDIF. B CGCA</t>
  </si>
  <si>
    <t>Técnico IV, Profesional I, Técnico II</t>
  </si>
  <si>
    <t>Realizar préstamo, recepción y control de material bibliográfico y equipos tecnológicos, brindando atención a usuarios y garantizando la adecuada administración, organización y conservación de los recursos de la biblioteca.</t>
  </si>
  <si>
    <t xml:space="preserve">Servicios de aseo </t>
  </si>
  <si>
    <t>Ejecutar labores de limpieza, desinfección, orden y mantenimiento básico de áreas internas y externas de las instalaciones, mediante el uso de herramientas, equipos e insumos de aseo; además, realizar la preparación y distribución de bebidas calientes utilizando greca y demás elementos requeridos, conforme a los procedimientos establecidos.</t>
  </si>
  <si>
    <t>Exposición a picaduras y mordeduras durante labores de limpieza y desinfección en áreas internas y externas de cada edificación asignada.</t>
  </si>
  <si>
    <t>Exposición a fluidos biológicos y excrementos durante las actividades de limpieza y desinfección de baños de cada edificación asignada.</t>
  </si>
  <si>
    <t>Exposición a radiaciones no ionizantes (radiación solar) durante las actividades de limpieza en áreas externas asignadas.</t>
  </si>
  <si>
    <t>Exposición a ruido derivada del uso de aspiradora industrial durante las actividades de limpieza de las áreas asignadas</t>
  </si>
  <si>
    <t>Exposición a vibraciones derivada del uso de aspiradora industrial durante las actividades de limpieza de las áreas asignadas.</t>
  </si>
  <si>
    <t>Exposición a temperaturas extremas derivada de la manipulación de la greca para la preparación de bebidas calientes.</t>
  </si>
  <si>
    <t>Exposición a sustancias químicas líquidas derivada de la manipulación y uso de productos para la limpieza y desinfección de las áreas asignadas.</t>
  </si>
  <si>
    <t>Exposición a gases y vapores durante el ingreso a los cuartos de aseo donde se almacenan productos químicos de aseo.</t>
  </si>
  <si>
    <t>Exposición a material particulado (polvo) generado durante las actividades de limpieza de áreas internas y externas asignadas.</t>
  </si>
  <si>
    <t>Exposición a material particulado (polvo) durante la limpieza y desocupe de filtros y residuos de la aspiradora industrial</t>
  </si>
  <si>
    <t>Exposición a manipulación manual de cargas durante el traslado de implementos de aseo para el desarrollo de sus funciones.</t>
  </si>
  <si>
    <t>Exposición a manipulación manual de cargas derivada de la tracción durante el desplazamiento de la aspiradora industrial para el desarrollo de las funciones asignadas</t>
  </si>
  <si>
    <t>Exposición a peligros asociados a accidentes de tránsito derivados de las actividades de limpieza de las vías internas de la universidad y de la circulación vehicular y peatonal al interior de las mismas.</t>
  </si>
  <si>
    <t>Operario de mantenimiento</t>
  </si>
  <si>
    <t>Ejecutar actividades de mantenimiento preventivo y correctivo de la infraestructura física de la institución, mediante la realización de reparaciones locativas, adecuaciones, pintura, plomería y demás labores de conservación. Asimismo, desarrollar actividades de jardinería, poda de árboles, corte de césped, limpieza de zonas verdes y mantenimiento de áreas exteriores, garantizando condiciones adecuadas de funcionamiento, seguridad y conservación de las instalaciones.</t>
  </si>
  <si>
    <t>Exposición a picaduras, mordeduras y contacto con animales ponzoñosos o vectores (insectos, abejas, avispas, arañas, serpientes y otros), durante actividades de poda de árboles, corte de césped, jardinería y mantenimiento de zonas verdes.</t>
  </si>
  <si>
    <t>Exposición a ruido derivada del uso y funcionamiento de herramientas y equipos empleados en la reparación de maquinaria, equipos y herramientas</t>
  </si>
  <si>
    <t>Exposición a vibraciones derivada del uso y funcionamiento de herramientas y equipos empleados en la reparación de maquinaria, equipos y herramientas</t>
  </si>
  <si>
    <t>Exposición a sustancias químicas líquidas derivada de la manipulación, entrega y almacenamiento de estos materiales, utilizados en las labores propias del taller de mantenimiento</t>
  </si>
  <si>
    <t>Exposición a gases y vapores derivada de la manipulación, uso y almacenamiento de sustancias químicas empleadas en las labores propias del taller de mantenimiento</t>
  </si>
  <si>
    <t>Exposición a material particulado derivada de las actividades de reparación y mantenimiento de equipos y demás labores ejecutadas dentro del área de trabajo.</t>
  </si>
  <si>
    <t>Exposición a esfuerzo físico derivada de la ejecución de trabajos y actividades propias de la labor</t>
  </si>
  <si>
    <t>Posturas mantenidas y forzadas durante labores de limpieza, desinfección y manipulación de residuos, generando sobrecarga musculoesquelética.</t>
  </si>
  <si>
    <t xml:space="preserve">Posturas mantenidas y forzadas durante actividades de mantenimiento locativo, reparaciones y uso de herramientas. </t>
  </si>
  <si>
    <t>Exposición a manipulación manual de cargas derivada del levantamiento y traslado de equipos, herramientas y materiales utilizados durante el desarrollo de sus funciones</t>
  </si>
  <si>
    <t>Realizar labores de soldadura y metalmecánica para la reparación, adecuación y mantenimiento de mobiliario, estructuras metálicas y demás elementos institucionales, utilizando herramientas, equipos y maquinaria para corte, unión, ajuste, pulido y acabado de materiales.</t>
  </si>
  <si>
    <t>Exposición a mordeduras y picaduras ocasionadas por insectos, animales u otros vectores, derivadas de las actividades propias del cargo y de las condiciones de los espacios de trabajo</t>
  </si>
  <si>
    <t>Exposición a fluidos y excrementos derivada de la manipulación y recolección de residuos generados en las diferentes áreas de trabajo de la universidad</t>
  </si>
  <si>
    <t>Exposición a ruido derivada de la operación y uso de herramientas, máquinas y equipos utilizados en las labores de mantenimiento, adecuación y embellecimiento de los espacios universitarios</t>
  </si>
  <si>
    <t>Exposición a vibraciones generadas por la operación y uso de herramientas, máquinas y equipos empleados en las labores de mantenimiento, adecuación y embellecimiento de los espacios y áreas de la universidad</t>
  </si>
  <si>
    <t>Exposición a temperaturas extremas por radiación solar asociada al desarrollo de actividades al aire libre durante la jornada laboral</t>
  </si>
  <si>
    <t>Exposición a radiaciones no ionizantes (luz solar) asociada a la ejecución de actividades al aire libre en los diferentes espacios de la universidad</t>
  </si>
  <si>
    <t>Exposición a gases y vapores generados por el uso y manipulación de combustibles, pinturas, disolventes, aceites y procesos de soldadura durante las labores de mantenimiento</t>
  </si>
  <si>
    <t xml:space="preserve">Exposición a humos metálicos generados durante el uso de equipos y procesos de soldadura en labores de mantenimiento y reparación </t>
  </si>
  <si>
    <t>Exposición a material particulado generado por el uso de herramientas y equipos durante labores de mantenimiento y trabajo al aire libre</t>
  </si>
  <si>
    <t>Exposición a polvos orgánicos e inorgánicos generados durante actividades de mantenimiento, jardinería y adecuación de espacios</t>
  </si>
  <si>
    <t>Exposición a sustancias químicas agroquímicas utilizadas en labores de jardinería, control de plagas y mantenimiento de zonas verdes</t>
  </si>
  <si>
    <t>Realizar actividades de jardinería y mantenimiento de zonas verdes, incluyendo poda de árboles y arbustos, corte de césped, control de malezas, recolección de residuos vegetales y conservación de áreas exteriores de la universidad.</t>
  </si>
  <si>
    <t>Exposición a aceites, lubricantes y grasas durante el mantenimiento y operación de maquinaria y equipos utilizados en labores de mantenimiento</t>
  </si>
  <si>
    <t>Exposición a peligros psicosociales asociados a las características del grupo social, derivados de la interacción constante con compañeros de trabajo, funcionarios y estudiantes de la institución.</t>
  </si>
  <si>
    <t>Exposición a peligros psicosociales asociados a las condiciones de la tarea, derivados de la demanda laboral y la monotonía de las tareas asignadas.</t>
  </si>
  <si>
    <t>Exposición a posturas prolongadas y mantenidas asociada a la ejecución continua de las actividades laborales propias del cargo</t>
  </si>
  <si>
    <t>Exposición a esfuerzo físico derivada de la ejecución de actividades diarias que implican demandas físicas durante el desarrollo de la labor</t>
  </si>
  <si>
    <t>Exposición a movimientos repetitivos asociada al manejo y uso frecuente de herramientas, equipos y máquinas requeridas para el desarrollo de las laborales durante la jornada de trabajo</t>
  </si>
  <si>
    <t>Exposición a manipulación manual de cargas derivada del levantamiento, traslado, empuje, arrastre y posicionamiento de diferentes materiales, insumos y elementos, asociados al uso de máquinas, equipos y herramientas requeridos para el desarrollo de las actividades propias de la labor</t>
  </si>
  <si>
    <t>Exposición a factores mecánicos asociada al uso, operación y manipulación de diferentes máquinas, equipos y herramientas durante el desarrollo de las actividades propias de la labor</t>
  </si>
  <si>
    <t>Exposición a factores eléctricos asociada a la manipulación de instalaciones, equipos, herramientas y maquinaria eléctrica, así como al contacto con tomacorrientes, cables o instalaciones eléctricas expuestas durante el desarrollo de las actividades diarias</t>
  </si>
  <si>
    <t>Exposición a factores locativos asociada a condiciones del entorno físico, tales como superficies irregulares, desniveles, escaleras, almacenamiento de materiales, deficiencias en el orden y aseo y riesgo de caída de objetos, derivadas de la ejecución de labores de mantenimiento, adecuación, limpieza y jardinería</t>
  </si>
  <si>
    <t>Exposición a factores tecnológicos derivada de la ejecución de labores de mantenimiento, reparaciones eléctricas y jardinería, con potencial de generar incendios, explosiones o derrames en las áreas de la universidad</t>
  </si>
  <si>
    <t>Exposición a factores asociados al trabajo en alturas, relacionada con las labores de mantenimiento, adecuación, limpieza, reparaciones locativas y eléctricas y actividades de jardinería desarrolladas en la infraestructura física de la universidad</t>
  </si>
  <si>
    <t>Realización de rondas técnicas para la inspección y verificación de transformadores, tableros de transferencia, celdas de media tensión y plantas eléctricas de respaldo, incluyendo la revisión de condiciones operativas, la toma y registro de parámetros eléctricos, así como el control de niveles de combustible y aceite</t>
  </si>
  <si>
    <t>Exposición a agentes químicos asociada a la verificación y control de combustible y aceite de las plantas eléctricas de respaldo, por contacto con sustancias inflamables, vapores y residuos durante las actividades de inspección y supervisión</t>
  </si>
  <si>
    <t>Exposición a factores eléctricos durante inspecciones periódicas de equipos e instalaciones eléctricas de la subestación, por presencia de partes energizadas</t>
  </si>
  <si>
    <t>Condiciones tecnológicas asociadas a fallas operativas, liberación de energía, incendios o explosiones en transformadores, equipos eléctricos y plantas de respaldo de las subestaciones</t>
  </si>
  <si>
    <t>Realizar actividades de inspección, operación y mantenimiento de los sistemas de bombeo institucionales, mediante la verificación del funcionamiento de bombas, motores y equipos asociados, el monitoreo de presiones, caudales y niveles, la ejecución de rondas de revisión, el registro de variables operativas y la identificación de fugas, fallas o condiciones anormales, con el fin de garantizar la continuidad y el adecuado funcionamiento de los sistemas hidráulicos y electromecánicos.</t>
  </si>
  <si>
    <t>Exposición por posible acumulación de gases o vapores en los cuartos de bombeo de la biblioteca y el auditorio, los cuales se encuentran clasificados como espacios confinados</t>
  </si>
  <si>
    <t>Exposición a factores biomecánicos por adopción de posturas forzadas, movimientos repetitivos y esfuerzo físico durante labores al interior de los cuartos de bombeo</t>
  </si>
  <si>
    <t>Exposición asociada al riesgo eléctrico, contacto con partes móviles, condiciones del espacio de trabajo, manipulación manual de cargas y esfuerzo físico, derivados de las labores de inspección, operación y mantenimiento de estos espacios</t>
  </si>
  <si>
    <r>
      <t xml:space="preserve">Exposición a riesgos asociados al ingreso y permanencia en </t>
    </r>
    <r>
      <rPr>
        <b/>
        <sz val="11"/>
        <rFont val="Arial"/>
        <family val="2"/>
      </rPr>
      <t>espacios confinados</t>
    </r>
    <r>
      <rPr>
        <sz val="11"/>
        <rFont val="Arial"/>
        <family val="2"/>
      </rPr>
      <t xml:space="preserve"> durante la realización de actividades de inspección, operación y mantenimiento de sistemas de bombeo, donde pueden presentarse condiciones de acceso restringido, ventilación limitada y dificultades para la evacuación.</t>
    </r>
  </si>
  <si>
    <r>
      <rPr>
        <b/>
        <sz val="11"/>
        <rFont val="Arial"/>
        <family val="2"/>
      </rPr>
      <t xml:space="preserve">Trabajo en alturas </t>
    </r>
    <r>
      <rPr>
        <sz val="11"/>
        <rFont val="Arial"/>
        <family val="2"/>
      </rPr>
      <t xml:space="preserve">
Exposición a caídas a diferente nivel durante la ejecución de actividades de mantenimiento preventivo y correctivo en cubiertas, fachadas, techos, luminarias, redes e infraestructura que requieren trabajo en alturas.</t>
    </r>
  </si>
  <si>
    <t>Exposición derivada de la manipulación, aplicación y almacenamiento de herbicidas, pesticidas, insecticidas y demás productos químicos utilizados en las labores de jardinería y mantenimiento de zonas verdes.</t>
  </si>
  <si>
    <t>Almacenamiento y organización de productos químicos, herramientas, equipos y demás insumos en bodega de uso común, incluyendo actividades de recepción, entrega, autorretiro por parte de los trabajadores, manipulación manual de cargas, inspección de condiciones de almacenamiento y control básico del orden y aseo del área.</t>
  </si>
  <si>
    <t>Exposición a agentes químicos (gases y vapores) derivados del almacenamiento y manipulación de sustancias al interior de la bodega</t>
  </si>
  <si>
    <t>Exposición a posturas prolongadas, esfuerzo físico y manipulación manual de cargas en el desarrollo de las labores</t>
  </si>
  <si>
    <t>Exposición a factores de riesgo locativos asociados al almacenamiento de productos y a las condiciones de orden y aseo en la bodega</t>
  </si>
  <si>
    <t>Exposición a factores de riesgo tecnológico asociados a la posibilidad de derrames de productos almacenados al interior de la bodega</t>
  </si>
  <si>
    <t xml:space="preserve">Técnico I / Técnico eléctricita </t>
  </si>
  <si>
    <t>Ejecutar actividades de inspección, operación, mantenimiento preventivo y correctivo de redes, equipos y sistemas eléctricos de la institución, incluyendo la revisión, reparación e instalación de tableros, circuitos, luminarias, transformadores, plantas eléctricas, motores y demás componentes eléctricos, con el fin de garantizar la continuidad, seguridad y adecuado funcionamiento de la infraestructura eléctrica.</t>
  </si>
  <si>
    <r>
      <rPr>
        <b/>
        <sz val="11"/>
        <rFont val="Arial"/>
        <family val="2"/>
      </rPr>
      <t xml:space="preserve">Trabajo en alturas </t>
    </r>
    <r>
      <rPr>
        <sz val="11"/>
        <rFont val="Arial"/>
        <family val="2"/>
      </rPr>
      <t xml:space="preserve">
Exposición a caídas a diferente nivel durante actividades de instalación, inspección, reparación y mantenimiento de redes eléctricas, luminarias, tableros, canalizaciones y demás equipos eléctricos ubicados en alturas, que requieren el uso de escaleras, andamios o plataformas de trabajo.</t>
    </r>
  </si>
  <si>
    <t>BODEGAS RECURSOS FÍSICOS</t>
  </si>
  <si>
    <t xml:space="preserve">VEHICULOS INSTITUCIONALRD Y VIAS DE DESPLAZAMIENTO </t>
  </si>
  <si>
    <t>Operario de Vehículo (Conductor)</t>
  </si>
  <si>
    <t>Operar vehículos institucionales para el transporte de personal y visitantes, efectuando inspecciones preoperacionales, verificación de condiciones de seguridad y registro de novedades asociadas al servicio.</t>
  </si>
  <si>
    <t>Exposición a ruido generado por el funcionamiento del vehículo y por el flujo vehicular en las vías donde se realizan los desplazamientos institucionales</t>
  </si>
  <si>
    <t>Exposición a vibraciones de cuerpo entero generadas por el funcionamiento del vehículo y las condiciones de las vías por donde se realizan los recorridos institucionales</t>
  </si>
  <si>
    <t>Exposición a radiación solar, temperaturas extremas derivado de las variaciones de las condiciones climáticas durante la ejecución de recorridos y desplazamientos institucionales</t>
  </si>
  <si>
    <t>Exposición a carga física derivada de la adopción de posturas estáticas prolongadas, posturas forzadas, movimientos repetitivos de miembros superiores y condiciones ergonómicas del puesto de conducción durante la operación de vehículos institucionales</t>
  </si>
  <si>
    <t>Fatiga visual por demanda visual continua durante la conducción, derivada de la atención permanente a las condiciones de la vía, señalización, tráfico vehicular y entorno de circulación</t>
  </si>
  <si>
    <t>Exposición a accidentes de tránsito derivados de condiciones inseguras de las vías, fallas mecánicas o tecnológicas del vehículo y comportamientos inseguros de otros actores viales durante los desplazamientos institucionales</t>
  </si>
  <si>
    <t>Exposición a situaciones de hurto, atraco, vandalismo, alteraciones del orden público y demás eventos que puedan afectar la integridad del trabajador durante los desplazamientos institucionales</t>
  </si>
  <si>
    <t>Gestores del conocimiento (docentes) de todas las facultades</t>
  </si>
  <si>
    <t>Ejecutar procesos académicos de formación mediante la planeación y desarrollo de clases, orientación a estudiantes, elaboración de material de apoyo, evaluación del aprendizaje y participación en actividades de investigación y extensión, contribuyendo al cumplimiento de los objetivos misionales de la institución.</t>
  </si>
  <si>
    <t>Exposición a ruido generado por la interacción de estudiantes, condiciones ambientales, uso de equipos, máquinas o herramientas presentes en el entorno durante el desarrollo de actividades académicas.</t>
  </si>
  <si>
    <t>Exposición a posturas prolongadas, mantenidas y movimientos repetitivos durante la ejecución de actividades académicas, uso de computador y permanencia en el puesto de trabajo.</t>
  </si>
  <si>
    <t>Exposición a sobreesfuerzo vocal derivado del uso prolongado de la voz durante el desarrollo de clases magistrales y atención a estudiantes.</t>
  </si>
  <si>
    <t>Exposición a accidentes de tránsito durante los desplazamientos a escenarios externos para el desarrollo de experiencias formativas.</t>
  </si>
  <si>
    <t xml:space="preserve">AULAS DE CLASE EN EPACIOS CERRADOS </t>
  </si>
  <si>
    <t xml:space="preserve">EDIF. C/ CAFETERIA (partes interesadas) </t>
  </si>
  <si>
    <t>Todos los cargos, contratistas, visitantes y partes interesadas</t>
  </si>
  <si>
    <t>Exposición a agentes biológicos (bacterias, virus y otros microorganismos) por manipulación o consumo de alimentos.</t>
  </si>
  <si>
    <t>Exposición a factores de riesgo tecnológico por posibles fugas, incendios o explosiones derivadas de la presencia y uso de pipetas de gas durante la preparación de alimentos.</t>
  </si>
  <si>
    <t xml:space="preserve">EDIF. C TERCER PISO / RESTAURANTE (partes interesadas) </t>
  </si>
  <si>
    <t xml:space="preserve">EDIF. C RPIMER PISO/ CAFETERIA (partes interesadas) </t>
  </si>
  <si>
    <t>Realizar actividades de ingreso, permanencia y uso de los servicios de cafetería institucional, incluyendo la adquisición y consumo de alimentos y bebidas, desplazamiento dentro de las instalaciones, utilización de mesas, sillas y demás elementos disponibles, así como la interacción en espacios de uso común por parte de funcionarios, contratistas, estudiantes, visitantes y demás usuarios.</t>
  </si>
  <si>
    <t>Preparación, manipulación y servicio de alimentos y bebidas en el restaurante institucional, incluyendo actividades de cocina, almacenamiento de insumos, limpieza y atención a usuarios.</t>
  </si>
  <si>
    <t>TODOS LOS MACROPROCESOS</t>
  </si>
  <si>
    <t>Todos los procesos</t>
  </si>
  <si>
    <t>ASENSORES, EDIF. C</t>
  </si>
  <si>
    <t>Realización de actividades de desplazamiento vertical mediante el uso de ascensores dentro de las instalaciones institucionales, incluyendo el ingreso, permanencia y salida de las cabinas durante el desarrollo de las actividades académicas, administrativas y de apoyo.</t>
  </si>
  <si>
    <t>Exposición a factores mecánicos por atrapamiento o golpes con las puertas del ascensor durante el ingreso o salida.</t>
  </si>
  <si>
    <t>Exposición a riesgo tecnológico por fallas en el funcionamiento del ascensor, incluyendo detención inesperada, fallas eléctricas o mecánicas.</t>
  </si>
  <si>
    <t>Zonas de circulación (pasillos, escaleras), zonas verdes, escenarios deportivos, auditorios y demás espacios comunes de la institución destinados al tránsito, permanencia y desarrollo de actividades académicas, administrativas y recreativas.</t>
  </si>
  <si>
    <t xml:space="preserve">Desarrollo de actividades de desplazamiento, acceso, permanencia e interacción en zonas de circulación, escaleras, zonas verdes, escenarios deportivos, auditorios y demás espacios comunes, en el marco de actividades académicas, administrativas, culturales y recreativas.
</t>
  </si>
  <si>
    <t xml:space="preserve">Exposición a temperaturas extremas por condiciones ambientales y radiación solar durante el desarrollo de actividades en campo abierto </t>
  </si>
  <si>
    <t>Exposición a factores de riesgo psicosocial derivados de la interacción continua con personas de diferentes áreas o entidades en el desarrollo de las actividades.</t>
  </si>
  <si>
    <t>Exposición a factores de riesgo biomecánico derivados de movimientos repetitivos, sobreesfuerzo físico, posturas prolongadas o mantenidas y manipulación manual de cargas durante el desplazamiento entre áreas de trabajo o el apoyo en diferentes áreas asignadas.</t>
  </si>
  <si>
    <t>Exposición a factores mecánicos por posible caída de objetos durante el desarrollo de actividades en pisos superiores o por trabajos en alturas realizados por personal propio o terceros.</t>
  </si>
  <si>
    <t>Exposición a factores de riesgo locativos por el tránsito en zonas de circulación comunes de la institución, asociadas a superficies irregulares, deslizantes o con diferencias de nivel.</t>
  </si>
  <si>
    <t>Exposición a factores de riesgo locativos por la presencia de racks o estructuras de comunicaciones dentro de áreas de trabajo y espacios educativos sin la debida señalización, demarcación o encerramiento.</t>
  </si>
  <si>
    <t>Exposición a accidentes de tránsito por la circulación en vías internas de la institución durante los desplazamientos realizados dentro de las instalaciones</t>
  </si>
  <si>
    <t>Exposición a peligros naturales asociados a la ocurrencia de precipitaciones intensas, vendavales, sismos y terremotos, derivados de fenómenos asociados al cambio climático y a la dinámica natural del entorno, que pueden afectar las áreas internas y externas de la universidad.</t>
  </si>
  <si>
    <t xml:space="preserve">Campos deportivos y recreativos de la universidad, tanto internos como externos. </t>
  </si>
  <si>
    <t>Todos los cargos de la universidad</t>
  </si>
  <si>
    <t>Desarrollo de actividades deportivas y recreativas en campos internos y externos, en representación de la universidad o en espacios de interacción y recreación de los trabajadores.</t>
  </si>
  <si>
    <t>Exposición a picaduras de vectores (insectos) presentes en las áreas y ambientes de trabajo, asociadas a la presencia de agentes biológicos</t>
  </si>
  <si>
    <t>Exposición a esfuerzos físicos y movimientos repetitivos derivados de la participación en actividades deportivas o recreativas</t>
  </si>
  <si>
    <t>Exposición a factores de accidentes de tránsito durante los desplazamientos hacia y desde los lugares de realización de eventos deportivos o recreativos externos, así como actividades de esparcimiento.</t>
  </si>
  <si>
    <t xml:space="preserve">Rack de comunicaciones de todas la áreas </t>
  </si>
  <si>
    <t>Técnico, profesional</t>
  </si>
  <si>
    <t>Inspección, verificación, mantenimiento, organización y seguimiento de equipos e infraestructura de comunicaciones; revisión de conexiones, cableado, gabinetes, dispositivos de red y soporte técnico requerido para garantizar la operación de los servicios de telecomunicaciones y tecnología</t>
  </si>
  <si>
    <t>Exposición a posturas prolongadas, mantenidas, movimientos repetitivos y esfuerzo físico durante la ejecución de actividades en los rack de comunicaciones</t>
  </si>
  <si>
    <t xml:space="preserve">Exposición a riesgo eléctrico por manipulación de tomas corrientes, equipos eléctricos y conexiones durante el desarrollo de actividades en los rack de comunicaciones </t>
  </si>
  <si>
    <t>Exposición a material biológico derivado de la presencia de palomas y acumulación de excrementos en las zonas externas e internas , con potencial contacto con hongos, bacterias y otros microorganismos asociados.</t>
  </si>
  <si>
    <t>ZONA POSTERIOR DE LAS INSTALACIÓNES</t>
  </si>
  <si>
    <t xml:space="preserve">PORTERIA (Parte interesada) </t>
  </si>
  <si>
    <t>Realización de actividades de control de acceso y salida de personas, vehículos y elementos en las instalaciones institucionales, incluyendo labores de recepción, orientación a usuarios, verificación de autorizaciones, registro de novedades, rondas de inspección y permanencia en puestos de control para garantizar la seguridad y el adecuado funcionamiento de la institución.</t>
  </si>
  <si>
    <t xml:space="preserve">CUARTO DE BOMBEO </t>
  </si>
  <si>
    <t xml:space="preserve">EDIF. A,B,C, SUBESTACIÓN ELÉCTRICA Y PLANTA ELÉCTRICA </t>
  </si>
  <si>
    <t xml:space="preserve">Exposición a vibraciones generadas por la operación y uso de herramientas, máquinas y equipos empleados en las labores </t>
  </si>
  <si>
    <t xml:space="preserve">Exposición a ruido derivada de la operación y uso de herramientas, máquinas y equipos utilizados en las labores </t>
  </si>
  <si>
    <t>Irritación de vías respiratorias, infecciones respiratorias, dérmicas u oculares, reacciones alérgicas, enfermedades infecciosas y malestar general asociados a la exposición a agentes biológicos.</t>
  </si>
  <si>
    <t>Ninguno</t>
  </si>
  <si>
    <t>Limpieza y desinfección de las áreas comunes, incluyendo salones, oficinas y pasillos de circulación.
Señalización sobre el correcto lavado de manos y la importancia de su realización durante el desarrollo de las labores.</t>
  </si>
  <si>
    <t>Uso de elementos de protección personal
Capacitación sobre el uso de elementos de protección personal 
Capacitación o sensibilización en riesgos biológico</t>
  </si>
  <si>
    <t>Continuar con las capacitaciones periódicas al personal frente al riesgo biológico
Capacitación en el uso correcto de los elementos de protección personal
Verificación periódica del estado, ubicación y legibilidad de la señalización referente al lavado de manos</t>
  </si>
  <si>
    <t>Mantener la entrega de elementos de protección personal a los trabajadores, de acuerdo con la necesidad, uso y desgaste de los mismos</t>
  </si>
  <si>
    <t>Dolor, inflamación, infecciones y enfermedades transmisibles, como fiebre amarilla, y malestar general.</t>
  </si>
  <si>
    <t>Fumigación y saneamiento ambiental para el control de plagas y la reducción de vectores y animales ponzoñosos.</t>
  </si>
  <si>
    <t>Continuar con las capacitaciones periódicas al personal frente al riesgo biológico
Capacitación en el uso correcto de los elementos de protección personal/
Mantener los procesos de fumigación y el saneamiento ambiental para el control de plagas, roedores, vectores y animales ponzoñosos</t>
  </si>
  <si>
    <t>Infecciones gastrointestinales y cutáneas, irritación de piel y mucosas, enfermedades infecciosas y reacciones alérgicas</t>
  </si>
  <si>
    <t>Limpieza y desinfección diaria de baños para reducir la exposición a fluidos biológicos y agentes patógenos.</t>
  </si>
  <si>
    <t>Uso de elementos de protección personal
Capacitación sobre el uso de elementos de protección personal 
Señalización sobre el correcto lavado de manos y la importancia de su realización durante el desarrollo de las labores.</t>
  </si>
  <si>
    <t>Contacto con virus, bacterias y hongos por interacción con personal interno, visitantes, usuarios y superficies contaminadas en el desarrollo de actividades.</t>
  </si>
  <si>
    <t>Obligaciones contractuales (curso de manipulación de alimentos)</t>
  </si>
  <si>
    <t>Intoxicación masiva</t>
  </si>
  <si>
    <t xml:space="preserve">Validar cumplimiento de obligaciones contractuales </t>
  </si>
  <si>
    <t xml:space="preserve">Enfermedades gastro intestinales, intoxicaciones masivas </t>
  </si>
  <si>
    <t xml:space="preserve">Ninguno </t>
  </si>
  <si>
    <t xml:space="preserve">Implementación de ventiladores o calentadores de ambiente </t>
  </si>
  <si>
    <t>Disconfort térmico, molestias musculares, afecciones respiratorias leves, fatiga y disminución de la concentración.</t>
  </si>
  <si>
    <t>Pausas activas, uso de vestuario adecuado a las condiciones climáticas, reporte de condiciones de disconfort térmico.</t>
  </si>
  <si>
    <t>Implementación de calentadores de ambiente para el control de las condiciones térmicas en el área de trabajo.</t>
  </si>
  <si>
    <t>Implementación de ventiladores de ambiente y ventilación natural de las áreas de trabajo.</t>
  </si>
  <si>
    <t>Hidratación frecuente, pausas activas y uso de vestuario adecuado para las condiciones climáticas.</t>
  </si>
  <si>
    <t xml:space="preserve">Enfermedades repiratorias </t>
  </si>
  <si>
    <t>Reporte de condiciones ambientales inadecuadas.</t>
  </si>
  <si>
    <t>Irritación y quemaduras en la piel, afectaciones oculares, insolación, deshidratación, fatiga y malestar general.</t>
  </si>
  <si>
    <t xml:space="preserve">Uso de elementos de protección personal (sombrero de tela con cubre cuello). 
Capacitación sobre el uso de elementos de protección personal 
Uso de bloqueador solar </t>
  </si>
  <si>
    <t>Cáncer de piel</t>
  </si>
  <si>
    <t>Capacitación al personal en buenas prácticas de autocuidado</t>
  </si>
  <si>
    <t>Exposición continua a niveles elevados de iluminación natural, reflejos o deslumbramientos que pueden generar fatiga visual, irritación ocular, cefaleas, disminución de la concentración, molestias posturales y reducción del confort durante el desarrollo de las actividades laborales.</t>
  </si>
  <si>
    <t>Instalación de cortinas tipo screen para reducir el ingreso de luz natural, reflejos y deslumbramientos.</t>
  </si>
  <si>
    <t>Pausas visuales durante la jornada laboral.</t>
  </si>
  <si>
    <t>Alteración visual</t>
  </si>
  <si>
    <t xml:space="preserve">Enfermedades respiratorias </t>
  </si>
  <si>
    <t>Cortinas tipo screen para reducción de reflejos y deslumbramientos.</t>
  </si>
  <si>
    <t>Inspección de condiciones de iluminación y reporte de condiciones inadecuadas.</t>
  </si>
  <si>
    <t>Agotamiento por calor</t>
  </si>
  <si>
    <t>Implementación de ventiladores de ambiente y mejora de la ventilación natural del área de trabajo.</t>
  </si>
  <si>
    <t>Inspecciones periódicas de las condiciones de confort térmico, promoción de la hidratación, reporte oportuno de condiciones ambientales inadecuadas y realización de pausas durante la jornada laboral.</t>
  </si>
  <si>
    <t>Afectaciones auditivas como hipoacusia, zumbidos o tinnitus, fatiga auditiva, estrés, molestias físicas y dificultad para la comunicación.</t>
  </si>
  <si>
    <t xml:space="preserve">Mantenimiento preventivo de las máquinas sopladoras operadas por las trabajadoras.
</t>
  </si>
  <si>
    <t>Programa para la prevención de enfermedades aditivas</t>
  </si>
  <si>
    <t>Hipoacusia</t>
  </si>
  <si>
    <t>Mantener el mantenimiento preventivo de máquinas, herramientas y equipos utilizados por los trabajadores</t>
  </si>
  <si>
    <t>Implementar las actividades establecidas en el programa para la prevención de enfermedades auditivas.</t>
  </si>
  <si>
    <t>Trastornos musculoesqueléticos, fatiga muscular, entumecimiento y hormigueo en extremidades, molestias articulares, alteraciones circulatorias.</t>
  </si>
  <si>
    <t>Programa de pausas activas</t>
  </si>
  <si>
    <t>Trastornos músculo‑esqueléticos crónicos</t>
  </si>
  <si>
    <t>Capacitación o sensibilización frente al riesgo 
Ejecutar de las actividades establecidas en el programa de pausas activas</t>
  </si>
  <si>
    <t>Quemaduras, irritación de la piel y lesiones por contacto térmico.</t>
  </si>
  <si>
    <t>Instructivo para la correcta manipulación y uso seguro de la greca.</t>
  </si>
  <si>
    <t>Quemaduras graves de segundo o tercer grado.</t>
  </si>
  <si>
    <t>Verificar periódicamente el estado, legibilidad y ubicación de la señalización e instructivos para el correcto uso de la greca
Capacitación o sensibilización frente al riesgo</t>
  </si>
  <si>
    <t>Irritación de vías respiratorias, afectaciones cutáneas y oculares, reacciones alérgicas, intoxicaciones leves o agudas.</t>
  </si>
  <si>
    <t>Almacenamiento de productos químicos en estantería.</t>
  </si>
  <si>
    <t>Intoxicación</t>
  </si>
  <si>
    <t>Continuar con la rotulación de los productos químicos y verificar periódicamente el estado, legibilidad y vigencia de dichas etiquetas
Verificación periódica del estado de las fichas gráficas de primeros auxilios y de la matriz de compatibilidad química
Capacitación sobre riesgo químico y almacenamiento de sustancias químicas</t>
  </si>
  <si>
    <t>Rotulación adecuada de productos químicos.
Disponibilidad de hojas de seguridad de productos químicos en medio fisico
Uso de elementos de protección personal.
Capacitación en manejo de productos químicos.
Fichas gráficas sobre la estructura de las etiquetas de seguridad, primeros auxilios en caso de accidentes con sustancias químicas y matriz de compatibilidad química.</t>
  </si>
  <si>
    <t>Estrés laboral, fatiga mental, desmotivación, agotamiento emocional, disminución del bienestar psicológico.</t>
  </si>
  <si>
    <t xml:space="preserve">Programa de vigilancia epidemiológica para la prevención de enfermedades del riesgo psicosocial </t>
  </si>
  <si>
    <t>Estrés laboral crónico</t>
  </si>
  <si>
    <t>Implementar capacitaciones y actividades de intervención en el marco del Programa de Vigilancia Epidemiológica para la prevención de enfermedades derivadas del riesgo psicosocial</t>
  </si>
  <si>
    <t>Fatiga muscular, molestias y dolor osteomuscular, tensión en espalda y extremidades, trastornos musculoesqueléticos.</t>
  </si>
  <si>
    <t>Programa de vigilancia epidemiológica para la prevención de desórdenes músculo esqueléticos.                                                                                      Programa de pausas activas
Programa de pausas activas</t>
  </si>
  <si>
    <t>Lesiones osteomusculares</t>
  </si>
  <si>
    <t>Implementación de capacitaciones y actividades de intervención desarrolladas en el marco del Programa de Vigilancia Epidemiológica para la prevención de los desórdenes musculoesqueléticos  Implementar actividades del programa de pausas activas  Implementar actividades del programa de pausas activas</t>
  </si>
  <si>
    <t>Aceptable con control especifico</t>
  </si>
  <si>
    <t>Fatiga muscular, dolor y molestias osteomusculares, tendinitis, sobrecarga en extremidades superiores, desarrollo de trastornos musculoesqueléticos.</t>
  </si>
  <si>
    <t xml:space="preserve">Programa de vigilancia epidemiológica para la prevención de desórdenes músculo esqueléticos.        
                                                                              Programa de pausas activas
</t>
  </si>
  <si>
    <t>Implementación de capacitaciones y actividades de intervención desarrolladas en el marco del Programa de Vigilancia Epidemiológica para la prevención de los desórdenes musculoesqueléticos  Implementar actividades del programa de pausas activas</t>
  </si>
  <si>
    <t>Exposición a posturas derivada de la ejecución de trabajos en altura o con los miembros superiores elevados, o en posiciones forzadas, durante el desarrollo de sus funciones</t>
  </si>
  <si>
    <t>Fatiga física, sobrecarga muscular, dolor y molestias osteomusculares, agotamiento físico, desarrollo de trastornos musculoesqueléticos.</t>
  </si>
  <si>
    <t>Programa de vigilancia epidemiológica para la prevención de desórdenes músculo esqueléticos.    
                                                                                  Programa de pausas activas</t>
  </si>
  <si>
    <t>Sobreesfuerzo físico, fatiga muscular, dolor lumbar, molestias osteomusculares, lesiones musculoesqueléticas.</t>
  </si>
  <si>
    <t xml:space="preserve">Programa de vigilancia epidemiológica para la prevención de desórdenes músculo esqueléticos.          
                                                                            Programa de pausas activas
</t>
  </si>
  <si>
    <t>Fatiga ocular, visión borrosa, irritación y sequedad ocular, cefaleas, disminución de la capacidad de concentración y aumento de errores durante la conducción</t>
  </si>
  <si>
    <t>Programa para la prevención de enfermedades visuales     
                                                                                 Programa de pausas activas</t>
  </si>
  <si>
    <t>Fatiga visual</t>
  </si>
  <si>
    <t>Implementación de capacitaciones y actividades de intervención desarrolladas en el marco del Programa para la prevención de enfermedades visuales
Implementar actividades del programa de pausas activas</t>
  </si>
  <si>
    <t>Alteraciones en la voz como disfonía y fatiga vocal derivadas del uso prolongado e inadecuado del aparato fonador</t>
  </si>
  <si>
    <t>Programa para la prevención de enfermedades de la voz</t>
  </si>
  <si>
    <t>Disfonía crónica</t>
  </si>
  <si>
    <t>Implementar actividades planteadas en el programa para la prevención de enfermedades de la voz</t>
  </si>
  <si>
    <t>Descargas eléctricas, quemaduras eléctricas, electrocución, lesiones físicas graves y afectación de la integridad personal</t>
  </si>
  <si>
    <t xml:space="preserve">Programa de riesgo eléctrico </t>
  </si>
  <si>
    <t>Electrocución</t>
  </si>
  <si>
    <t>Implementar capacitaciones y actividades de intervención desarrolladas en el marco del Programa de Riesgo Eléctrico
Realizar inspecciones periódicas a las instalaciones eléctricas</t>
  </si>
  <si>
    <t>Implementar capacitaciones y actividades de intervención desarrolladas en el marco del Programa de Riesgo Eléctrico
Realizar inspecciones a las instalaciones eléctricas de las áreas</t>
  </si>
  <si>
    <t>Contusiones, golpes, caídas al mismo nivel, atrapamientos leves</t>
  </si>
  <si>
    <t xml:space="preserve">Capacitación frente al riesgo identificado </t>
  </si>
  <si>
    <t>Golpes</t>
  </si>
  <si>
    <t>Realizar inspecciones en las áreas de trabajo</t>
  </si>
  <si>
    <t xml:space="preserve">Continuar con las capacitaciones frente al riesgo identificado </t>
  </si>
  <si>
    <t>Golpes, contusiones, laceraciones, esguinces, lesiones osteomusculares por caídas al mismo nivel, afectaciones respiratorias por presencia de humedad y daños materiales.</t>
  </si>
  <si>
    <t>Lesión grave por caída o impacto de elementos desprendidos de la infraestructura.</t>
  </si>
  <si>
    <t>Reparación de grietas, fisuras y humedades identificadas.</t>
  </si>
  <si>
    <t>Inspecciones locativas periódicas.</t>
  </si>
  <si>
    <t>Reporte oportuno de condiciones locativas inseguras.</t>
  </si>
  <si>
    <t>Reparación de humedades, grietas y deterioros identificados en la infraestructura.</t>
  </si>
  <si>
    <t>Mantenimiento preventivo y correctivo de la infraestructura, reparación de paredes y techos, señalización o cerramiento de áreas afectadas.</t>
  </si>
  <si>
    <t>Inspecciones locativas periódicas, reporte de condiciones inseguras y seguimiento a las solicitudes de mantenimiento.</t>
  </si>
  <si>
    <t>Herramientas en buen estado y adecuadas para la tarea.</t>
  </si>
  <si>
    <t xml:space="preserve">Áreas de trabajo organizadas e iluminadas. Inpecciones de areas de trabajo </t>
  </si>
  <si>
    <t>Capacitación en uso seguro de herramientas manuales.
Inspección visual de herramientas antes de su uso.
Uso de elementos de protección personal cuando aplica.</t>
  </si>
  <si>
    <t>Laceración profunda o amputación parcial de dedos</t>
  </si>
  <si>
    <t>Eliminación de herramientas defectuosas o deterioradas.</t>
  </si>
  <si>
    <t>Sustitución de herramientas manuales deterioradas por herramientas seguras y ergonómicas.</t>
  </si>
  <si>
    <t>Dispositivos de protección en herramientas de corte.</t>
  </si>
  <si>
    <t>Inspecciones periódicas de herramientas.
Capacitación en manejo seguro de herramientas manuales.
Reporte oportuno de condiciones inseguras.</t>
  </si>
  <si>
    <t>Guantes de protección mecánica cuando la tarea lo permita.
Gafas de seguridad en actividades con riesgo de proyección de partículas.</t>
  </si>
  <si>
    <t>Lesiones en miembros inferiores o superiores como cortes, punciones, laceraciones, contusiones, atrapamientos menores e infecciones asociadas a heridas ocasionadas por el uso de herramientas manuales.</t>
  </si>
  <si>
    <t>Lesiones leves o graves, fracturas, contusiones, trauma craneoencefálico, incapacidad temporal o permanente y, en casos severos, fatalidad</t>
  </si>
  <si>
    <t>Realización de mantenimiento preventivo y correctivo de los vehículos institucionales para garantizar condiciones seguras de operación y prevenir accidentes de tránsito asociados a fallas mecánicas, tecnológicas o deficiencias en el funcionamiento del vehículo</t>
  </si>
  <si>
    <t>Muerte</t>
  </si>
  <si>
    <t>Continuar con la ejecución del mantenimiento preventivo y correctivo de los vehículos institucionales, de acuerdo con las necesidades identificadas, para garantizar condiciones seguras de funcionamiento y prevenir accidentes de tránsito asociados a fallas mecánicas o tecnológicas</t>
  </si>
  <si>
    <t>Garantizar la planificación, gestión y asignación de los recursos necesarios para la ejecución oportuna del mantenimiento preventivo y correctivo de los vehículos institucionales, de acuerdo con las necesidades identificadas
Continuar con la capacitación frente al riesgo identificado</t>
  </si>
  <si>
    <t>Lesiones físicas, afectaciones psicológicas, estrés, ansiedad, temor permanente, trauma emocional, alteración del bienestar mental.</t>
  </si>
  <si>
    <t>Capacitación frente al riesgo identificado</t>
  </si>
  <si>
    <t>Continuar con las capacitaciones frente al riesgo identificado</t>
  </si>
  <si>
    <t>Uso de transporte autorizado (pasajes o vehículo institucional), verificación de condiciones del vehículo y cumplimiento de normas de tránsito</t>
  </si>
  <si>
    <t>Continuidad en el uso de transporte autorizado (pasajes o vehículo institucional) y cumplimiento de lineamientos institucionales para movilidad segura
Continuar con la capacitación frente al riesgo identificado</t>
  </si>
  <si>
    <t>Incendios, explosiones, quemaduras térmicas, electrocución, lesiones físicas graves, intoxicaciones por humo y daños a la infraestructura</t>
  </si>
  <si>
    <t xml:space="preserve">Inspección periódica </t>
  </si>
  <si>
    <t>Elementos para la atención de emergencias, kit antiderrames, tales como botiquines, camillas de inmovilización, extintores portátiles y gabinetes contra incendios
Obligaciones contractuales para la atención de emegrecías (botiquín extintores)</t>
  </si>
  <si>
    <t>Conformación de brigadas de emergencia y capacitación de las mismas para la atención de eventos de emergencia
Capacitación al personal en primeros auxilios para la atención inicial de lesiones y emergencias</t>
  </si>
  <si>
    <t xml:space="preserve">Realizar capacitaciones y campañas de sensibilización al personal, de acuerdo con el riesgo asociado
Realización inspecciones periódicas para verificar el estado, funcionamiento y disponibilidad de los elementos de seguridad destinados a la atención de emergencias
Validar cumplimiento de obligaciones contractuales </t>
  </si>
  <si>
    <t>ASCENSORES, EDIF. C</t>
  </si>
  <si>
    <t>Golpes, atrapamientos, contusiones, lesiones en extremidades superiores, aplastamientos leves y posibles heridas</t>
  </si>
  <si>
    <t xml:space="preserve">Mantenimiento preventivo </t>
  </si>
  <si>
    <t>Capacitación frente al reisgo identificado</t>
  </si>
  <si>
    <r>
      <rPr>
        <b/>
        <sz val="11"/>
        <rFont val="Arial"/>
        <family val="2"/>
      </rPr>
      <t>Trabajo en alturas</t>
    </r>
    <r>
      <rPr>
        <sz val="11"/>
        <rFont val="Arial"/>
        <family val="2"/>
      </rPr>
      <t xml:space="preserve"> 
Exposición a caídas a diferente nivel durante actividades de poda y mantenimiento de árboles, que requieren el uso de escaleras, plataformas o equipos para trabajo en alturas.</t>
    </r>
  </si>
  <si>
    <t>Contusiones, esguinces, fracturas, trauma craneoencefálico, lesiones múltiples o muerte.</t>
  </si>
  <si>
    <t>Sistemas de protección contra caídas instalados (cuando aplique).
Escaleras y estructuras en buen estado.</t>
  </si>
  <si>
    <t>Señalización y delimitación de áreas de trabajo.
Inspección de áreas antes de la tarea.</t>
  </si>
  <si>
    <t>Capacitación y autorización para trabajo en alturas.
Uso de sistema de protección contra caídas.</t>
  </si>
  <si>
    <t>Uso de herramientas de extensión o métodos alternativos que eviten la exposición al trabajo en alturas.</t>
  </si>
  <si>
    <t>Líneas de vida.
Barandas, plataformas y sistemas de protección colectiva.</t>
  </si>
  <si>
    <t>Permiso de trabajo en alturas.
Procedimiento seguro de trabajo.
Inspecciones planeadas.
Capacitación y reentrenamiento.
Supervisión de la actividad.</t>
  </si>
  <si>
    <t>Arnés de cuerpo completo.
Eslinga con absorbedor de energía.
Mosquetones certificados.
Casco con barbuquejo.
Calzado de seguridad antideslizante.</t>
  </si>
  <si>
    <t>Asfixia, intoxicación, pérdida de conciencia, lesiones traumáticas, atrapamiento, quemaduras o muerte.</t>
  </si>
  <si>
    <t>Ventilación previa del espacio 
Aislamiento de energías peligrosas mediante bloqueo y etiquetado.</t>
  </si>
  <si>
    <t>Señalización y control de acceso al espacio confinado.
Monitoreo de atmósferas peligrosas.
Delimitación del área de trabajo.</t>
  </si>
  <si>
    <t>Capacitación para trabajo en espacios confinados.
Uso de permiso de trabajo.
Inspección previa del área y equipos.
Uso de elementos de protección personal.</t>
  </si>
  <si>
    <t>Realizar la actividad desde el exterior del espacio confinado cuando técnicamente sea posible.</t>
  </si>
  <si>
    <t>Uso de herramientas o equipos de inspección remota que eviten el ingreso del trabajador.</t>
  </si>
  <si>
    <t>Sistemas de ventilación mecánica.
Detectores o monitoreo de gases.
Sistemas de rescate y recuperación.
Bloqueo y etiquetado de energías peligrosas.</t>
  </si>
  <si>
    <t xml:space="preserve">Permiso de trabajo en espacios confinados.
Procedimiento seguro de trabajo.
Capacitación y entrenamiento del personal.
Plan de rescate y atención de emergencias.
Supervisión y acompañamiento por vigía.
</t>
  </si>
  <si>
    <t>Casco de seguridad.
Guantes de protección.
Gafas de seguridad.
Arnés con línea de rescate (cuando aplique).
Protección respiratoria según evaluación de la atmósfera.</t>
  </si>
  <si>
    <t>Exposición a riesgo eléctrico por contacto directo o indirecto con tomacorrientes, extensiones, cableado energizado y equipos de cómputo (computadores, monitores, impresoras y demás equipos eléctricos de oficina) durante el desarrollo de las actividades laborales.</t>
  </si>
  <si>
    <t xml:space="preserve">Exposición a riesgo eléctrico por contacto directo o indirecto con tomacorrientes, extensiones, cableado energizado y equipos de cómputo (computadores, monitores, impresoras y demás equipos eléctricos de oficina) durante el desarrollo de las actividades laborales. </t>
  </si>
  <si>
    <t>Exposición a riesgo eléctrico por contacto directo o indirecto con redes, conexiones, cableado, tomacorrientes, tableros de distribución, reguladores, UPS, equipos energizados y herramientas eléctricas de baja y media tensión durante actividades de operación, inspección, instalación, mantenimiento y reparación</t>
  </si>
  <si>
    <t>Quemaduras, descargas eléctricas, espasmos musculares, fibrilación cardíaca, caídas por reacción al choque eléctrico, lesiones graves o muerte.</t>
  </si>
  <si>
    <t>Exposición a contacto directo o indirecto con partes energizadas durante la conexión, desconexión, inspección y utilización de equipos eléctricos, herramientas eléctricas portátiles, tomacorrientes e instalaciones eléctricas internas.</t>
  </si>
  <si>
    <t>Equipos eléctricos certificados y en buen estado.
Tableros eléctricos con sistemas de protección.</t>
  </si>
  <si>
    <t xml:space="preserve">Mantenimiento preventivo de las instalaciones eléctricas.
Tableros eléctricos protegidos y señalizados.
</t>
  </si>
  <si>
    <t>Exposición a peligros tecnológicos asociados a la ocurrencia de fugas, derrames, explosiones e incendios derivados de reacciones químico-físicas, relacionadas con el almacenamiento y uso de sustancias químicas, así como con la presencia de materiales combustibles, equipos energizados y grecas en las áreas de trabajo.</t>
  </si>
  <si>
    <t>Quemaduras, intoxicaciones, lesiones por explosión, afectación respiratoria, daños a la infraestructura, pérdida de equipos y lesiones graves o fatales.</t>
  </si>
  <si>
    <t>Muerte de trabajadores y pérdida significativa de infraestructura por incendio, explosión o liberación de sustancias peligrosas.</t>
  </si>
  <si>
    <t>Sistemas de detección y alarma contra incendios.
Gabinetes para almacenamiento de sustancias químicas.
Ventilación adecuada de las áreas.
Extintores y equipos de respuesta a emergencias.</t>
  </si>
  <si>
    <t>Programa de riesgo eléctrico 
Realizar inspecciones periódicas a las instalaciones eléctricas</t>
  </si>
  <si>
    <t>Programa de Riesgo Eléctrico
Realizar inspecciones periódicas a las instalaciones eléctricas</t>
  </si>
  <si>
    <t xml:space="preserve"> Programa de Riesgo Eléctrico
Realizar inspecciones periódicas a las instalaciones eléctricas</t>
  </si>
  <si>
    <t>Exposición a eventos tecnológicos derivados de fallas, cortocircuitos, arcos eléctricos, explosiones o incendios asociados a la operación de la subestación eléctrica y sus equipos asociados.</t>
  </si>
  <si>
    <t>Exposición a condiciones locativas por deficiencias en el orden y el aseo, asociadas a la acumulación de polvo y residuos orgánicos de origen vegetal en las áreas donde se ubicadas en áreas cercanas a planta eléctrica</t>
  </si>
  <si>
    <t>Exposición a eventos de seguridad derivados de actos delictivos o alteraciones del orden público, como hurtos, atracos, asaltos o posibles actos violentos, durante el desplazamiento, ingreso, permanencia o salida de las instalaciones de la universidad, así como en el desarrollo de las actividades laborales dentro y fuera de la institución.</t>
  </si>
  <si>
    <t>Lesiones leves, moderadas o graves.
Trauma físico.
Afectación psicológica (estrés, ansiedad o trastorno postraumático).
Incapacidad temporal o permanente.
Pérdidas económicas por hurto de bienes personales o institucionales.
Daños a la infraestructura o equipos.
Muerte.</t>
  </si>
  <si>
    <t>Servicio de vigilancia privada, control de acceso peatonal y vehicular, cámaras de videovigilancia (CCTV), iluminación en áreas comunes, cerramiento perimetral en las zonas disponibles.</t>
  </si>
  <si>
    <t>Inducción en reporte de actos y condiciones inseguras, reporte oportuno de situaciones sospechosas, cumplimiento de protocolos institucionales de seguridad.</t>
  </si>
  <si>
    <t>Reprogramar actividades presenciales en zonas o horarios de mayor riesgo por modalidades virtuales cuando sea posible.</t>
  </si>
  <si>
    <t>Fortalecer el sistema de videovigilancia, mejorar la iluminación perimetral, instalar controles electrónicos de acceso, botones de pánico y sistemas de alarma donde se requiera.</t>
  </si>
  <si>
    <t>Implementar protocolos de seguridad, fortalecer el plan de emergencias frente a eventos de orden público, realizar campañas de autoprotección, establecer canales de reporte inmediato y  autoridades competentes, restringir el acceso a personal no autorizado y realizar inspecciones periódicas de seguridad.</t>
  </si>
  <si>
    <t>Exposición a situaciones de riesgo público derivadas de la ausencia de cerramiento perimetral en el límite de la universidad con la propiedad vecina, lo que facilita el ingreso de personas no autorizadas, el acceso no controlado y la ocurrencia de actos delictivos o alteraciones del orden público en las inmediaciones de la institución.   (INMEDIACIONES)</t>
  </si>
  <si>
    <t>Lesiones leves, moderadas o graves.
Agresiones físicas.
Afectación psicológica (estrés, ansiedad o temor).
Hurto de bienes personales e institucionales.
Daños a la infraestructura.
Incapacidad temporal o permanente.
Muerte.</t>
  </si>
  <si>
    <t>Desarrollo de actividades de desplazamiento, acceso, permanencia e interacción en zonas de circulación</t>
  </si>
  <si>
    <t>Vigilancia privada, rondas de seguridad, cámaras de videovigilancia (CCTV) en áreas cercanas, control de acceso principal y señalización de áreas restringidas.</t>
  </si>
  <si>
    <t>Reporte oportuno de personas o situaciones sospechosas, cumplimiento de protocolos de seguridad institucional y participación en las inducciones de seguridad.</t>
  </si>
  <si>
    <t>Construcción o adecuación del cerramiento perimetral, instalación de mallas o barreras físicas, mejora de la iluminación exterior, ampliación de la cobertura de cámaras de seguridad, instalación de alarmas y sistemas de detección de intrusión.</t>
  </si>
  <si>
    <t>Restringir el tránsito por el área expuesta, incrementar las rondas de vigilancia, establecer protocolos de actuación frente a personas ajenas a la institución, realizar inspecciones periódicas de seguridad, coordinar acciones con la administración y las autoridades competentes, y socializar medidas de autoprotección al personal.</t>
  </si>
  <si>
    <t>Caídas, golpes, lesiones físicas, atrapamientos, daños estructurales, colapso de elementos, afectaciones a la infraestructura, interrupción de actividades.</t>
  </si>
  <si>
    <t>Señalización de rutas de evacuación
Instalación de equipos de apoyo para emergencias
Disponibilidad de recursos para emergencias</t>
  </si>
  <si>
    <t>Conformación de brigada de emergencias
Plan de emergencias
Realización de simulacros de evacuación</t>
  </si>
  <si>
    <t>BAJO</t>
  </si>
  <si>
    <t xml:space="preserve">Colapso estructural y muerte </t>
  </si>
  <si>
    <t>Mantener el mantenimiento preventivo y correctivo de las estructuras de los edificios</t>
  </si>
  <si>
    <t>Mantener actualizado e implementado el plan de emergencias institucional para la atención de eventos asociados a riesgos naturales
Conformar y fortalecer la brigada de emergencias, garantizando su capacitación y disponibilidad para la atención de eventos naturales
Realizar simulacros periódicos de evacuación frente a escenarios asociados a sismos, precipitaciones intensas y otros eventos naturales
Mantener la señalización de rutas de evacuación, puntos de encuentro y zonas seguras, asegurando su visibilidad y adecuado estado en todas las áreas</t>
  </si>
  <si>
    <t>Mantener disponibles y en buen estado los equipos, insumos y recursos de apoyo para la atención de emergencias derivadas de eventos naturales</t>
  </si>
  <si>
    <t>xposición a situaciones de orden público como atracos, robos, asaltos, agresiones o posibles atentados durante la circulación y permanencia en áreas internas y externas de la universidad.</t>
  </si>
  <si>
    <t>Estrés agudo, ansiedad, alteraciones psicológicas, lesiones por agresión física, incapacidades temporales, trauma psicológico y pérdida de bienes institucionales o personales.</t>
  </si>
  <si>
    <t>Vigilancia privada, circuito cerrado de televisión (CCTV), controles de acceso, iluminación de áreas comunes y rondas de seguridad.</t>
  </si>
  <si>
    <t>umplimiento de protocolos de seguridad institucional, reporte oportuno de situaciones sospechosas y participación en capacitaciones de autoprotección.</t>
  </si>
  <si>
    <t>Instalación y mantenimiento de sistemas de videovigilancia, alarmas y controles de acceso.</t>
  </si>
  <si>
    <t>Protocolos de emergencia, análisis de riesgos de seguridad, planes de contingencia y capacitación en prevención.</t>
  </si>
  <si>
    <t>Exposición a cortes, atrapamientos, golpes, proyección de partículas, pinchazos o aplastamientos derivados de la operación de equipos, máquinas y herramientas utilizadas en el desarrollo de las actividades laborales.</t>
  </si>
  <si>
    <t>Contusiones, heridas, cortes, fracturas, amputaciones, lesiones osteomusculares y daños oculares.</t>
  </si>
  <si>
    <t>Amputación, discapacidad permanente o muerte.</t>
  </si>
  <si>
    <t>Mantenimiento preventivo de equipos y herramientas.</t>
  </si>
  <si>
    <t>Guardas de seguridad, señalización de riesgo y áreas de trabajo delimitadas.</t>
  </si>
  <si>
    <t>Inspección preoperacional, capacitación en uso seguro de herramientas y cumplimiento de procedimientos de trabajo seguro.</t>
  </si>
  <si>
    <t>Retiro de equipos o herramientas defectuosas.</t>
  </si>
  <si>
    <t>Sustitución de herramientas deterioradas por equipos más seguros.</t>
  </si>
  <si>
    <t>Guardas, dispositivos de bloqueo y sistemas de protección mecánica.</t>
  </si>
  <si>
    <t>Procedimientos de trabajo seguro, inspecciones periódicas y permisos de trabajo cuando aplique.</t>
  </si>
  <si>
    <t>Guantes de protección mecánica, gafas de seguridad, casco y calzado de seguridad.</t>
  </si>
  <si>
    <t>Exposición a accidentes de tránsito derivados de las actividades de limpieza de vías internas y de la circulación vehicular y peatonal dentro de las instalaciones de la universidad.</t>
  </si>
  <si>
    <t>Golpes, contusiones, atropellamientos, fracturas, politraumatismos e incapacidades temporales o permanentes.</t>
  </si>
  <si>
    <t>Muerte por atropellamiento o lesiones múltiples graves.</t>
  </si>
  <si>
    <t>Señalización vial interna, reductores de velocidad, senderos peatonales y demarcación de áreas de circulación.</t>
  </si>
  <si>
    <t>Cumplimiento de normas de tránsito internas, uso de elementos reflectivos y atención permanente al entorno.</t>
  </si>
  <si>
    <t>Restricción de circulación vehicular en áreas intervenidas.</t>
  </si>
  <si>
    <t>Uso de métodos alternativos de limpieza que reduzcan la exposición al tránsito vehicular.</t>
  </si>
  <si>
    <t>Señalización temporal, barreras físicas y dispositivos de control de tráfico.</t>
  </si>
  <si>
    <t>Programación de actividades en horarios de menor flujo vehicular y capacitación en seguridad vial.</t>
  </si>
  <si>
    <t>Chaleco reflectivo, calzado de seguridad</t>
  </si>
  <si>
    <t>Actualización del formato
Inclusión de Convenciones: No DE EXPUESTOS F	Funcionario	OPS	Orden de prestación de servicios</t>
  </si>
  <si>
    <t>Se incluye riesgos de  visitantes y usuarios  de la Universidad de Cundinamarca</t>
  </si>
  <si>
    <t xml:space="preserve">Riesgo locativo para secretarias de programa (Fila 253, columna R), se cambia el nivel de consecuencia de 10 a 25 por accidente del 30/08/2022 con incapacidad </t>
  </si>
  <si>
    <t>Se incluye riesgos de  visitantes y usuarios, LOCATIVOS  de la Universidad de Cundinamarca</t>
  </si>
  <si>
    <t xml:space="preserve">VILMA  KATHERINE SÁNCHEZ </t>
  </si>
  <si>
    <t>ASESOR ARL POSITIVA</t>
  </si>
  <si>
    <t>se incluyen  procesos del entro de trabajo y se actualiza  la presencia de accidentes de trabajo</t>
  </si>
  <si>
    <t>Se incluye la valoración de la eficacia, fiebre amarilla , cambio climático ,ajustes por la presencia de accidentes de trabajo, se incluyen peligros frente a las inmediaciones</t>
  </si>
  <si>
    <t>Se incluye en instituto de posgrados el peligro LOCATIVO ,Se incluye riesgos y peligros relacionadas con la participación en juegos deportivos en representación de la Universidad</t>
  </si>
  <si>
    <t>MANUELA DELGADO DÍAZ</t>
  </si>
  <si>
    <t xml:space="preserve"> Movimientos repetitivos 
Por sobreesfuerzos físicos, posturas forzadas y adopción de posiciones prolongadas durante la ejecución y demostración de ejercicios, rutinas deportivas, estiramientos y actividades de danza. </t>
  </si>
  <si>
    <t>Se incorporaron listas desplegables con el fin de estandarizar la selección de la información. Asimismo, se realizó la identificación y ajuste de peligros y riesgos, considerando las áreas y espacios de la universidad, en articulación con los cargos y las actividades específicas desarrolladas en cada uno de ellos.</t>
  </si>
  <si>
    <t>Jefferson Muñoz Narvaez</t>
  </si>
  <si>
    <t>ASESOR  ARL  POSITIVA</t>
  </si>
  <si>
    <t xml:space="preserve">PrROGRAMA DE PAUSAS ACTIVAS s , uso de vestuario adecuado a las condiciones climáticas, reporte de condiciones de disconfort térmico.
</t>
  </si>
  <si>
    <r>
      <rPr>
        <sz val="11"/>
        <color theme="1"/>
        <rFont val="Arial"/>
        <family val="2"/>
      </rPr>
      <t>PROGRAMA PARA LE PREVENCION DE ENFERMEDADES VISUALES</t>
    </r>
    <r>
      <rPr>
        <sz val="11"/>
        <color rgb="FFFF0000"/>
        <rFont val="Arial"/>
        <family val="2"/>
      </rPr>
      <t xml:space="preserve">
</t>
    </r>
  </si>
  <si>
    <t xml:space="preserve">Sismo, terremoto y colapso estructural
</t>
  </si>
  <si>
    <t>Contacto con virus, bacterias y hongos por interacción con personal interno, visitantes, usuarios y superficies contaminadas en el desarrollo de actividades administrativas. Pandemia, brotes endémico</t>
  </si>
  <si>
    <t xml:space="preserve">Señalizacción de las areas con riesgos eléctrico </t>
  </si>
  <si>
    <t>Se incorporaron los cargos de Posgrados, Operario de Vehículo y Docentes con Funciones Administrativas como cargos independientes dentro de la matriz, con el propósito de reflejar de manera más precisa las actividades desarrolladas por cada uno. En consecuencia, se identificaron y adicionaron los peligros, riesgos y áreas de exposición asociados a cada cargo, garantizando una mejor correspondencia entre las funciones desempeñadas y las condiciones de trabajo presentes en los diferentes espacios de la universidad.</t>
  </si>
  <si>
    <t>Gestora de SST</t>
  </si>
  <si>
    <t>Se incorporó el cargo de Electricista como un cargo independiente dentro de la matriz, con el fin de identificar de manera específica los peligros y riesgos asociados a las actividades propias de sus funciones. Asimismo, se realizó la actualización de los riesgos correspondientes a los cargos de Operarios de Mantenimiento y Personal de Servicios de Aseo, identificando y ajustando los peligros específicos de acuerdo con las tareas desarrolladas por cada uno, fortaleciendo la precisión de la matriz de identificación de peligros, evaluación y valoración de riesgos.</t>
  </si>
  <si>
    <t>DESCRIPCIÓN DEL 
PELIGRO</t>
  </si>
  <si>
    <t>CLASIFICACIÓN DEL 
PELIGRO</t>
  </si>
  <si>
    <t xml:space="preserve">Almacen </t>
  </si>
  <si>
    <t>Realizar el reenvase (trasvase) de combustible desde diferentes recipientes de almacenamiento hacia el tanque de abastecimiento de maquinaria agrícola, utilizando recipientes, embudos o equipos de transferencia, garantizando el suministro necesario para la operación de los equipos en campo.</t>
  </si>
  <si>
    <t>Exposición a sustancias químicas líquidas, gases y vapores derivados de la manipulación de combustibles durante las actividades de reenvase y abastecimiento de maquinaria agrícola.</t>
  </si>
  <si>
    <t>Irritación de piel y ojos, dermatitis,
mareos, cefaleas y náuseas, intoxicación por inhalación de vapores.</t>
  </si>
  <si>
    <t>Uso de embudos o dispositivos de transferencia para el reenvase seguro de combustibles.</t>
  </si>
  <si>
    <t xml:space="preserve">Capacitación frente al riesgo identificado 
Uso de elementos de protección acordes a la labor </t>
  </si>
  <si>
    <t>Sustituir los embudos artesanales por equipos de transferencia de combustible certificados y adecuados para la actividad.</t>
  </si>
  <si>
    <t xml:space="preserve">Mantener el suministro de elementos de protección personal de acuerdo a la labor </t>
  </si>
  <si>
    <t>Exposición a manipulación manual de cargas, movimientos repetitivos y adopción de posturas forzadas durante las actividades de reenvase y abastecimiento de combustible para maquinaria agrícola.</t>
  </si>
  <si>
    <t>Sobreesfuerzos, lumbalgias, lesiones osteomusculares, fatiga muscular.</t>
  </si>
  <si>
    <t xml:space="preserve">Programa de pausas activas 
Programa de vigilancia epidemiológica para la prevención de los desordenes musculo esqueléticos gestión de peligro biomecánico </t>
  </si>
  <si>
    <t>Lumbalgia</t>
  </si>
  <si>
    <t xml:space="preserve">Ejecutar la actividades progamadas en los programas de
Programa de pausas activas 
Programa de vigilancia epidemiológica para la prevención de los desordenes musculo esqueléticos gestión de peligro biomecánico  
</t>
  </si>
  <si>
    <t>Exposición a eventos tecnológicos por derrames de combustibles, generación de atmósferas inflamables e incendios o explosiones durante las actividades de reenvase y tanqueo de maquinaria agrícola.</t>
  </si>
  <si>
    <t>Quemaduras, incendios, explosiones, lesiones graves o fatales, contaminación ambiental.</t>
  </si>
  <si>
    <t xml:space="preserve">Capacitaciòn frente al reisgo identificado </t>
  </si>
  <si>
    <t>Quemaduras</t>
  </si>
  <si>
    <t>Se incluye la actividad de reenvase y abastecimiento de combustible para maquinaria agrícola, identificando y valorando los peligros asociados a la tarea.</t>
  </si>
  <si>
    <t xml:space="preserve">Asesor ARL POSITIVA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</si>
</sst>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4" x14ac:knownFonts="1">
    <font>
      <sz val="11"/>
      <color theme="1"/>
      <name val="Calibri"/>
      <family val="2"/>
      <scheme val="minor"/>
    </font>
    <font>
      <sz val="11"/>
      <color theme="1"/>
      <name val="Arial"/>
      <family val="2"/>
    </font>
    <font>
      <sz val="11"/>
      <color rgb="FF000000"/>
      <name val="Arial"/>
      <family val="2"/>
    </font>
    <font>
      <sz val="10"/>
      <color theme="1"/>
      <name val="Arial"/>
      <family val="2"/>
    </font>
    <font>
      <sz val="11"/>
      <color theme="1"/>
      <name val="Calibri"/>
      <family val="2"/>
      <scheme val="minor"/>
    </font>
    <font>
      <b/>
      <sz val="9"/>
      <color indexed="81"/>
      <name val="Tahoma"/>
      <family val="2"/>
    </font>
    <font>
      <sz val="9"/>
      <color indexed="81"/>
      <name val="Tahoma"/>
      <family val="2"/>
    </font>
    <font>
      <b/>
      <sz val="12"/>
      <color indexed="81"/>
      <name val="Arial"/>
      <family val="2"/>
    </font>
    <font>
      <sz val="12"/>
      <color indexed="81"/>
      <name val="Arial"/>
      <family val="2"/>
    </font>
    <font>
      <sz val="12"/>
      <color indexed="81"/>
      <name val="Tahoma"/>
      <family val="2"/>
    </font>
    <font>
      <sz val="20"/>
      <color indexed="81"/>
      <name val="Tahoma"/>
      <family val="2"/>
    </font>
    <font>
      <b/>
      <sz val="11"/>
      <color rgb="FFFFFFFF"/>
      <name val="Arial"/>
      <family val="2"/>
    </font>
    <font>
      <sz val="11"/>
      <color rgb="FFFFFFFF"/>
      <name val="Arial"/>
      <family val="2"/>
    </font>
    <font>
      <b/>
      <sz val="11"/>
      <color theme="0"/>
      <name val="Arial"/>
      <family val="2"/>
    </font>
    <font>
      <b/>
      <sz val="20"/>
      <color theme="1"/>
      <name val="Calibri"/>
      <family val="2"/>
      <scheme val="minor"/>
    </font>
    <font>
      <b/>
      <sz val="14"/>
      <color theme="0"/>
      <name val="Arial"/>
      <family val="2"/>
    </font>
    <font>
      <b/>
      <sz val="12"/>
      <color theme="0"/>
      <name val="Arial"/>
      <family val="2"/>
    </font>
    <font>
      <sz val="14"/>
      <color theme="1"/>
      <name val="Calibri"/>
      <family val="2"/>
      <scheme val="minor"/>
    </font>
    <font>
      <sz val="12"/>
      <color theme="1"/>
      <name val="Arial"/>
      <family val="2"/>
    </font>
    <font>
      <sz val="14"/>
      <color theme="1"/>
      <name val="Arial"/>
      <family val="2"/>
    </font>
    <font>
      <sz val="12"/>
      <color theme="1"/>
      <name val="Calibri"/>
      <family val="2"/>
      <scheme val="minor"/>
    </font>
    <font>
      <i/>
      <sz val="14"/>
      <color theme="1"/>
      <name val="Arial"/>
      <family val="2"/>
    </font>
    <font>
      <b/>
      <sz val="11"/>
      <name val="Arial"/>
      <family val="2"/>
    </font>
    <font>
      <sz val="11"/>
      <name val="Arial"/>
      <family val="2"/>
    </font>
    <font>
      <b/>
      <sz val="11"/>
      <color theme="0"/>
      <name val="Calibri"/>
      <family val="2"/>
      <scheme val="minor"/>
    </font>
    <font>
      <b/>
      <sz val="10"/>
      <color rgb="FF292929"/>
      <name val="Arial"/>
      <family val="2"/>
    </font>
    <font>
      <sz val="11"/>
      <color theme="0"/>
      <name val="Arial"/>
      <family val="2"/>
    </font>
    <font>
      <b/>
      <sz val="10"/>
      <color theme="0"/>
      <name val="Arial"/>
      <family val="2"/>
    </font>
    <font>
      <b/>
      <sz val="14"/>
      <color theme="0"/>
      <name val="Calibri"/>
      <family val="2"/>
      <scheme val="minor"/>
    </font>
    <font>
      <b/>
      <sz val="9"/>
      <color rgb="FF292929"/>
      <name val="Arial"/>
      <family val="2"/>
    </font>
    <font>
      <b/>
      <sz val="10"/>
      <color theme="1"/>
      <name val="Arial"/>
      <family val="2"/>
    </font>
    <font>
      <b/>
      <sz val="11"/>
      <color theme="1"/>
      <name val="Arial"/>
      <family val="2"/>
    </font>
    <font>
      <sz val="11"/>
      <color theme="0"/>
      <name val="Calibri"/>
      <family val="2"/>
      <scheme val="minor"/>
    </font>
    <font>
      <sz val="8"/>
      <color rgb="FF000000"/>
      <name val="Arial"/>
      <family val="2"/>
    </font>
    <font>
      <b/>
      <sz val="24"/>
      <color theme="0"/>
      <name val="Calibri"/>
      <family val="2"/>
      <scheme val="minor"/>
    </font>
    <font>
      <sz val="11"/>
      <name val="Calibri"/>
      <family val="2"/>
      <scheme val="minor"/>
    </font>
    <font>
      <b/>
      <sz val="9"/>
      <color theme="1"/>
      <name val="Arial"/>
      <family val="2"/>
    </font>
    <font>
      <b/>
      <sz val="8"/>
      <name val="Arial"/>
      <family val="2"/>
    </font>
    <font>
      <sz val="10"/>
      <name val="Arial"/>
      <family val="2"/>
    </font>
    <font>
      <sz val="11"/>
      <name val="Calibri"/>
      <family val="2"/>
    </font>
    <font>
      <b/>
      <u/>
      <sz val="11"/>
      <color theme="1"/>
      <name val="Calibri"/>
      <family val="2"/>
      <scheme val="minor"/>
    </font>
    <font>
      <u/>
      <sz val="11"/>
      <color theme="0"/>
      <name val="Calibri"/>
      <family val="2"/>
      <scheme val="minor"/>
    </font>
    <font>
      <b/>
      <sz val="9"/>
      <color indexed="10"/>
      <name val="Tahoma"/>
      <family val="2"/>
    </font>
    <font>
      <i/>
      <sz val="10"/>
      <name val="Arial"/>
      <family val="2"/>
    </font>
    <font>
      <sz val="8"/>
      <name val="Arial"/>
      <family val="2"/>
    </font>
    <font>
      <sz val="10"/>
      <color rgb="FF000000"/>
      <name val="Arial"/>
      <family val="2"/>
    </font>
    <font>
      <b/>
      <sz val="11"/>
      <color theme="1"/>
      <name val="Calibri"/>
      <family val="2"/>
      <scheme val="minor"/>
    </font>
    <font>
      <sz val="11"/>
      <color theme="2" tint="-0.249977111117893"/>
      <name val="Calibri"/>
      <family val="2"/>
      <scheme val="minor"/>
    </font>
    <font>
      <b/>
      <sz val="9"/>
      <name val="Arial"/>
      <family val="2"/>
    </font>
    <font>
      <u/>
      <sz val="11"/>
      <color theme="1"/>
      <name val="Calibri"/>
      <family val="2"/>
      <scheme val="minor"/>
    </font>
    <font>
      <sz val="11"/>
      <color rgb="FF447CEC"/>
      <name val="Arial"/>
      <family val="2"/>
    </font>
    <font>
      <sz val="12"/>
      <color theme="1"/>
      <name val="Aptos"/>
      <family val="2"/>
    </font>
    <font>
      <sz val="11"/>
      <color theme="1"/>
      <name val="Segoe UI"/>
      <family val="2"/>
    </font>
    <font>
      <sz val="11"/>
      <color rgb="FFFF0000"/>
      <name val="Arial"/>
      <family val="2"/>
    </font>
  </fonts>
  <fills count="24">
    <fill>
      <patternFill patternType="none"/>
    </fill>
    <fill>
      <patternFill patternType="gray125"/>
    </fill>
    <fill>
      <patternFill patternType="solid">
        <fgColor theme="0"/>
        <bgColor indexed="64"/>
      </patternFill>
    </fill>
    <fill>
      <patternFill patternType="solid">
        <fgColor rgb="FF7F7F7F"/>
        <bgColor indexed="64"/>
      </patternFill>
    </fill>
    <fill>
      <patternFill patternType="solid">
        <fgColor rgb="FF808080"/>
        <bgColor indexed="64"/>
      </patternFill>
    </fill>
    <fill>
      <patternFill patternType="solid">
        <fgColor rgb="FFBFBFBF"/>
        <bgColor indexed="64"/>
      </patternFill>
    </fill>
    <fill>
      <patternFill patternType="solid">
        <fgColor rgb="FFF2F2F2"/>
        <bgColor indexed="64"/>
      </patternFill>
    </fill>
    <fill>
      <patternFill patternType="solid">
        <fgColor rgb="FFFF0000"/>
        <bgColor indexed="64"/>
      </patternFill>
    </fill>
    <fill>
      <patternFill patternType="solid">
        <fgColor rgb="FFFFFF00"/>
        <bgColor indexed="64"/>
      </patternFill>
    </fill>
    <fill>
      <patternFill patternType="solid">
        <fgColor rgb="FF33CC33"/>
        <bgColor indexed="64"/>
      </patternFill>
    </fill>
    <fill>
      <patternFill patternType="solid">
        <fgColor rgb="FF0066FF"/>
        <bgColor indexed="64"/>
      </patternFill>
    </fill>
    <fill>
      <patternFill patternType="solid">
        <fgColor rgb="FF66FF66"/>
        <bgColor indexed="64"/>
      </patternFill>
    </fill>
    <fill>
      <patternFill patternType="solid">
        <fgColor rgb="FF00B0F0"/>
        <bgColor indexed="64"/>
      </patternFill>
    </fill>
    <fill>
      <patternFill patternType="solid">
        <fgColor theme="6" tint="0.39997558519241921"/>
        <bgColor indexed="64"/>
      </patternFill>
    </fill>
    <fill>
      <patternFill patternType="solid">
        <fgColor rgb="FF92D050"/>
        <bgColor indexed="64"/>
      </patternFill>
    </fill>
    <fill>
      <patternFill patternType="solid">
        <fgColor rgb="FF00482B"/>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79C000"/>
        <bgColor indexed="64"/>
      </patternFill>
    </fill>
    <fill>
      <patternFill patternType="solid">
        <fgColor rgb="FF007B3E"/>
        <bgColor indexed="64"/>
      </patternFill>
    </fill>
    <fill>
      <patternFill patternType="solid">
        <fgColor rgb="FF00988C"/>
        <bgColor indexed="64"/>
      </patternFill>
    </fill>
    <fill>
      <patternFill patternType="solid">
        <fgColor theme="9" tint="-0.249977111117893"/>
        <bgColor indexed="64"/>
      </patternFill>
    </fill>
    <fill>
      <patternFill patternType="solid">
        <fgColor rgb="FFEE0000"/>
        <bgColor indexed="64"/>
      </patternFill>
    </fill>
    <fill>
      <patternFill patternType="solid">
        <fgColor rgb="FF00B050"/>
        <bgColor indexed="64"/>
      </patternFill>
    </fill>
  </fills>
  <borders count="66">
    <border>
      <left/>
      <right/>
      <top/>
      <bottom/>
      <diagonal/>
    </border>
    <border>
      <left style="thin">
        <color rgb="FF4B514E"/>
      </left>
      <right style="thin">
        <color rgb="FF4B514E"/>
      </right>
      <top style="thin">
        <color rgb="FF4B514E"/>
      </top>
      <bottom style="thin">
        <color rgb="FF4B514E"/>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FFFFFF"/>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indexed="64"/>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style="medium">
        <color indexed="64"/>
      </right>
      <top/>
      <bottom style="medium">
        <color rgb="FFFFFFFF"/>
      </bottom>
      <diagonal/>
    </border>
    <border>
      <left style="medium">
        <color indexed="64"/>
      </left>
      <right/>
      <top style="medium">
        <color indexed="64"/>
      </top>
      <bottom/>
      <diagonal/>
    </border>
    <border>
      <left style="medium">
        <color rgb="FFFFFFFF"/>
      </left>
      <right/>
      <top style="medium">
        <color indexed="64"/>
      </top>
      <bottom style="medium">
        <color rgb="FFFFFFFF"/>
      </bottom>
      <diagonal/>
    </border>
    <border>
      <left/>
      <right/>
      <top style="medium">
        <color indexed="64"/>
      </top>
      <bottom style="medium">
        <color rgb="FFFFFFFF"/>
      </bottom>
      <diagonal/>
    </border>
    <border>
      <left/>
      <right style="medium">
        <color indexed="64"/>
      </right>
      <top style="medium">
        <color indexed="64"/>
      </top>
      <bottom style="medium">
        <color rgb="FFFFFFFF"/>
      </bottom>
      <diagonal/>
    </border>
    <border>
      <left/>
      <right style="medium">
        <color indexed="64"/>
      </right>
      <top/>
      <bottom style="medium">
        <color indexed="64"/>
      </bottom>
      <diagonal/>
    </border>
    <border>
      <left style="medium">
        <color indexed="64"/>
      </left>
      <right/>
      <top/>
      <bottom style="medium">
        <color rgb="FFFFFFFF"/>
      </bottom>
      <diagonal/>
    </border>
    <border>
      <left/>
      <right style="medium">
        <color rgb="FFFFFFFF"/>
      </right>
      <top/>
      <bottom style="medium">
        <color indexed="64"/>
      </bottom>
      <diagonal/>
    </border>
    <border>
      <left style="medium">
        <color indexed="64"/>
      </left>
      <right style="medium">
        <color rgb="FFFFFFFF"/>
      </right>
      <top/>
      <bottom/>
      <diagonal/>
    </border>
    <border>
      <left style="medium">
        <color indexed="64"/>
      </left>
      <right style="medium">
        <color rgb="FFFFFFFF"/>
      </right>
      <top style="medium">
        <color rgb="FFFFFFFF"/>
      </top>
      <bottom/>
      <diagonal/>
    </border>
    <border>
      <left/>
      <right style="medium">
        <color rgb="FFFFFFFF"/>
      </right>
      <top/>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indexed="64"/>
      </bottom>
      <diagonal/>
    </border>
    <border>
      <left style="medium">
        <color indexed="64"/>
      </left>
      <right style="medium">
        <color rgb="FFFFFFFF"/>
      </right>
      <top style="medium">
        <color indexed="64"/>
      </top>
      <bottom style="medium">
        <color rgb="FFFFFFFF"/>
      </bottom>
      <diagonal/>
    </border>
    <border>
      <left/>
      <right style="medium">
        <color rgb="FFFFFFFF"/>
      </right>
      <top style="medium">
        <color indexed="64"/>
      </top>
      <bottom style="medium">
        <color rgb="FFFFFFFF"/>
      </bottom>
      <diagonal/>
    </border>
    <border>
      <left style="medium">
        <color indexed="64"/>
      </left>
      <right/>
      <top style="medium">
        <color indexed="64"/>
      </top>
      <bottom style="medium">
        <color rgb="FFFFFFFF"/>
      </bottom>
      <diagonal/>
    </border>
    <border>
      <left style="medium">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style="medium">
        <color indexed="64"/>
      </right>
      <top/>
      <bottom style="medium">
        <color rgb="FFFFFFFF"/>
      </bottom>
      <diagonal/>
    </border>
    <border>
      <left style="medium">
        <color rgb="FFFFFFFF"/>
      </left>
      <right style="medium">
        <color rgb="FFFFFFFF"/>
      </right>
      <top style="medium">
        <color rgb="FFFFFFFF"/>
      </top>
      <bottom/>
      <diagonal/>
    </border>
    <border>
      <left/>
      <right style="medium">
        <color indexed="64"/>
      </right>
      <top/>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style="medium">
        <color rgb="FFFFFFFF"/>
      </left>
      <right style="medium">
        <color rgb="FFFFFFFF"/>
      </right>
      <top/>
      <bottom style="medium">
        <color indexed="64"/>
      </bottom>
      <diagonal/>
    </border>
    <border>
      <left style="medium">
        <color rgb="FFFFFFFF"/>
      </left>
      <right style="medium">
        <color rgb="FFFFFFFF"/>
      </right>
      <top style="medium">
        <color indexed="64"/>
      </top>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FFFFFF"/>
      </bottom>
      <diagonal/>
    </border>
    <border>
      <left/>
      <right style="medium">
        <color indexed="64"/>
      </right>
      <top/>
      <bottom style="medium">
        <color rgb="FF000000"/>
      </bottom>
      <diagonal/>
    </border>
    <border>
      <left style="medium">
        <color indexed="64"/>
      </left>
      <right style="medium">
        <color rgb="FF000000"/>
      </right>
      <top/>
      <bottom style="medium">
        <color indexed="64"/>
      </bottom>
      <diagonal/>
    </border>
    <border>
      <left style="medium">
        <color rgb="FFFFFFFF"/>
      </left>
      <right style="medium">
        <color indexed="64"/>
      </right>
      <top style="medium">
        <color rgb="FFFFFFFF"/>
      </top>
      <bottom/>
      <diagonal/>
    </border>
    <border>
      <left style="medium">
        <color rgb="FFFFFFFF"/>
      </left>
      <right style="medium">
        <color indexed="64"/>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rgb="FF4B514E"/>
      </left>
      <right/>
      <top style="thin">
        <color rgb="FF4B514E"/>
      </top>
      <bottom style="thin">
        <color rgb="FF4B514E"/>
      </bottom>
      <diagonal/>
    </border>
    <border>
      <left/>
      <right style="thin">
        <color rgb="FF4B514E"/>
      </right>
      <top style="thin">
        <color rgb="FF4B514E"/>
      </top>
      <bottom style="thin">
        <color rgb="FF4B514E"/>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rgb="FF4B514E"/>
      </top>
      <bottom style="thin">
        <color rgb="FF4B514E"/>
      </bottom>
      <diagonal/>
    </border>
    <border>
      <left style="thin">
        <color rgb="FF4B514E"/>
      </left>
      <right/>
      <top style="thin">
        <color rgb="FF4B514E"/>
      </top>
      <bottom/>
      <diagonal/>
    </border>
    <border>
      <left/>
      <right/>
      <top style="thin">
        <color rgb="FF4B514E"/>
      </top>
      <bottom/>
      <diagonal/>
    </border>
    <border>
      <left/>
      <right style="thin">
        <color rgb="FF4B514E"/>
      </right>
      <top style="thin">
        <color rgb="FF4B514E"/>
      </top>
      <bottom/>
      <diagonal/>
    </border>
    <border>
      <left style="thin">
        <color rgb="FF4B514E"/>
      </left>
      <right/>
      <top/>
      <bottom style="thin">
        <color rgb="FF4B514E"/>
      </bottom>
      <diagonal/>
    </border>
    <border>
      <left/>
      <right/>
      <top/>
      <bottom style="thin">
        <color rgb="FF4B514E"/>
      </bottom>
      <diagonal/>
    </border>
    <border>
      <left/>
      <right style="thin">
        <color rgb="FF4B514E"/>
      </right>
      <top/>
      <bottom style="thin">
        <color rgb="FF4B514E"/>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318">
    <xf numFmtId="0" fontId="0" fillId="0" borderId="0" xfId="0"/>
    <xf numFmtId="0" fontId="0" fillId="2" borderId="0" xfId="0" applyFill="1"/>
    <xf numFmtId="0" fontId="1" fillId="2" borderId="0" xfId="0" applyFont="1" applyFill="1"/>
    <xf numFmtId="0" fontId="12" fillId="3" borderId="10"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4" borderId="16"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6" borderId="16" xfId="0" applyFont="1" applyFill="1" applyBorder="1" applyAlignment="1">
      <alignment horizontal="center" vertical="center" wrapText="1"/>
    </xf>
    <xf numFmtId="16" fontId="12" fillId="3" borderId="10" xfId="0" applyNumberFormat="1" applyFont="1" applyFill="1" applyBorder="1" applyAlignment="1">
      <alignment horizontal="center" vertical="center" wrapText="1"/>
    </xf>
    <xf numFmtId="16" fontId="12" fillId="3" borderId="29" xfId="0" applyNumberFormat="1" applyFont="1" applyFill="1" applyBorder="1" applyAlignment="1">
      <alignment horizontal="center" vertical="center" wrapText="1"/>
    </xf>
    <xf numFmtId="0" fontId="1" fillId="7" borderId="31" xfId="0" applyFont="1" applyFill="1" applyBorder="1" applyAlignment="1">
      <alignment horizontal="center" vertical="center" wrapText="1"/>
    </xf>
    <xf numFmtId="0" fontId="1" fillId="8" borderId="31" xfId="0" applyFont="1" applyFill="1" applyBorder="1" applyAlignment="1">
      <alignment horizontal="center" vertical="center" wrapText="1"/>
    </xf>
    <xf numFmtId="0" fontId="1" fillId="7" borderId="16" xfId="0" applyFont="1" applyFill="1" applyBorder="1" applyAlignment="1">
      <alignment horizontal="center" vertical="center" wrapText="1"/>
    </xf>
    <xf numFmtId="0" fontId="1" fillId="8" borderId="16" xfId="0" applyFont="1" applyFill="1" applyBorder="1" applyAlignment="1">
      <alignment horizontal="center" vertical="center" wrapText="1"/>
    </xf>
    <xf numFmtId="0" fontId="1" fillId="9" borderId="34" xfId="0" applyFont="1" applyFill="1" applyBorder="1" applyAlignment="1">
      <alignment horizontal="right" vertical="center" wrapText="1"/>
    </xf>
    <xf numFmtId="0" fontId="1" fillId="9" borderId="35" xfId="0" applyFont="1" applyFill="1" applyBorder="1" applyAlignment="1">
      <alignment horizontal="right" vertical="center" wrapText="1"/>
    </xf>
    <xf numFmtId="0" fontId="1" fillId="9" borderId="31" xfId="0" applyFont="1" applyFill="1" applyBorder="1" applyAlignment="1">
      <alignment horizontal="center" vertical="center" wrapText="1"/>
    </xf>
    <xf numFmtId="0" fontId="1" fillId="9" borderId="16" xfId="0" applyFont="1" applyFill="1" applyBorder="1" applyAlignment="1">
      <alignment horizontal="center" vertical="center" wrapText="1"/>
    </xf>
    <xf numFmtId="0" fontId="1" fillId="9" borderId="31" xfId="0" applyFont="1" applyFill="1" applyBorder="1" applyAlignment="1">
      <alignment vertical="center" wrapText="1"/>
    </xf>
    <xf numFmtId="0" fontId="1" fillId="10" borderId="34" xfId="0" applyFont="1" applyFill="1" applyBorder="1" applyAlignment="1">
      <alignment horizontal="right" vertical="center" wrapText="1"/>
    </xf>
    <xf numFmtId="0" fontId="1" fillId="10" borderId="35" xfId="0" applyFont="1" applyFill="1" applyBorder="1" applyAlignment="1">
      <alignment horizontal="right" vertical="center" wrapText="1"/>
    </xf>
    <xf numFmtId="0" fontId="1" fillId="7" borderId="40" xfId="0" applyFont="1" applyFill="1" applyBorder="1" applyAlignment="1">
      <alignment horizontal="center" vertical="center" wrapText="1"/>
    </xf>
    <xf numFmtId="0" fontId="1" fillId="8" borderId="40" xfId="0" applyFont="1" applyFill="1" applyBorder="1" applyAlignment="1">
      <alignment horizontal="center" vertical="center" wrapText="1"/>
    </xf>
    <xf numFmtId="0" fontId="1" fillId="11" borderId="40" xfId="0" applyFont="1" applyFill="1" applyBorder="1" applyAlignment="1">
      <alignment horizontal="center" vertical="center" wrapText="1"/>
    </xf>
    <xf numFmtId="0" fontId="1" fillId="12" borderId="16" xfId="0" applyFont="1" applyFill="1" applyBorder="1" applyAlignment="1">
      <alignment horizontal="center" vertical="center" wrapText="1"/>
    </xf>
    <xf numFmtId="0" fontId="1" fillId="0" borderId="40" xfId="0" applyFont="1" applyBorder="1" applyAlignment="1">
      <alignment horizontal="justify" vertical="center" wrapText="1"/>
    </xf>
    <xf numFmtId="0" fontId="1" fillId="0" borderId="40" xfId="0" applyFont="1" applyBorder="1" applyAlignment="1">
      <alignment vertical="center" wrapText="1"/>
    </xf>
    <xf numFmtId="0" fontId="23" fillId="7" borderId="2" xfId="1" applyFont="1" applyFill="1" applyBorder="1" applyAlignment="1">
      <alignment horizontal="center" vertical="center" wrapText="1"/>
    </xf>
    <xf numFmtId="0" fontId="23" fillId="8" borderId="2" xfId="1" applyFont="1" applyFill="1" applyBorder="1" applyAlignment="1">
      <alignment horizontal="center" vertical="center" wrapText="1"/>
    </xf>
    <xf numFmtId="0" fontId="23" fillId="14" borderId="2" xfId="1" applyFont="1" applyFill="1" applyBorder="1" applyAlignment="1">
      <alignment horizontal="center" vertical="center" wrapText="1"/>
    </xf>
    <xf numFmtId="0" fontId="23" fillId="12" borderId="2" xfId="1" applyFont="1" applyFill="1" applyBorder="1" applyAlignment="1">
      <alignment horizontal="center" vertical="center" wrapText="1"/>
    </xf>
    <xf numFmtId="0" fontId="23" fillId="0" borderId="2" xfId="1" applyFont="1" applyBorder="1" applyAlignment="1">
      <alignment vertical="center" wrapText="1"/>
    </xf>
    <xf numFmtId="0" fontId="13" fillId="15" borderId="2" xfId="1" applyFont="1" applyFill="1" applyBorder="1" applyAlignment="1">
      <alignment horizontal="center" vertical="center" wrapText="1"/>
    </xf>
    <xf numFmtId="0" fontId="25" fillId="0" borderId="1" xfId="0" applyFont="1" applyBorder="1" applyAlignment="1">
      <alignment horizontal="center" vertical="center" wrapText="1"/>
    </xf>
    <xf numFmtId="0" fontId="1" fillId="2" borderId="0" xfId="0" applyFont="1" applyFill="1" applyAlignment="1">
      <alignment textRotation="90"/>
    </xf>
    <xf numFmtId="0" fontId="0" fillId="2" borderId="51" xfId="0" applyFill="1" applyBorder="1"/>
    <xf numFmtId="0" fontId="1" fillId="2" borderId="0" xfId="0" applyFont="1" applyFill="1" applyProtection="1">
      <protection locked="0"/>
    </xf>
    <xf numFmtId="0" fontId="0" fillId="2" borderId="0" xfId="0" applyFill="1" applyProtection="1">
      <protection locked="0"/>
    </xf>
    <xf numFmtId="0" fontId="33" fillId="2" borderId="0" xfId="0" applyFont="1" applyFill="1" applyProtection="1">
      <protection locked="0"/>
    </xf>
    <xf numFmtId="0" fontId="0" fillId="0" borderId="0" xfId="0" applyAlignment="1">
      <alignment horizontal="left"/>
    </xf>
    <xf numFmtId="0" fontId="0" fillId="16" borderId="0" xfId="0" applyFill="1"/>
    <xf numFmtId="0" fontId="1" fillId="2" borderId="0" xfId="0" applyFont="1" applyFill="1" applyAlignment="1">
      <alignment horizontal="center" vertical="center"/>
    </xf>
    <xf numFmtId="0" fontId="0" fillId="2" borderId="0" xfId="0" applyFill="1" applyAlignment="1">
      <alignment horizontal="center" vertical="center"/>
    </xf>
    <xf numFmtId="0" fontId="1" fillId="2" borderId="51" xfId="0" applyFont="1" applyFill="1" applyBorder="1" applyAlignment="1">
      <alignment horizontal="center" vertical="center"/>
    </xf>
    <xf numFmtId="0" fontId="32" fillId="17" borderId="0" xfId="0" applyFont="1" applyFill="1"/>
    <xf numFmtId="0" fontId="17" fillId="0" borderId="31"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16" xfId="0" applyFont="1" applyBorder="1" applyAlignment="1">
      <alignment horizontal="center" vertical="center" wrapText="1"/>
    </xf>
    <xf numFmtId="0" fontId="21" fillId="0" borderId="31" xfId="0" applyFont="1" applyBorder="1" applyAlignment="1">
      <alignment horizontal="center" vertical="center" wrapText="1"/>
    </xf>
    <xf numFmtId="14" fontId="13" fillId="15" borderId="54" xfId="0" applyNumberFormat="1" applyFont="1" applyFill="1" applyBorder="1" applyAlignment="1">
      <alignment horizontal="center" vertical="center" wrapText="1"/>
    </xf>
    <xf numFmtId="0" fontId="13" fillId="15" borderId="54" xfId="0" applyFont="1" applyFill="1" applyBorder="1" applyAlignment="1">
      <alignment horizontal="center" vertical="center" wrapText="1"/>
    </xf>
    <xf numFmtId="0" fontId="29" fillId="0" borderId="2" xfId="0" applyFont="1" applyBorder="1" applyAlignment="1">
      <alignment horizontal="center" vertical="center" wrapText="1"/>
    </xf>
    <xf numFmtId="0" fontId="3" fillId="2" borderId="0" xfId="0" applyFont="1" applyFill="1" applyAlignment="1">
      <alignment horizontal="center" vertical="center" wrapText="1"/>
    </xf>
    <xf numFmtId="2" fontId="3" fillId="2" borderId="0" xfId="0" applyNumberFormat="1" applyFont="1" applyFill="1" applyAlignment="1" applyProtection="1">
      <alignment horizontal="center" vertical="center" wrapText="1"/>
      <protection locked="0"/>
    </xf>
    <xf numFmtId="0" fontId="1" fillId="2" borderId="0" xfId="0" applyFont="1" applyFill="1" applyAlignment="1">
      <alignment horizontal="center" vertical="center" wrapText="1"/>
    </xf>
    <xf numFmtId="0" fontId="3" fillId="2" borderId="0" xfId="0" applyFont="1" applyFill="1" applyAlignment="1">
      <alignment horizontal="center"/>
    </xf>
    <xf numFmtId="0" fontId="33" fillId="0" borderId="0" xfId="0" applyFont="1"/>
    <xf numFmtId="0" fontId="4" fillId="0" borderId="0" xfId="1"/>
    <xf numFmtId="0" fontId="0" fillId="0" borderId="0" xfId="1" applyFont="1"/>
    <xf numFmtId="0" fontId="1" fillId="0" borderId="16" xfId="0" applyFont="1" applyBorder="1" applyAlignment="1">
      <alignment horizontal="justify" vertical="center" wrapText="1"/>
    </xf>
    <xf numFmtId="0" fontId="23" fillId="0" borderId="2" xfId="1" applyFont="1" applyBorder="1" applyAlignment="1">
      <alignment horizontal="center" vertical="center" wrapText="1"/>
    </xf>
    <xf numFmtId="2" fontId="23" fillId="0" borderId="2" xfId="0" applyNumberFormat="1" applyFont="1" applyBorder="1" applyAlignment="1" applyProtection="1">
      <alignment horizontal="center" vertical="center" wrapText="1"/>
      <protection locked="0"/>
    </xf>
    <xf numFmtId="0" fontId="18" fillId="0" borderId="31" xfId="0" applyFont="1" applyBorder="1" applyAlignment="1">
      <alignment wrapText="1"/>
    </xf>
    <xf numFmtId="0" fontId="18" fillId="0" borderId="31" xfId="0" applyFont="1" applyBorder="1" applyAlignment="1">
      <alignment vertical="center" wrapText="1"/>
    </xf>
    <xf numFmtId="0" fontId="17" fillId="0" borderId="16" xfId="0" applyFont="1" applyBorder="1" applyAlignment="1">
      <alignment horizontal="center" vertical="top" wrapText="1"/>
    </xf>
    <xf numFmtId="0" fontId="18" fillId="0" borderId="16" xfId="0" applyFont="1" applyBorder="1" applyAlignment="1">
      <alignment wrapText="1"/>
    </xf>
    <xf numFmtId="0" fontId="20" fillId="0" borderId="16" xfId="0" applyFont="1" applyBorder="1" applyAlignment="1">
      <alignment vertical="top" wrapText="1"/>
    </xf>
    <xf numFmtId="0" fontId="18" fillId="0" borderId="16" xfId="0" applyFont="1" applyBorder="1" applyAlignment="1">
      <alignment vertical="center" wrapText="1"/>
    </xf>
    <xf numFmtId="0" fontId="20" fillId="0" borderId="16" xfId="0" applyFont="1" applyBorder="1" applyAlignment="1">
      <alignment wrapText="1"/>
    </xf>
    <xf numFmtId="0" fontId="0" fillId="2" borderId="2" xfId="0" applyFill="1" applyBorder="1" applyAlignment="1">
      <alignment horizontal="center" vertical="center"/>
    </xf>
    <xf numFmtId="0" fontId="23" fillId="2" borderId="0" xfId="0" applyFont="1" applyFill="1" applyAlignment="1">
      <alignment horizontal="center" vertical="center"/>
    </xf>
    <xf numFmtId="0" fontId="35" fillId="2" borderId="0" xfId="0" applyFont="1" applyFill="1" applyAlignment="1">
      <alignment horizontal="center" vertical="center"/>
    </xf>
    <xf numFmtId="0" fontId="33" fillId="2" borderId="0" xfId="0" applyFont="1" applyFill="1" applyAlignment="1" applyProtection="1">
      <alignment horizontal="center"/>
      <protection locked="0"/>
    </xf>
    <xf numFmtId="0" fontId="29" fillId="0" borderId="1" xfId="0" applyFont="1" applyBorder="1" applyAlignment="1">
      <alignment horizontal="center" vertical="center" wrapText="1"/>
    </xf>
    <xf numFmtId="0" fontId="30" fillId="2" borderId="0" xfId="0" applyFont="1" applyFill="1" applyAlignment="1">
      <alignment horizontal="center" vertical="center" wrapText="1"/>
    </xf>
    <xf numFmtId="0" fontId="11" fillId="18" borderId="7" xfId="0" applyFont="1" applyFill="1" applyBorder="1" applyAlignment="1">
      <alignment horizontal="center" vertical="center" wrapText="1"/>
    </xf>
    <xf numFmtId="0" fontId="11" fillId="18" borderId="10" xfId="0" applyFont="1" applyFill="1" applyBorder="1" applyAlignment="1">
      <alignment horizontal="center" vertical="center" wrapText="1"/>
    </xf>
    <xf numFmtId="0" fontId="12" fillId="18" borderId="18" xfId="0" applyFont="1" applyFill="1" applyBorder="1" applyAlignment="1">
      <alignment horizontal="center" vertical="center" wrapText="1"/>
    </xf>
    <xf numFmtId="0" fontId="12" fillId="18" borderId="16" xfId="0" applyFont="1" applyFill="1" applyBorder="1" applyAlignment="1">
      <alignment horizontal="center" vertical="center" wrapText="1"/>
    </xf>
    <xf numFmtId="0" fontId="12" fillId="18" borderId="19" xfId="0" applyFont="1" applyFill="1" applyBorder="1" applyAlignment="1">
      <alignment horizontal="center" vertical="center" wrapText="1"/>
    </xf>
    <xf numFmtId="0" fontId="0" fillId="18" borderId="22" xfId="0" applyFill="1" applyBorder="1" applyAlignment="1">
      <alignment vertical="center" wrapText="1"/>
    </xf>
    <xf numFmtId="0" fontId="13" fillId="18" borderId="24" xfId="0" applyFont="1" applyFill="1" applyBorder="1" applyAlignment="1">
      <alignment horizontal="center" vertical="center" wrapText="1"/>
    </xf>
    <xf numFmtId="0" fontId="13" fillId="18" borderId="25" xfId="0" applyFont="1" applyFill="1" applyBorder="1" applyAlignment="1">
      <alignment horizontal="center" vertical="center" wrapText="1"/>
    </xf>
    <xf numFmtId="0" fontId="13" fillId="18" borderId="15" xfId="0" applyFont="1" applyFill="1" applyBorder="1" applyAlignment="1">
      <alignment horizontal="center" vertical="center" wrapText="1"/>
    </xf>
    <xf numFmtId="0" fontId="11" fillId="18" borderId="6" xfId="0" applyFont="1" applyFill="1" applyBorder="1" applyAlignment="1">
      <alignment horizontal="center" vertical="center" wrapText="1"/>
    </xf>
    <xf numFmtId="0" fontId="11" fillId="18" borderId="15" xfId="0" applyFont="1" applyFill="1" applyBorder="1" applyAlignment="1">
      <alignment horizontal="center" vertical="center" wrapText="1"/>
    </xf>
    <xf numFmtId="0" fontId="11" fillId="18" borderId="9" xfId="0" applyFont="1" applyFill="1" applyBorder="1" applyAlignment="1">
      <alignment horizontal="center" vertical="center" wrapText="1"/>
    </xf>
    <xf numFmtId="0" fontId="11" fillId="18" borderId="29" xfId="0" applyFont="1" applyFill="1" applyBorder="1" applyAlignment="1">
      <alignment horizontal="center" vertical="center" wrapText="1"/>
    </xf>
    <xf numFmtId="0" fontId="11" fillId="18" borderId="24" xfId="0" applyFont="1" applyFill="1" applyBorder="1" applyAlignment="1">
      <alignment horizontal="center" vertical="center" wrapText="1"/>
    </xf>
    <xf numFmtId="0" fontId="11" fillId="18" borderId="38" xfId="0" applyFont="1" applyFill="1" applyBorder="1" applyAlignment="1">
      <alignment horizontal="center" vertical="center" wrapText="1"/>
    </xf>
    <xf numFmtId="0" fontId="11" fillId="18" borderId="25" xfId="0" applyFont="1" applyFill="1" applyBorder="1" applyAlignment="1">
      <alignment horizontal="center" vertical="center" wrapText="1"/>
    </xf>
    <xf numFmtId="0" fontId="12" fillId="19" borderId="9" xfId="0" applyFont="1" applyFill="1" applyBorder="1" applyAlignment="1">
      <alignment horizontal="center" vertical="center" wrapText="1"/>
    </xf>
    <xf numFmtId="0" fontId="12" fillId="19" borderId="10" xfId="0" applyFont="1" applyFill="1" applyBorder="1" applyAlignment="1">
      <alignment horizontal="center" vertical="center" wrapText="1"/>
    </xf>
    <xf numFmtId="0" fontId="12" fillId="19" borderId="21" xfId="0" applyFont="1" applyFill="1" applyBorder="1" applyAlignment="1">
      <alignment horizontal="center" vertical="center" wrapText="1"/>
    </xf>
    <xf numFmtId="0" fontId="12" fillId="19" borderId="18" xfId="0" applyFont="1" applyFill="1" applyBorder="1" applyAlignment="1">
      <alignment horizontal="center" vertical="center" wrapText="1"/>
    </xf>
    <xf numFmtId="0" fontId="12" fillId="19" borderId="22" xfId="0" applyFont="1" applyFill="1" applyBorder="1" applyAlignment="1">
      <alignment horizontal="center" vertical="center" wrapText="1"/>
    </xf>
    <xf numFmtId="0" fontId="1" fillId="19" borderId="39" xfId="0" applyFont="1" applyFill="1" applyBorder="1" applyAlignment="1">
      <alignment horizontal="center" vertical="center" wrapText="1"/>
    </xf>
    <xf numFmtId="0" fontId="1" fillId="19" borderId="41" xfId="0" applyFont="1" applyFill="1" applyBorder="1" applyAlignment="1">
      <alignment horizontal="center" vertical="center" wrapText="1"/>
    </xf>
    <xf numFmtId="0" fontId="38" fillId="2" borderId="0" xfId="0" applyFont="1" applyFill="1" applyAlignment="1">
      <alignment wrapText="1"/>
    </xf>
    <xf numFmtId="0" fontId="43" fillId="2" borderId="0" xfId="0" applyFont="1" applyFill="1" applyAlignment="1">
      <alignment wrapText="1"/>
    </xf>
    <xf numFmtId="0" fontId="16" fillId="18" borderId="31" xfId="0" applyFont="1" applyFill="1" applyBorder="1" applyAlignment="1">
      <alignment horizontal="center" vertical="center" wrapText="1"/>
    </xf>
    <xf numFmtId="0" fontId="16" fillId="18" borderId="16" xfId="0" applyFont="1" applyFill="1" applyBorder="1" applyAlignment="1">
      <alignment horizontal="center" vertical="center" wrapText="1"/>
    </xf>
    <xf numFmtId="0" fontId="13" fillId="18" borderId="2" xfId="1" applyFont="1" applyFill="1" applyBorder="1" applyAlignment="1">
      <alignment horizontal="center" vertical="center" wrapText="1"/>
    </xf>
    <xf numFmtId="0" fontId="2" fillId="0" borderId="0" xfId="0" applyFont="1" applyAlignment="1">
      <alignment vertical="top" wrapText="1"/>
    </xf>
    <xf numFmtId="0" fontId="29" fillId="0" borderId="0" xfId="0" applyFont="1" applyAlignment="1">
      <alignment horizontal="center" vertical="center" wrapText="1"/>
    </xf>
    <xf numFmtId="0" fontId="25" fillId="0" borderId="0" xfId="0" applyFont="1" applyAlignment="1">
      <alignment horizontal="center" vertical="center" wrapText="1"/>
    </xf>
    <xf numFmtId="0" fontId="32" fillId="16" borderId="0" xfId="0" applyFont="1" applyFill="1"/>
    <xf numFmtId="0" fontId="24" fillId="16" borderId="0" xfId="0" applyFont="1" applyFill="1"/>
    <xf numFmtId="0" fontId="44" fillId="16" borderId="0" xfId="0" applyFont="1" applyFill="1" applyAlignment="1">
      <alignment horizontal="center" wrapText="1"/>
    </xf>
    <xf numFmtId="0" fontId="26" fillId="2" borderId="0" xfId="0" applyFont="1" applyFill="1" applyAlignment="1">
      <alignment vertical="center"/>
    </xf>
    <xf numFmtId="0" fontId="32" fillId="2" borderId="0" xfId="0" applyFont="1" applyFill="1" applyAlignment="1">
      <alignment vertical="center"/>
    </xf>
    <xf numFmtId="0" fontId="35" fillId="0" borderId="0" xfId="0" applyFont="1" applyAlignment="1">
      <alignment horizontal="center" vertical="center"/>
    </xf>
    <xf numFmtId="0" fontId="0" fillId="2" borderId="0" xfId="0" applyFill="1" applyAlignment="1">
      <alignment vertical="center"/>
    </xf>
    <xf numFmtId="0" fontId="36" fillId="2" borderId="0" xfId="0" applyFont="1" applyFill="1" applyAlignment="1">
      <alignment horizontal="left" vertical="center" wrapText="1"/>
    </xf>
    <xf numFmtId="0" fontId="3" fillId="0" borderId="2" xfId="0" applyFont="1" applyBorder="1" applyAlignment="1" applyProtection="1">
      <alignment horizontal="center" vertical="center" wrapText="1"/>
      <protection locked="0"/>
    </xf>
    <xf numFmtId="0" fontId="1" fillId="2" borderId="2" xfId="0" applyFont="1" applyFill="1" applyBorder="1" applyAlignment="1" applyProtection="1">
      <alignment horizontal="center" vertical="center"/>
      <protection locked="0"/>
    </xf>
    <xf numFmtId="0" fontId="25" fillId="0" borderId="53" xfId="0" applyFont="1" applyBorder="1" applyAlignment="1">
      <alignment horizontal="center" vertical="center" wrapText="1"/>
    </xf>
    <xf numFmtId="0" fontId="40" fillId="16" borderId="0" xfId="0" applyFont="1" applyFill="1"/>
    <xf numFmtId="0" fontId="41" fillId="16" borderId="0" xfId="0" applyFont="1" applyFill="1"/>
    <xf numFmtId="0" fontId="47" fillId="2" borderId="0" xfId="0" applyFont="1" applyFill="1" applyAlignment="1">
      <alignment vertical="center"/>
    </xf>
    <xf numFmtId="0" fontId="0" fillId="0" borderId="0" xfId="0" applyAlignment="1">
      <alignment horizontal="right"/>
    </xf>
    <xf numFmtId="0" fontId="3" fillId="22" borderId="2" xfId="0" applyFont="1" applyFill="1" applyBorder="1" applyAlignment="1" applyProtection="1">
      <alignment horizontal="center" vertical="center" wrapText="1"/>
      <protection locked="0"/>
    </xf>
    <xf numFmtId="0" fontId="3" fillId="23" borderId="2" xfId="0" applyFont="1" applyFill="1" applyBorder="1" applyAlignment="1" applyProtection="1">
      <alignment horizontal="center" vertical="center" wrapText="1"/>
      <protection locked="0"/>
    </xf>
    <xf numFmtId="0" fontId="3" fillId="12" borderId="2" xfId="0" applyFont="1" applyFill="1" applyBorder="1" applyAlignment="1" applyProtection="1">
      <alignment horizontal="center" vertical="center" wrapText="1"/>
      <protection locked="0"/>
    </xf>
    <xf numFmtId="0" fontId="32" fillId="2" borderId="0" xfId="0" applyFont="1" applyFill="1"/>
    <xf numFmtId="0" fontId="24" fillId="2" borderId="0" xfId="0" applyFont="1" applyFill="1"/>
    <xf numFmtId="14" fontId="45" fillId="0" borderId="2" xfId="0" applyNumberFormat="1" applyFont="1" applyBorder="1" applyAlignment="1" applyProtection="1">
      <alignment horizontal="center" vertical="center"/>
      <protection locked="0"/>
    </xf>
    <xf numFmtId="0" fontId="45" fillId="0" borderId="55" xfId="0" applyFont="1" applyBorder="1" applyAlignment="1" applyProtection="1">
      <alignment horizontal="center" vertical="center" wrapText="1"/>
      <protection locked="0"/>
    </xf>
    <xf numFmtId="14" fontId="45" fillId="0" borderId="54" xfId="0" applyNumberFormat="1" applyFont="1" applyBorder="1" applyAlignment="1" applyProtection="1">
      <alignment horizontal="center" vertical="center"/>
      <protection locked="0"/>
    </xf>
    <xf numFmtId="0" fontId="45" fillId="0" borderId="56" xfId="0" applyFont="1" applyBorder="1" applyAlignment="1" applyProtection="1">
      <alignment horizontal="center" vertical="center" wrapText="1"/>
      <protection locked="0"/>
    </xf>
    <xf numFmtId="14" fontId="3" fillId="0" borderId="2" xfId="0" applyNumberFormat="1" applyFont="1" applyBorder="1" applyAlignment="1" applyProtection="1">
      <alignment horizontal="center" vertical="center"/>
      <protection locked="0"/>
    </xf>
    <xf numFmtId="0" fontId="0" fillId="0" borderId="2" xfId="0" applyBorder="1" applyAlignment="1" applyProtection="1">
      <alignment vertical="center"/>
      <protection locked="0"/>
    </xf>
    <xf numFmtId="0" fontId="23" fillId="0" borderId="2" xfId="0" applyFont="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23" fillId="2" borderId="2" xfId="0" applyFont="1" applyFill="1" applyBorder="1" applyAlignment="1" applyProtection="1">
      <alignment horizontal="center" vertical="center" wrapText="1"/>
      <protection locked="0"/>
    </xf>
    <xf numFmtId="0" fontId="23" fillId="0" borderId="2" xfId="0" applyFont="1" applyBorder="1" applyAlignment="1" applyProtection="1">
      <alignment horizontal="center" vertical="center" textRotation="90" wrapText="1"/>
      <protection locked="0"/>
    </xf>
    <xf numFmtId="0" fontId="1" fillId="0" borderId="2"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textRotation="90" wrapText="1"/>
      <protection locked="0"/>
    </xf>
    <xf numFmtId="0" fontId="1" fillId="2" borderId="2" xfId="0" applyFont="1" applyFill="1" applyBorder="1" applyAlignment="1" applyProtection="1">
      <alignment horizontal="center" vertical="center" textRotation="90"/>
      <protection locked="0"/>
    </xf>
    <xf numFmtId="0" fontId="1" fillId="2" borderId="2" xfId="0" applyFont="1" applyFill="1" applyBorder="1" applyAlignment="1" applyProtection="1">
      <alignment horizontal="center" vertical="center" textRotation="90" wrapText="1"/>
      <protection locked="0"/>
    </xf>
    <xf numFmtId="0" fontId="31" fillId="2" borderId="2" xfId="0" applyFont="1" applyFill="1" applyBorder="1" applyAlignment="1" applyProtection="1">
      <alignment horizontal="center" vertical="center" textRotation="90" wrapText="1"/>
      <protection locked="0"/>
    </xf>
    <xf numFmtId="0" fontId="35" fillId="0" borderId="2" xfId="0" applyFont="1" applyBorder="1" applyAlignment="1" applyProtection="1">
      <alignment horizontal="center" vertical="center" wrapText="1"/>
      <protection locked="0"/>
    </xf>
    <xf numFmtId="0" fontId="39" fillId="0" borderId="2" xfId="0" applyFont="1" applyBorder="1" applyAlignment="1" applyProtection="1">
      <alignment horizontal="center" vertical="center" wrapText="1"/>
      <protection locked="0"/>
    </xf>
    <xf numFmtId="0" fontId="33" fillId="2" borderId="0" xfId="0" applyFont="1" applyFill="1"/>
    <xf numFmtId="14" fontId="38" fillId="0" borderId="0" xfId="0" applyNumberFormat="1" applyFont="1" applyAlignment="1" applyProtection="1">
      <alignment horizontal="center" vertical="center" textRotation="90" wrapText="1"/>
      <protection locked="0"/>
    </xf>
    <xf numFmtId="0" fontId="3" fillId="0" borderId="54" xfId="0" applyFont="1" applyBorder="1" applyAlignment="1" applyProtection="1">
      <alignment horizontal="center" vertical="center" wrapText="1"/>
      <protection locked="0"/>
    </xf>
    <xf numFmtId="0" fontId="13" fillId="15" borderId="2" xfId="0" applyFont="1" applyFill="1" applyBorder="1" applyAlignment="1">
      <alignment horizontal="center" vertical="center" textRotation="90" wrapText="1"/>
    </xf>
    <xf numFmtId="0" fontId="13" fillId="15" borderId="2" xfId="0" applyFont="1" applyFill="1" applyBorder="1" applyAlignment="1">
      <alignment horizontal="center" vertical="center" wrapText="1"/>
    </xf>
    <xf numFmtId="0" fontId="27" fillId="15" borderId="2" xfId="0" applyFont="1" applyFill="1" applyBorder="1" applyAlignment="1">
      <alignment horizontal="center" vertical="center" textRotation="90" wrapText="1"/>
    </xf>
    <xf numFmtId="0" fontId="49" fillId="16" borderId="0" xfId="0" applyFont="1" applyFill="1" applyProtection="1">
      <protection locked="0"/>
    </xf>
    <xf numFmtId="0" fontId="38" fillId="2" borderId="54" xfId="0" applyFont="1" applyFill="1" applyBorder="1" applyAlignment="1" applyProtection="1">
      <alignment horizontal="center" vertical="center" wrapText="1"/>
      <protection locked="0"/>
    </xf>
    <xf numFmtId="0" fontId="0" fillId="0" borderId="0" xfId="0" applyAlignment="1">
      <alignment vertical="center"/>
    </xf>
    <xf numFmtId="0" fontId="1" fillId="0" borderId="0" xfId="0" applyFont="1"/>
    <xf numFmtId="0" fontId="1" fillId="0" borderId="0" xfId="0" applyFont="1" applyAlignment="1">
      <alignment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2" xfId="0" applyBorder="1" applyAlignment="1" applyProtection="1">
      <alignment horizontal="center" vertical="center" textRotation="90" wrapText="1"/>
      <protection locked="0"/>
    </xf>
    <xf numFmtId="0" fontId="0" fillId="2" borderId="2" xfId="0" applyFill="1" applyBorder="1" applyAlignment="1" applyProtection="1">
      <alignment horizontal="center" vertical="center"/>
      <protection locked="0"/>
    </xf>
    <xf numFmtId="2" fontId="23" fillId="0" borderId="2" xfId="0" applyNumberFormat="1" applyFont="1" applyBorder="1" applyAlignment="1" applyProtection="1">
      <alignment horizontal="center" vertical="center" textRotation="90" wrapText="1"/>
      <protection locked="0"/>
    </xf>
    <xf numFmtId="0" fontId="23" fillId="0" borderId="2" xfId="1" applyFont="1" applyBorder="1" applyAlignment="1" applyProtection="1">
      <alignment horizontal="center" vertical="center" wrapText="1"/>
      <protection locked="0"/>
    </xf>
    <xf numFmtId="0" fontId="31" fillId="0" borderId="2" xfId="0" applyFont="1" applyBorder="1" applyAlignment="1" applyProtection="1">
      <alignment horizontal="center" vertical="center" textRotation="90" wrapText="1"/>
      <protection locked="0"/>
    </xf>
    <xf numFmtId="2" fontId="1" fillId="0" borderId="2" xfId="0" applyNumberFormat="1" applyFont="1" applyBorder="1" applyAlignment="1" applyProtection="1">
      <alignment horizontal="center" vertical="center" wrapText="1"/>
      <protection locked="0"/>
    </xf>
    <xf numFmtId="0" fontId="50"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2" fontId="1" fillId="2" borderId="2" xfId="0" applyNumberFormat="1" applyFont="1" applyFill="1" applyBorder="1" applyAlignment="1" applyProtection="1">
      <alignment horizontal="center" vertical="center" wrapText="1"/>
      <protection locked="0"/>
    </xf>
    <xf numFmtId="2" fontId="23" fillId="2" borderId="2" xfId="0" applyNumberFormat="1" applyFont="1" applyFill="1" applyBorder="1" applyAlignment="1" applyProtection="1">
      <alignment horizontal="center" vertical="center" wrapText="1"/>
      <protection locked="0"/>
    </xf>
    <xf numFmtId="0" fontId="51" fillId="0" borderId="0" xfId="0" applyFont="1" applyAlignment="1">
      <alignment wrapText="1"/>
    </xf>
    <xf numFmtId="0" fontId="1" fillId="0" borderId="2" xfId="0" applyFont="1" applyBorder="1" applyAlignment="1">
      <alignment horizontal="center" vertical="center"/>
    </xf>
    <xf numFmtId="0" fontId="23" fillId="0" borderId="2" xfId="0" applyFont="1" applyBorder="1" applyAlignment="1" applyProtection="1">
      <alignment horizontal="center" vertical="center" wrapText="1" readingOrder="1"/>
      <protection locked="0"/>
    </xf>
    <xf numFmtId="164" fontId="23" fillId="0" borderId="2" xfId="0" applyNumberFormat="1" applyFont="1" applyBorder="1" applyAlignment="1" applyProtection="1">
      <alignment horizontal="center" vertical="center" textRotation="90" wrapText="1"/>
      <protection locked="0"/>
    </xf>
    <xf numFmtId="0" fontId="52" fillId="0" borderId="0" xfId="0" applyFont="1" applyAlignment="1">
      <alignment horizontal="center" vertical="center" wrapText="1"/>
    </xf>
    <xf numFmtId="0" fontId="52" fillId="0" borderId="0" xfId="0" applyFont="1" applyAlignment="1">
      <alignment vertical="center" wrapText="1"/>
    </xf>
    <xf numFmtId="0" fontId="52" fillId="0" borderId="2" xfId="0" applyFont="1" applyBorder="1" applyAlignment="1">
      <alignment vertical="center" wrapText="1"/>
    </xf>
    <xf numFmtId="0" fontId="0" fillId="2" borderId="2" xfId="0" applyFill="1" applyBorder="1" applyAlignment="1">
      <alignment horizontal="center" vertical="center" wrapText="1"/>
    </xf>
    <xf numFmtId="0" fontId="52" fillId="0" borderId="2" xfId="0" applyFont="1" applyBorder="1" applyAlignment="1">
      <alignment horizontal="center" vertical="center" wrapText="1"/>
    </xf>
    <xf numFmtId="0" fontId="0" fillId="0" borderId="2" xfId="0" applyBorder="1" applyAlignment="1" applyProtection="1">
      <alignment horizontal="center" vertical="center"/>
      <protection locked="0"/>
    </xf>
    <xf numFmtId="0" fontId="38" fillId="0" borderId="2" xfId="0" applyFont="1" applyBorder="1" applyAlignment="1" applyProtection="1">
      <alignment horizontal="center" vertical="center" wrapText="1"/>
      <protection locked="0"/>
    </xf>
    <xf numFmtId="0" fontId="52" fillId="0" borderId="2" xfId="0" applyFont="1" applyBorder="1" applyAlignment="1">
      <alignment vertical="center"/>
    </xf>
    <xf numFmtId="0" fontId="0" fillId="0" borderId="0" xfId="0" applyAlignment="1">
      <alignment wrapText="1"/>
    </xf>
    <xf numFmtId="0" fontId="52" fillId="0" borderId="2" xfId="0" applyFont="1" applyBorder="1" applyAlignment="1">
      <alignment horizontal="center" vertical="center"/>
    </xf>
    <xf numFmtId="0" fontId="45" fillId="0" borderId="55" xfId="0" applyFont="1" applyBorder="1" applyAlignment="1" applyProtection="1">
      <alignment horizontal="justify" vertical="center" wrapText="1"/>
      <protection locked="0"/>
    </xf>
    <xf numFmtId="0" fontId="45" fillId="0" borderId="56" xfId="0" applyFont="1" applyBorder="1" applyAlignment="1" applyProtection="1">
      <alignment horizontal="justify" vertical="center" wrapText="1"/>
      <protection locked="0"/>
    </xf>
    <xf numFmtId="0" fontId="3" fillId="0" borderId="2" xfId="0" applyFont="1" applyBorder="1" applyAlignment="1" applyProtection="1">
      <alignment horizontal="justify" vertical="center" wrapText="1"/>
      <protection locked="0"/>
    </xf>
    <xf numFmtId="0" fontId="3" fillId="0" borderId="2" xfId="0" applyFont="1" applyBorder="1" applyAlignment="1" applyProtection="1">
      <alignment horizontal="justify" vertical="center"/>
      <protection locked="0"/>
    </xf>
    <xf numFmtId="0" fontId="3" fillId="0" borderId="2" xfId="0" applyFont="1" applyBorder="1" applyAlignment="1" applyProtection="1">
      <alignment vertical="center" wrapText="1"/>
      <protection locked="0"/>
    </xf>
    <xf numFmtId="0" fontId="3" fillId="0" borderId="2" xfId="0" applyFont="1" applyBorder="1" applyAlignment="1" applyProtection="1">
      <alignment horizontal="center" vertical="center"/>
      <protection locked="0"/>
    </xf>
    <xf numFmtId="2" fontId="53" fillId="0" borderId="2" xfId="0" applyNumberFormat="1" applyFont="1" applyBorder="1" applyAlignment="1" applyProtection="1">
      <alignment horizontal="center" vertical="center" wrapText="1"/>
      <protection locked="0"/>
    </xf>
    <xf numFmtId="14" fontId="0" fillId="0" borderId="2" xfId="0" applyNumberFormat="1" applyBorder="1" applyAlignment="1" applyProtection="1">
      <alignment horizontal="center" vertical="center"/>
      <protection locked="0"/>
    </xf>
    <xf numFmtId="0" fontId="0" fillId="0" borderId="2" xfId="0" applyBorder="1" applyAlignment="1" applyProtection="1">
      <alignment vertical="center" wrapText="1"/>
      <protection locked="0"/>
    </xf>
    <xf numFmtId="0" fontId="0" fillId="0" borderId="0" xfId="0" applyAlignment="1" applyProtection="1">
      <alignment wrapText="1"/>
      <protection locked="0"/>
    </xf>
    <xf numFmtId="0" fontId="34" fillId="20" borderId="12" xfId="0" applyFont="1" applyFill="1" applyBorder="1" applyAlignment="1">
      <alignment horizontal="center" vertical="center"/>
    </xf>
    <xf numFmtId="0" fontId="34" fillId="20" borderId="47" xfId="0" applyFont="1" applyFill="1" applyBorder="1" applyAlignment="1">
      <alignment horizontal="center" vertical="center"/>
    </xf>
    <xf numFmtId="0" fontId="34" fillId="20" borderId="48" xfId="0" applyFont="1" applyFill="1" applyBorder="1" applyAlignment="1">
      <alignment horizontal="center" vertical="center"/>
    </xf>
    <xf numFmtId="0" fontId="34" fillId="20" borderId="51" xfId="0" applyFont="1" applyFill="1" applyBorder="1" applyAlignment="1">
      <alignment horizontal="center" vertical="center"/>
    </xf>
    <xf numFmtId="0" fontId="34" fillId="20" borderId="0" xfId="0" applyFont="1" applyFill="1" applyAlignment="1">
      <alignment horizontal="center" vertical="center"/>
    </xf>
    <xf numFmtId="0" fontId="34" fillId="20" borderId="31" xfId="0" applyFont="1" applyFill="1" applyBorder="1" applyAlignment="1">
      <alignment horizontal="center" vertical="center"/>
    </xf>
    <xf numFmtId="0" fontId="34" fillId="20" borderId="49" xfId="0" applyFont="1" applyFill="1" applyBorder="1" applyAlignment="1">
      <alignment horizontal="center" vertical="center"/>
    </xf>
    <xf numFmtId="0" fontId="34" fillId="20" borderId="50" xfId="0" applyFont="1" applyFill="1" applyBorder="1" applyAlignment="1">
      <alignment horizontal="center" vertical="center"/>
    </xf>
    <xf numFmtId="0" fontId="34" fillId="20" borderId="16" xfId="0" applyFont="1" applyFill="1" applyBorder="1" applyAlignment="1">
      <alignment horizontal="center" vertical="center"/>
    </xf>
    <xf numFmtId="0" fontId="44" fillId="16" borderId="0" xfId="0" applyFont="1" applyFill="1" applyAlignment="1">
      <alignment horizontal="center" wrapText="1"/>
    </xf>
    <xf numFmtId="0" fontId="44" fillId="16" borderId="0" xfId="0" applyFont="1" applyFill="1" applyAlignment="1">
      <alignment horizontal="right" vertical="top" wrapText="1"/>
    </xf>
    <xf numFmtId="0" fontId="2" fillId="0" borderId="52" xfId="0" applyFont="1" applyBorder="1" applyAlignment="1">
      <alignment vertical="top" wrapText="1"/>
    </xf>
    <xf numFmtId="0" fontId="25" fillId="0" borderId="2" xfId="0" applyFont="1" applyBorder="1" applyAlignment="1">
      <alignment horizontal="center" vertical="center" wrapText="1"/>
    </xf>
    <xf numFmtId="0" fontId="25" fillId="2" borderId="2" xfId="0" applyFont="1" applyFill="1" applyBorder="1" applyAlignment="1">
      <alignment horizontal="center" vertical="center" wrapText="1"/>
    </xf>
    <xf numFmtId="0" fontId="1" fillId="0" borderId="52" xfId="0" applyFont="1" applyBorder="1" applyAlignment="1">
      <alignment vertical="top" textRotation="90" wrapText="1"/>
    </xf>
    <xf numFmtId="0" fontId="13" fillId="15" borderId="2" xfId="0" applyFont="1" applyFill="1" applyBorder="1" applyAlignment="1">
      <alignment horizontal="center" vertical="center" textRotation="90" wrapText="1"/>
    </xf>
    <xf numFmtId="0" fontId="31" fillId="0" borderId="2" xfId="0" applyFont="1" applyBorder="1" applyAlignment="1">
      <alignment horizontal="center" vertical="center"/>
    </xf>
    <xf numFmtId="0" fontId="31" fillId="0" borderId="2" xfId="0" applyFont="1" applyBorder="1" applyAlignment="1">
      <alignment horizontal="center" vertical="center" wrapText="1"/>
    </xf>
    <xf numFmtId="0" fontId="27" fillId="15" borderId="2" xfId="0" applyFont="1" applyFill="1" applyBorder="1" applyAlignment="1">
      <alignment horizontal="center" vertical="center" textRotation="90" wrapText="1"/>
    </xf>
    <xf numFmtId="0" fontId="27" fillId="15" borderId="2" xfId="0" applyFont="1" applyFill="1" applyBorder="1" applyAlignment="1">
      <alignment horizontal="center" vertical="center" wrapText="1"/>
    </xf>
    <xf numFmtId="0" fontId="13" fillId="15" borderId="65" xfId="0" applyFont="1" applyFill="1" applyBorder="1" applyAlignment="1">
      <alignment horizontal="center" vertical="center" textRotation="90" wrapText="1"/>
    </xf>
    <xf numFmtId="0" fontId="13" fillId="15" borderId="54" xfId="0" applyFont="1" applyFill="1" applyBorder="1" applyAlignment="1">
      <alignment horizontal="center" vertical="center" textRotation="90" wrapText="1"/>
    </xf>
    <xf numFmtId="0" fontId="43" fillId="2" borderId="0" xfId="0" applyFont="1" applyFill="1" applyAlignment="1">
      <alignment horizontal="right" wrapText="1"/>
    </xf>
    <xf numFmtId="0" fontId="13" fillId="15" borderId="2" xfId="0" applyFont="1" applyFill="1" applyBorder="1" applyAlignment="1">
      <alignment horizontal="center" vertical="center" wrapText="1"/>
    </xf>
    <xf numFmtId="0" fontId="0" fillId="0" borderId="2" xfId="0" applyBorder="1" applyAlignment="1">
      <alignment horizontal="center" vertical="center" wrapText="1"/>
    </xf>
    <xf numFmtId="0" fontId="36" fillId="2" borderId="0" xfId="0" applyFont="1" applyFill="1" applyAlignment="1" applyProtection="1">
      <alignment horizontal="left" vertical="center" wrapText="1"/>
      <protection locked="0"/>
    </xf>
    <xf numFmtId="0" fontId="38" fillId="2" borderId="0" xfId="0" applyFont="1" applyFill="1" applyAlignment="1">
      <alignment horizontal="center" wrapText="1"/>
    </xf>
    <xf numFmtId="0" fontId="33" fillId="2" borderId="0" xfId="0" applyFont="1" applyFill="1" applyAlignment="1" applyProtection="1">
      <alignment horizontal="center"/>
      <protection locked="0"/>
    </xf>
    <xf numFmtId="0" fontId="33" fillId="2" borderId="0" xfId="0" applyFont="1" applyFill="1" applyAlignment="1" applyProtection="1">
      <alignment horizontal="right"/>
      <protection locked="0"/>
    </xf>
    <xf numFmtId="0" fontId="36" fillId="2" borderId="0" xfId="0" applyFont="1" applyFill="1" applyAlignment="1">
      <alignment horizontal="left" vertical="center" wrapText="1"/>
    </xf>
    <xf numFmtId="0" fontId="1" fillId="0" borderId="0" xfId="0" applyFont="1" applyAlignment="1">
      <alignment horizontal="center"/>
    </xf>
    <xf numFmtId="0" fontId="13" fillId="15" borderId="0" xfId="0" applyFont="1" applyFill="1" applyAlignment="1">
      <alignment horizontal="center" vertical="center" wrapText="1"/>
    </xf>
    <xf numFmtId="0" fontId="2" fillId="0" borderId="1" xfId="0" applyFont="1" applyBorder="1" applyAlignment="1">
      <alignment vertical="top" wrapText="1"/>
    </xf>
    <xf numFmtId="0" fontId="29" fillId="0" borderId="1" xfId="0" applyFont="1" applyBorder="1" applyAlignment="1">
      <alignment horizontal="center" vertical="center" wrapText="1"/>
    </xf>
    <xf numFmtId="0" fontId="28" fillId="15" borderId="3" xfId="0" applyFont="1" applyFill="1" applyBorder="1" applyAlignment="1">
      <alignment horizontal="center"/>
    </xf>
    <xf numFmtId="0" fontId="28" fillId="15" borderId="4" xfId="0" applyFont="1" applyFill="1" applyBorder="1" applyAlignment="1">
      <alignment horizontal="center"/>
    </xf>
    <xf numFmtId="0" fontId="28" fillId="15" borderId="5" xfId="0" applyFont="1" applyFill="1" applyBorder="1" applyAlignment="1">
      <alignment horizontal="center"/>
    </xf>
    <xf numFmtId="0" fontId="11" fillId="18" borderId="6" xfId="0" applyFont="1" applyFill="1" applyBorder="1" applyAlignment="1">
      <alignment horizontal="center" vertical="center" wrapText="1"/>
    </xf>
    <xf numFmtId="0" fontId="11" fillId="18" borderId="9" xfId="0" applyFont="1" applyFill="1" applyBorder="1" applyAlignment="1">
      <alignment horizontal="center" vertical="center" wrapText="1"/>
    </xf>
    <xf numFmtId="0" fontId="11" fillId="18" borderId="8" xfId="0" applyFont="1" applyFill="1" applyBorder="1" applyAlignment="1">
      <alignment horizontal="center" vertical="center" wrapText="1"/>
    </xf>
    <xf numFmtId="0" fontId="11" fillId="18" borderId="11" xfId="0" applyFont="1" applyFill="1" applyBorder="1" applyAlignment="1">
      <alignment horizontal="center" vertical="center" wrapText="1"/>
    </xf>
    <xf numFmtId="0" fontId="12" fillId="18" borderId="12" xfId="0" applyFont="1" applyFill="1" applyBorder="1" applyAlignment="1">
      <alignment horizontal="center" vertical="center" wrapText="1"/>
    </xf>
    <xf numFmtId="0" fontId="12" fillId="18" borderId="7" xfId="0" applyFont="1" applyFill="1" applyBorder="1" applyAlignment="1">
      <alignment horizontal="center" vertical="center" wrapText="1"/>
    </xf>
    <xf numFmtId="0" fontId="12" fillId="18" borderId="17" xfId="0" applyFont="1" applyFill="1" applyBorder="1" applyAlignment="1">
      <alignment horizontal="center" vertical="center" wrapText="1"/>
    </xf>
    <xf numFmtId="0" fontId="12" fillId="18" borderId="10" xfId="0" applyFont="1" applyFill="1" applyBorder="1" applyAlignment="1">
      <alignment horizontal="center" vertical="center" wrapText="1"/>
    </xf>
    <xf numFmtId="0" fontId="12" fillId="18" borderId="13" xfId="0" applyFont="1" applyFill="1" applyBorder="1" applyAlignment="1">
      <alignment horizontal="center" vertical="center" wrapText="1"/>
    </xf>
    <xf numFmtId="0" fontId="12" fillId="18" borderId="14" xfId="0" applyFont="1" applyFill="1" applyBorder="1" applyAlignment="1">
      <alignment horizontal="center" vertical="center" wrapText="1"/>
    </xf>
    <xf numFmtId="0" fontId="12" fillId="18" borderId="15" xfId="0" applyFont="1" applyFill="1" applyBorder="1" applyAlignment="1">
      <alignment horizontal="center" vertical="center" wrapText="1"/>
    </xf>
    <xf numFmtId="0" fontId="12" fillId="19" borderId="20" xfId="0" applyFont="1" applyFill="1" applyBorder="1" applyAlignment="1">
      <alignment horizontal="center" vertical="center" wrapText="1"/>
    </xf>
    <xf numFmtId="0" fontId="12" fillId="19" borderId="22" xfId="0" applyFont="1" applyFill="1" applyBorder="1" applyAlignment="1">
      <alignment horizontal="center" vertical="center" wrapText="1"/>
    </xf>
    <xf numFmtId="0" fontId="1" fillId="0" borderId="8" xfId="0" applyFont="1" applyBorder="1" applyAlignment="1">
      <alignment horizontal="justify" vertical="center" wrapText="1"/>
    </xf>
    <xf numFmtId="0" fontId="1" fillId="0" borderId="23" xfId="0" applyFont="1" applyBorder="1" applyAlignment="1">
      <alignment horizontal="justify" vertical="center" wrapText="1"/>
    </xf>
    <xf numFmtId="0" fontId="12" fillId="18" borderId="26" xfId="0" applyFont="1" applyFill="1" applyBorder="1" applyAlignment="1">
      <alignment horizontal="center" vertical="center" wrapText="1"/>
    </xf>
    <xf numFmtId="0" fontId="12" fillId="18" borderId="25" xfId="0" applyFont="1" applyFill="1" applyBorder="1" applyAlignment="1">
      <alignment horizontal="center" vertical="center" wrapText="1"/>
    </xf>
    <xf numFmtId="0" fontId="12" fillId="18" borderId="27" xfId="0" applyFont="1" applyFill="1" applyBorder="1" applyAlignment="1">
      <alignment horizontal="center" vertical="center" wrapText="1"/>
    </xf>
    <xf numFmtId="0" fontId="12" fillId="18" borderId="28" xfId="0" applyFont="1" applyFill="1" applyBorder="1" applyAlignment="1">
      <alignment horizontal="center" vertical="center" wrapText="1"/>
    </xf>
    <xf numFmtId="0" fontId="12" fillId="19" borderId="19" xfId="0" applyFont="1" applyFill="1" applyBorder="1" applyAlignment="1">
      <alignment horizontal="center" vertical="center" wrapText="1"/>
    </xf>
    <xf numFmtId="0" fontId="12" fillId="3" borderId="3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33" xfId="0" applyFont="1" applyFill="1" applyBorder="1" applyAlignment="1">
      <alignment horizontal="center" vertical="center" wrapText="1"/>
    </xf>
    <xf numFmtId="0" fontId="12" fillId="3" borderId="36" xfId="0" applyFont="1" applyFill="1" applyBorder="1" applyAlignment="1">
      <alignment horizontal="center" vertical="center" wrapText="1"/>
    </xf>
    <xf numFmtId="0" fontId="24" fillId="15" borderId="3" xfId="0" applyFont="1" applyFill="1" applyBorder="1" applyAlignment="1">
      <alignment horizontal="center"/>
    </xf>
    <xf numFmtId="0" fontId="24" fillId="15" borderId="5" xfId="0" applyFont="1" applyFill="1" applyBorder="1" applyAlignment="1">
      <alignment horizontal="center"/>
    </xf>
    <xf numFmtId="0" fontId="11" fillId="18" borderId="37" xfId="0" applyFont="1" applyFill="1" applyBorder="1" applyAlignment="1">
      <alignment horizontal="center" vertical="center" wrapText="1"/>
    </xf>
    <xf numFmtId="0" fontId="11" fillId="18" borderId="32" xfId="0" applyFont="1" applyFill="1" applyBorder="1" applyAlignment="1">
      <alignment horizontal="center" vertical="center" wrapText="1"/>
    </xf>
    <xf numFmtId="0" fontId="12" fillId="19" borderId="9" xfId="0" applyFont="1" applyFill="1" applyBorder="1" applyAlignment="1">
      <alignment horizontal="center" vertical="center" wrapText="1"/>
    </xf>
    <xf numFmtId="0" fontId="12" fillId="19" borderId="30" xfId="0" applyFont="1" applyFill="1" applyBorder="1" applyAlignment="1">
      <alignment horizontal="center" vertical="center" wrapText="1"/>
    </xf>
    <xf numFmtId="0" fontId="12" fillId="19" borderId="32" xfId="0" applyFont="1" applyFill="1" applyBorder="1" applyAlignment="1">
      <alignment horizontal="center" vertical="center" wrapText="1"/>
    </xf>
    <xf numFmtId="0" fontId="1" fillId="0" borderId="42" xfId="0" applyFont="1" applyBorder="1" applyAlignment="1">
      <alignment horizontal="justify" vertical="center" wrapText="1"/>
    </xf>
    <xf numFmtId="0" fontId="1" fillId="0" borderId="43" xfId="0" applyFont="1" applyBorder="1" applyAlignment="1">
      <alignment horizontal="justify" vertical="center" wrapText="1"/>
    </xf>
    <xf numFmtId="0" fontId="33" fillId="0" borderId="0" xfId="0" applyFont="1" applyAlignment="1">
      <alignment horizontal="right"/>
    </xf>
    <xf numFmtId="0" fontId="37" fillId="2" borderId="0" xfId="0" applyFont="1" applyFill="1" applyAlignment="1">
      <alignment horizontal="left" wrapText="1"/>
    </xf>
    <xf numFmtId="0" fontId="33" fillId="0" borderId="0" xfId="0" applyFont="1" applyAlignment="1">
      <alignment horizontal="center"/>
    </xf>
    <xf numFmtId="0" fontId="24" fillId="15" borderId="3" xfId="0" applyFont="1" applyFill="1" applyBorder="1" applyAlignment="1">
      <alignment horizontal="center" vertical="center"/>
    </xf>
    <xf numFmtId="0" fontId="24" fillId="15" borderId="5" xfId="0" applyFont="1" applyFill="1" applyBorder="1" applyAlignment="1">
      <alignment horizontal="center" vertical="center"/>
    </xf>
    <xf numFmtId="0" fontId="24" fillId="21" borderId="2" xfId="0" applyFont="1" applyFill="1" applyBorder="1" applyAlignment="1">
      <alignment horizontal="center" vertical="center" wrapText="1"/>
    </xf>
    <xf numFmtId="0" fontId="0" fillId="0" borderId="0" xfId="0" applyAlignment="1">
      <alignment horizontal="center"/>
    </xf>
    <xf numFmtId="0" fontId="46" fillId="2" borderId="0" xfId="0" applyFont="1" applyFill="1" applyAlignment="1">
      <alignment horizontal="center" vertical="center" wrapText="1"/>
    </xf>
    <xf numFmtId="0" fontId="48" fillId="2" borderId="0" xfId="0" applyFont="1" applyFill="1" applyAlignment="1" applyProtection="1">
      <alignment horizontal="left" wrapText="1"/>
      <protection locked="0"/>
    </xf>
    <xf numFmtId="0" fontId="45" fillId="0" borderId="1" xfId="0" applyFont="1" applyBorder="1" applyAlignment="1">
      <alignment vertical="top" wrapText="1"/>
    </xf>
    <xf numFmtId="0" fontId="25" fillId="0" borderId="52" xfId="0" applyFont="1" applyBorder="1" applyAlignment="1">
      <alignment horizontal="center" vertical="center" wrapText="1"/>
    </xf>
    <xf numFmtId="0" fontId="25" fillId="0" borderId="58"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59" xfId="0" applyFont="1" applyBorder="1" applyAlignment="1">
      <alignment horizontal="center" vertical="center" wrapText="1"/>
    </xf>
    <xf numFmtId="0" fontId="25" fillId="0" borderId="60" xfId="0" applyFont="1" applyBorder="1" applyAlignment="1">
      <alignment horizontal="center" vertical="center" wrapText="1"/>
    </xf>
    <xf numFmtId="0" fontId="25" fillId="0" borderId="61" xfId="0" applyFont="1" applyBorder="1" applyAlignment="1">
      <alignment horizontal="center" vertical="center" wrapText="1"/>
    </xf>
    <xf numFmtId="0" fontId="25" fillId="0" borderId="62"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64" xfId="0" applyFont="1" applyBorder="1" applyAlignment="1">
      <alignment horizontal="center" vertical="center" wrapText="1"/>
    </xf>
    <xf numFmtId="0" fontId="18" fillId="0" borderId="44" xfId="0" applyFont="1" applyBorder="1" applyAlignment="1">
      <alignment vertical="center" wrapText="1"/>
    </xf>
    <xf numFmtId="0" fontId="18" fillId="0" borderId="45" xfId="0" applyFont="1" applyBorder="1" applyAlignment="1">
      <alignment vertical="center" wrapText="1"/>
    </xf>
    <xf numFmtId="0" fontId="18" fillId="0" borderId="46" xfId="0" applyFont="1" applyBorder="1" applyAlignment="1">
      <alignment vertical="center" wrapText="1"/>
    </xf>
    <xf numFmtId="0" fontId="20" fillId="0" borderId="44" xfId="0" applyFont="1" applyBorder="1" applyAlignment="1">
      <alignment vertical="center" wrapText="1"/>
    </xf>
    <xf numFmtId="0" fontId="20" fillId="0" borderId="45" xfId="0" applyFont="1" applyBorder="1" applyAlignment="1">
      <alignment vertical="center" wrapText="1"/>
    </xf>
    <xf numFmtId="0" fontId="20" fillId="0" borderId="46" xfId="0" applyFont="1" applyBorder="1" applyAlignment="1">
      <alignment vertical="center" wrapText="1"/>
    </xf>
    <xf numFmtId="0" fontId="15" fillId="15" borderId="3"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15" borderId="5" xfId="0" applyFont="1" applyFill="1" applyBorder="1" applyAlignment="1">
      <alignment horizontal="center" vertical="center" wrapText="1"/>
    </xf>
    <xf numFmtId="0" fontId="15" fillId="18" borderId="44" xfId="0" applyFont="1" applyFill="1" applyBorder="1" applyAlignment="1">
      <alignment horizontal="center" vertical="center" wrapText="1"/>
    </xf>
    <xf numFmtId="0" fontId="15" fillId="18" borderId="46" xfId="0" applyFont="1" applyFill="1" applyBorder="1" applyAlignment="1">
      <alignment horizontal="center" vertical="center" wrapText="1"/>
    </xf>
    <xf numFmtId="0" fontId="16" fillId="18" borderId="44" xfId="0" applyFont="1" applyFill="1" applyBorder="1" applyAlignment="1">
      <alignment horizontal="center" vertical="center" wrapText="1"/>
    </xf>
    <xf numFmtId="0" fontId="16" fillId="18" borderId="46" xfId="0" applyFont="1" applyFill="1" applyBorder="1" applyAlignment="1">
      <alignment horizontal="center" vertical="center" wrapText="1"/>
    </xf>
    <xf numFmtId="0" fontId="1" fillId="0" borderId="12" xfId="0" applyFont="1" applyBorder="1" applyAlignment="1">
      <alignment vertical="center" wrapText="1"/>
    </xf>
    <xf numFmtId="0" fontId="1" fillId="0" borderId="47" xfId="0" applyFont="1" applyBorder="1" applyAlignment="1">
      <alignment vertical="center" wrapText="1"/>
    </xf>
    <xf numFmtId="0" fontId="1" fillId="0" borderId="48" xfId="0" applyFont="1" applyBorder="1" applyAlignment="1">
      <alignment vertical="center" wrapText="1"/>
    </xf>
    <xf numFmtId="0" fontId="1" fillId="0" borderId="49" xfId="0" applyFont="1" applyBorder="1" applyAlignment="1">
      <alignment horizontal="justify" vertical="center" wrapText="1"/>
    </xf>
    <xf numFmtId="0" fontId="1" fillId="0" borderId="50" xfId="0" applyFont="1" applyBorder="1" applyAlignment="1">
      <alignment horizontal="justify" vertical="center" wrapText="1"/>
    </xf>
    <xf numFmtId="0" fontId="1" fillId="0" borderId="16" xfId="0" applyFont="1" applyBorder="1" applyAlignment="1">
      <alignment horizontal="justify" vertical="center" wrapText="1"/>
    </xf>
    <xf numFmtId="0" fontId="20" fillId="0" borderId="44" xfId="0" applyFont="1" applyBorder="1" applyAlignment="1">
      <alignment wrapText="1"/>
    </xf>
    <xf numFmtId="0" fontId="20" fillId="0" borderId="46" xfId="0" applyFont="1" applyBorder="1" applyAlignment="1">
      <alignment wrapText="1"/>
    </xf>
    <xf numFmtId="0" fontId="14" fillId="19" borderId="44" xfId="0" applyFont="1" applyFill="1" applyBorder="1" applyAlignment="1">
      <alignment horizontal="center" vertical="center" textRotation="90" wrapText="1"/>
    </xf>
    <xf numFmtId="0" fontId="14" fillId="19" borderId="45" xfId="0" applyFont="1" applyFill="1" applyBorder="1" applyAlignment="1">
      <alignment horizontal="center" vertical="center" textRotation="90" wrapText="1"/>
    </xf>
    <xf numFmtId="0" fontId="14" fillId="19" borderId="46" xfId="0" applyFont="1" applyFill="1" applyBorder="1" applyAlignment="1">
      <alignment horizontal="center" vertical="center" textRotation="90" wrapText="1"/>
    </xf>
    <xf numFmtId="0" fontId="23" fillId="0" borderId="2" xfId="1" applyFont="1" applyBorder="1" applyAlignment="1">
      <alignment horizontal="center" vertical="center" wrapText="1"/>
    </xf>
    <xf numFmtId="0" fontId="13" fillId="15" borderId="2" xfId="1" applyFont="1" applyFill="1" applyBorder="1" applyAlignment="1">
      <alignment horizontal="center" wrapText="1"/>
    </xf>
    <xf numFmtId="0" fontId="13" fillId="18" borderId="2" xfId="1" applyFont="1" applyFill="1" applyBorder="1" applyAlignment="1">
      <alignment horizontal="center" vertical="center" wrapText="1"/>
    </xf>
    <xf numFmtId="0" fontId="22" fillId="13" borderId="2" xfId="1" applyFont="1" applyFill="1" applyBorder="1" applyAlignment="1">
      <alignment horizontal="center" vertical="center" wrapText="1"/>
    </xf>
    <xf numFmtId="0" fontId="2" fillId="0" borderId="2" xfId="0" applyFont="1" applyBorder="1" applyAlignment="1">
      <alignment vertical="center" wrapText="1"/>
    </xf>
    <xf numFmtId="0" fontId="29" fillId="0" borderId="57" xfId="0" applyFont="1" applyBorder="1" applyAlignment="1">
      <alignment horizontal="center" vertical="center" wrapText="1"/>
    </xf>
    <xf numFmtId="0" fontId="29" fillId="0" borderId="55" xfId="0" applyFont="1" applyBorder="1" applyAlignment="1">
      <alignment horizontal="center" vertical="center" wrapText="1"/>
    </xf>
    <xf numFmtId="0" fontId="29" fillId="0" borderId="2" xfId="0" applyFont="1" applyBorder="1" applyAlignment="1">
      <alignment horizontal="center" vertical="center" wrapText="1"/>
    </xf>
    <xf numFmtId="0" fontId="33" fillId="2" borderId="0" xfId="0" applyFont="1" applyFill="1" applyAlignment="1">
      <alignment horizontal="center"/>
    </xf>
    <xf numFmtId="0" fontId="33" fillId="2" borderId="0" xfId="0" applyFont="1" applyFill="1" applyAlignment="1">
      <alignment horizontal="center" wrapText="1"/>
    </xf>
    <xf numFmtId="0" fontId="33" fillId="2" borderId="0" xfId="0" applyFont="1" applyFill="1" applyAlignment="1">
      <alignment horizontal="right" wrapText="1"/>
    </xf>
    <xf numFmtId="0" fontId="33" fillId="2" borderId="0" xfId="0" applyFont="1" applyFill="1" applyAlignment="1">
      <alignment horizontal="right"/>
    </xf>
    <xf numFmtId="0" fontId="3" fillId="0" borderId="0" xfId="0" applyFont="1" applyAlignment="1">
      <alignment horizontal="center" vertical="center"/>
    </xf>
  </cellXfs>
  <cellStyles count="2">
    <cellStyle name="Normal" xfId="0" builtinId="0"/>
    <cellStyle name="Normal 2" xfId="1" xr:uid="{00000000-0005-0000-0000-000001000000}"/>
  </cellStyles>
  <dxfs count="31">
    <dxf>
      <fill>
        <patternFill>
          <bgColor rgb="FFFF0000"/>
        </patternFill>
      </fill>
    </dxf>
    <dxf>
      <fill>
        <patternFill>
          <bgColor rgb="FFFFFF00"/>
        </patternFill>
      </fill>
    </dxf>
    <dxf>
      <fill>
        <patternFill>
          <bgColor rgb="FF00FF00"/>
        </patternFill>
      </fill>
    </dxf>
    <dxf>
      <fill>
        <patternFill>
          <bgColor rgb="FF00B0F0"/>
        </patternFill>
      </fill>
    </dxf>
    <dxf>
      <fill>
        <patternFill>
          <bgColor rgb="FF00B0F0"/>
        </patternFill>
      </fill>
    </dxf>
    <dxf>
      <fill>
        <patternFill>
          <bgColor rgb="FF00B050"/>
        </patternFill>
      </fill>
    </dxf>
    <dxf>
      <fill>
        <patternFill>
          <bgColor rgb="FFFF0000"/>
        </patternFill>
      </fill>
    </dxf>
    <dxf>
      <fill>
        <patternFill>
          <bgColor rgb="FF00B0F0"/>
        </patternFill>
      </fill>
    </dxf>
    <dxf>
      <fill>
        <patternFill>
          <bgColor rgb="FF00B050"/>
        </patternFill>
      </fill>
    </dxf>
    <dxf>
      <fill>
        <patternFill>
          <bgColor rgb="FFFF0000"/>
        </patternFill>
      </fill>
    </dxf>
    <dxf>
      <fill>
        <patternFill>
          <bgColor rgb="FF00B0F0"/>
        </patternFill>
      </fill>
    </dxf>
    <dxf>
      <fill>
        <patternFill>
          <bgColor rgb="FF00B050"/>
        </patternFill>
      </fill>
    </dxf>
    <dxf>
      <fill>
        <patternFill>
          <bgColor rgb="FFFF0000"/>
        </patternFill>
      </fill>
    </dxf>
    <dxf>
      <fill>
        <patternFill>
          <bgColor rgb="FF00B0F0"/>
        </patternFill>
      </fill>
    </dxf>
    <dxf>
      <fill>
        <patternFill>
          <bgColor rgb="FF00B050"/>
        </patternFill>
      </fill>
    </dxf>
    <dxf>
      <fill>
        <patternFill>
          <bgColor rgb="FFFF0000"/>
        </patternFill>
      </fill>
    </dxf>
    <dxf>
      <fill>
        <patternFill>
          <bgColor rgb="FFFF0000"/>
        </patternFill>
      </fill>
    </dxf>
    <dxf>
      <fill>
        <patternFill>
          <bgColor rgb="FFFFFF00"/>
        </patternFill>
      </fill>
    </dxf>
    <dxf>
      <fill>
        <patternFill>
          <bgColor rgb="FF00FF00"/>
        </patternFill>
      </fill>
    </dxf>
    <dxf>
      <fill>
        <patternFill>
          <bgColor rgb="FF00B0F0"/>
        </patternFill>
      </fill>
    </dxf>
    <dxf>
      <fill>
        <patternFill>
          <bgColor rgb="FFFF0000"/>
        </patternFill>
      </fill>
    </dxf>
    <dxf>
      <fill>
        <patternFill>
          <bgColor rgb="FFFFFF00"/>
        </patternFill>
      </fill>
    </dxf>
    <dxf>
      <fill>
        <patternFill>
          <bgColor rgb="FF00FF00"/>
        </patternFill>
      </fill>
    </dxf>
    <dxf>
      <fill>
        <patternFill>
          <bgColor rgb="FF00B0F0"/>
        </patternFill>
      </fill>
    </dxf>
    <dxf>
      <fill>
        <patternFill>
          <bgColor rgb="FFFF0000"/>
        </patternFill>
      </fill>
    </dxf>
    <dxf>
      <fill>
        <patternFill>
          <bgColor rgb="FFFFFF00"/>
        </patternFill>
      </fill>
    </dxf>
    <dxf>
      <fill>
        <patternFill>
          <bgColor rgb="FF00FF00"/>
        </patternFill>
      </fill>
    </dxf>
    <dxf>
      <fill>
        <patternFill>
          <bgColor rgb="FFFF0000"/>
        </patternFill>
      </fill>
    </dxf>
    <dxf>
      <fill>
        <patternFill>
          <bgColor rgb="FFFFFF00"/>
        </patternFill>
      </fill>
    </dxf>
    <dxf>
      <fill>
        <patternFill>
          <bgColor rgb="FF00FF00"/>
        </patternFill>
      </fill>
    </dxf>
    <dxf>
      <fill>
        <patternFill>
          <bgColor rgb="FF00B0F0"/>
        </patternFill>
      </fill>
    </dxf>
  </dxfs>
  <tableStyles count="0" defaultTableStyle="TableStyleMedium2" defaultPivotStyle="PivotStyleLight16"/>
  <colors>
    <mruColors>
      <color rgb="FF008080"/>
      <color rgb="FF447CEC"/>
      <color rgb="FF00482B"/>
      <color rgb="FFEDE34E"/>
      <color rgb="FF79C000"/>
      <color rgb="FF00FF00"/>
      <color rgb="FF0F3D38"/>
      <color rgb="FFD5CA3D"/>
      <color rgb="FF004846"/>
      <color rgb="FF4B51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'Valoracion de eficacia '!$E$26</c:f>
              <c:strCache>
                <c:ptCount val="1"/>
              </c:strCache>
            </c:strRef>
          </c:tx>
          <c:spPr>
            <a:solidFill>
              <a:srgbClr val="FF0000"/>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76B6-4B12-ABA7-D9EB16894C4A}"/>
              </c:ext>
            </c:extLst>
          </c:dPt>
          <c:dPt>
            <c:idx val="1"/>
            <c:bubble3D val="0"/>
            <c:spPr>
              <a:solidFill>
                <a:srgbClr val="0070C0"/>
              </a:solidFill>
              <a:ln w="19050">
                <a:solidFill>
                  <a:schemeClr val="lt1"/>
                </a:solidFill>
              </a:ln>
              <a:effectLst/>
            </c:spPr>
            <c:extLst>
              <c:ext xmlns:c16="http://schemas.microsoft.com/office/drawing/2014/chart" uri="{C3380CC4-5D6E-409C-BE32-E72D297353CC}">
                <c16:uniqueId val="{00000003-76B6-4B12-ABA7-D9EB16894C4A}"/>
              </c:ext>
            </c:extLst>
          </c:dPt>
          <c:dPt>
            <c:idx val="2"/>
            <c:bubble3D val="0"/>
            <c:spPr>
              <a:solidFill>
                <a:srgbClr val="00B050"/>
              </a:solidFill>
              <a:ln w="19050">
                <a:solidFill>
                  <a:schemeClr val="lt1"/>
                </a:solidFill>
              </a:ln>
              <a:effectLst/>
            </c:spPr>
            <c:extLst>
              <c:ext xmlns:c16="http://schemas.microsoft.com/office/drawing/2014/chart" uri="{C3380CC4-5D6E-409C-BE32-E72D297353CC}">
                <c16:uniqueId val="{00000005-76B6-4B12-ABA7-D9EB16894C4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'Valoracion de eficacia '!$D$27:$D$29</c:f>
              <c:strCache>
                <c:ptCount val="3"/>
                <c:pt idx="0">
                  <c:v>Aumentó el riesgo</c:v>
                </c:pt>
                <c:pt idx="1">
                  <c:v>Disminuyó el riesgo</c:v>
                </c:pt>
                <c:pt idx="2">
                  <c:v>Se mantiene los controles establecidos</c:v>
                </c:pt>
              </c:strCache>
            </c:strRef>
          </c:cat>
          <c:val>
            <c:numRef>
              <c:f>'Valoracion de eficacia '!$E$27:$E$29</c:f>
              <c:numCache>
                <c:formatCode>General</c:formatCode>
                <c:ptCount val="3"/>
                <c:pt idx="0">
                  <c:v>2</c:v>
                </c:pt>
                <c:pt idx="1">
                  <c:v>0</c:v>
                </c:pt>
                <c:pt idx="2">
                  <c:v>322</c:v>
                </c:pt>
              </c:numCache>
            </c:numRef>
          </c:val>
          <c:extLst>
            <c:ext xmlns:c16="http://schemas.microsoft.com/office/drawing/2014/chart" uri="{C3380CC4-5D6E-409C-BE32-E72D297353CC}">
              <c16:uniqueId val="{00000006-76B6-4B12-ABA7-D9EB16894C4A}"/>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hyperlink" Target="#'Control Cambios Registro '!A1"/><Relationship Id="rId7" Type="http://schemas.openxmlformats.org/officeDocument/2006/relationships/hyperlink" Target="#'PELIGROS HIGIENICOS'!A1"/><Relationship Id="rId2" Type="http://schemas.openxmlformats.org/officeDocument/2006/relationships/image" Target="../media/image1.png"/><Relationship Id="rId1" Type="http://schemas.openxmlformats.org/officeDocument/2006/relationships/hyperlink" Target="https://www.ucundinamarca.edu.co/index.php/servicios2022/sistema-de-gestion-de-seguridad-y-salud-en-el-trabajo" TargetMode="External"/><Relationship Id="rId6" Type="http://schemas.openxmlformats.org/officeDocument/2006/relationships/hyperlink" Target="#'Tabla de peligros'!A1"/><Relationship Id="rId5" Type="http://schemas.openxmlformats.org/officeDocument/2006/relationships/hyperlink" Target="#'Valoracion del riesgo'!A1"/><Relationship Id="rId4" Type="http://schemas.openxmlformats.org/officeDocument/2006/relationships/hyperlink" Target="#MATRIZ!A1"/><Relationship Id="rId9" Type="http://schemas.openxmlformats.org/officeDocument/2006/relationships/hyperlink" Target="#'Valoracion de eficacia '!&#193;rea_de_impresi&#243;n"/></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MEN&#218;!A1"/></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MEN&#218;!A1"/></Relationships>
</file>

<file path=xl/drawings/_rels/drawing4.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hyperlink" Target="#MEN&#218;!A1"/><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MEN&#218;!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MEN&#218;!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MEN&#218;!A1"/></Relationships>
</file>

<file path=xl/drawings/drawing1.xml><?xml version="1.0" encoding="utf-8"?>
<xdr:wsDr xmlns:xdr="http://schemas.openxmlformats.org/drawingml/2006/spreadsheetDrawing" xmlns:a="http://schemas.openxmlformats.org/drawingml/2006/main">
  <xdr:twoCellAnchor editAs="oneCell">
    <xdr:from>
      <xdr:col>6</xdr:col>
      <xdr:colOff>400050</xdr:colOff>
      <xdr:row>13</xdr:row>
      <xdr:rowOff>95250</xdr:rowOff>
    </xdr:from>
    <xdr:to>
      <xdr:col>8</xdr:col>
      <xdr:colOff>361950</xdr:colOff>
      <xdr:row>21</xdr:row>
      <xdr:rowOff>19050</xdr:rowOff>
    </xdr:to>
    <xdr:pic>
      <xdr:nvPicPr>
        <xdr:cNvPr id="2" name="Imagen 1">
          <a:hlinkClick xmlns:r="http://schemas.openxmlformats.org/officeDocument/2006/relationships" r:id="rId1"/>
          <a:extLst>
            <a:ext uri="{FF2B5EF4-FFF2-40B4-BE49-F238E27FC236}">
              <a16:creationId xmlns:a16="http://schemas.microsoft.com/office/drawing/2014/main" id="{8B7B6A28-807C-42F1-AD25-022C666269FD}"/>
            </a:ext>
          </a:extLst>
        </xdr:cNvPr>
        <xdr:cNvPicPr>
          <a:picLocks noChangeAspect="1"/>
        </xdr:cNvPicPr>
      </xdr:nvPicPr>
      <xdr:blipFill rotWithShape="1">
        <a:blip xmlns:r="http://schemas.openxmlformats.org/officeDocument/2006/relationships" r:embed="rId2"/>
        <a:srcRect l="33833" t="24477" r="35189" b="21862"/>
        <a:stretch/>
      </xdr:blipFill>
      <xdr:spPr>
        <a:xfrm>
          <a:off x="4622800" y="2584450"/>
          <a:ext cx="1562100" cy="1397000"/>
        </a:xfrm>
        <a:prstGeom prst="rect">
          <a:avLst/>
        </a:prstGeom>
        <a:scene3d>
          <a:camera prst="orthographicFront"/>
          <a:lightRig rig="threePt" dir="t"/>
        </a:scene3d>
        <a:sp3d>
          <a:bevelT w="114300" prst="artDeco"/>
        </a:sp3d>
      </xdr:spPr>
    </xdr:pic>
    <xdr:clientData/>
  </xdr:twoCellAnchor>
  <xdr:twoCellAnchor>
    <xdr:from>
      <xdr:col>14</xdr:col>
      <xdr:colOff>295276</xdr:colOff>
      <xdr:row>35</xdr:row>
      <xdr:rowOff>180974</xdr:rowOff>
    </xdr:from>
    <xdr:to>
      <xdr:col>15</xdr:col>
      <xdr:colOff>342900</xdr:colOff>
      <xdr:row>40</xdr:row>
      <xdr:rowOff>152399</xdr:rowOff>
    </xdr:to>
    <xdr:sp macro="" textlink="">
      <xdr:nvSpPr>
        <xdr:cNvPr id="3" name="Diagrama de flujo: multidocumento 3">
          <a:hlinkClick xmlns:r="http://schemas.openxmlformats.org/officeDocument/2006/relationships" r:id="rId3"/>
          <a:extLst>
            <a:ext uri="{FF2B5EF4-FFF2-40B4-BE49-F238E27FC236}">
              <a16:creationId xmlns:a16="http://schemas.microsoft.com/office/drawing/2014/main" id="{CB3C2DD5-F326-44BE-BF40-461FCDD3C77A}"/>
            </a:ext>
          </a:extLst>
        </xdr:cNvPr>
        <xdr:cNvSpPr/>
      </xdr:nvSpPr>
      <xdr:spPr>
        <a:xfrm>
          <a:off x="10918826" y="6708774"/>
          <a:ext cx="847724" cy="892175"/>
        </a:xfrm>
        <a:prstGeom prst="flowChartMultidocument">
          <a:avLst/>
        </a:prstGeom>
        <a:solidFill>
          <a:srgbClr val="00482B"/>
        </a:solidFill>
        <a:ln>
          <a:solidFill>
            <a:srgbClr val="00482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800">
              <a:latin typeface="Arial" panose="020B0604020202020204" pitchFamily="34" charset="0"/>
              <a:cs typeface="Arial" panose="020B0604020202020204" pitchFamily="34" charset="0"/>
            </a:rPr>
            <a:t>CONTROL</a:t>
          </a:r>
          <a:r>
            <a:rPr lang="es-CO" sz="800" baseline="0">
              <a:latin typeface="Arial" panose="020B0604020202020204" pitchFamily="34" charset="0"/>
              <a:cs typeface="Arial" panose="020B0604020202020204" pitchFamily="34" charset="0"/>
            </a:rPr>
            <a:t> DE CAMBIOS </a:t>
          </a:r>
          <a:endParaRPr lang="es-CO" sz="800">
            <a:latin typeface="Arial" panose="020B0604020202020204" pitchFamily="34" charset="0"/>
            <a:cs typeface="Arial" panose="020B0604020202020204" pitchFamily="34" charset="0"/>
          </a:endParaRPr>
        </a:p>
      </xdr:txBody>
    </xdr:sp>
    <xdr:clientData/>
  </xdr:twoCellAnchor>
  <xdr:twoCellAnchor>
    <xdr:from>
      <xdr:col>1</xdr:col>
      <xdr:colOff>485775</xdr:colOff>
      <xdr:row>25</xdr:row>
      <xdr:rowOff>10392</xdr:rowOff>
    </xdr:from>
    <xdr:to>
      <xdr:col>4</xdr:col>
      <xdr:colOff>104775</xdr:colOff>
      <xdr:row>29</xdr:row>
      <xdr:rowOff>171451</xdr:rowOff>
    </xdr:to>
    <xdr:sp macro="" textlink="">
      <xdr:nvSpPr>
        <xdr:cNvPr id="4" name="Flecha: pentágono 4">
          <a:hlinkClick xmlns:r="http://schemas.openxmlformats.org/officeDocument/2006/relationships" r:id="rId4"/>
          <a:extLst>
            <a:ext uri="{FF2B5EF4-FFF2-40B4-BE49-F238E27FC236}">
              <a16:creationId xmlns:a16="http://schemas.microsoft.com/office/drawing/2014/main" id="{B9BA5984-6510-441B-9E52-CEB7D131EE48}"/>
            </a:ext>
          </a:extLst>
        </xdr:cNvPr>
        <xdr:cNvSpPr/>
      </xdr:nvSpPr>
      <xdr:spPr>
        <a:xfrm>
          <a:off x="708025" y="4696692"/>
          <a:ext cx="2019300" cy="897659"/>
        </a:xfrm>
        <a:prstGeom prst="homePlate">
          <a:avLst/>
        </a:prstGeom>
        <a:solidFill>
          <a:srgbClr val="00988C"/>
        </a:solidFill>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PELIGROS</a:t>
          </a:r>
        </a:p>
      </xdr:txBody>
    </xdr:sp>
    <xdr:clientData/>
  </xdr:twoCellAnchor>
  <xdr:twoCellAnchor>
    <xdr:from>
      <xdr:col>4</xdr:col>
      <xdr:colOff>349623</xdr:colOff>
      <xdr:row>25</xdr:row>
      <xdr:rowOff>1427</xdr:rowOff>
    </xdr:from>
    <xdr:to>
      <xdr:col>7</xdr:col>
      <xdr:colOff>65079</xdr:colOff>
      <xdr:row>29</xdr:row>
      <xdr:rowOff>162486</xdr:rowOff>
    </xdr:to>
    <xdr:sp macro="" textlink="">
      <xdr:nvSpPr>
        <xdr:cNvPr id="5" name="Flecha: pentágono 5">
          <a:hlinkClick xmlns:r="http://schemas.openxmlformats.org/officeDocument/2006/relationships" r:id="rId5"/>
          <a:extLst>
            <a:ext uri="{FF2B5EF4-FFF2-40B4-BE49-F238E27FC236}">
              <a16:creationId xmlns:a16="http://schemas.microsoft.com/office/drawing/2014/main" id="{92A497C9-719A-4621-B544-98BD7FED5132}"/>
            </a:ext>
          </a:extLst>
        </xdr:cNvPr>
        <xdr:cNvSpPr/>
      </xdr:nvSpPr>
      <xdr:spPr>
        <a:xfrm>
          <a:off x="2972173" y="4687727"/>
          <a:ext cx="2115756" cy="897659"/>
        </a:xfrm>
        <a:prstGeom prst="homePlate">
          <a:avLst/>
        </a:prstGeom>
        <a:solidFill>
          <a:srgbClr val="00988C"/>
        </a:solidFill>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VALORACIÓN DEL RIESGO </a:t>
          </a:r>
        </a:p>
      </xdr:txBody>
    </xdr:sp>
    <xdr:clientData/>
  </xdr:twoCellAnchor>
  <xdr:twoCellAnchor>
    <xdr:from>
      <xdr:col>10</xdr:col>
      <xdr:colOff>236445</xdr:colOff>
      <xdr:row>25</xdr:row>
      <xdr:rowOff>5195</xdr:rowOff>
    </xdr:from>
    <xdr:to>
      <xdr:col>12</xdr:col>
      <xdr:colOff>617445</xdr:colOff>
      <xdr:row>30</xdr:row>
      <xdr:rowOff>9526</xdr:rowOff>
    </xdr:to>
    <xdr:sp macro="" textlink="">
      <xdr:nvSpPr>
        <xdr:cNvPr id="6" name="Flecha: pentágono 6">
          <a:hlinkClick xmlns:r="http://schemas.openxmlformats.org/officeDocument/2006/relationships" r:id="rId6"/>
          <a:extLst>
            <a:ext uri="{FF2B5EF4-FFF2-40B4-BE49-F238E27FC236}">
              <a16:creationId xmlns:a16="http://schemas.microsoft.com/office/drawing/2014/main" id="{D5456A39-B22C-436C-8C4C-C4F4FAFC2065}"/>
            </a:ext>
          </a:extLst>
        </xdr:cNvPr>
        <xdr:cNvSpPr/>
      </xdr:nvSpPr>
      <xdr:spPr>
        <a:xfrm>
          <a:off x="7659595" y="4691495"/>
          <a:ext cx="1981200" cy="925081"/>
        </a:xfrm>
        <a:prstGeom prst="homePlate">
          <a:avLst/>
        </a:prstGeom>
        <a:solidFill>
          <a:srgbClr val="00988C"/>
        </a:solidFill>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TABLA DE PELIGROS </a:t>
          </a:r>
        </a:p>
      </xdr:txBody>
    </xdr:sp>
    <xdr:clientData/>
  </xdr:twoCellAnchor>
  <xdr:twoCellAnchor>
    <xdr:from>
      <xdr:col>13</xdr:col>
      <xdr:colOff>115981</xdr:colOff>
      <xdr:row>24</xdr:row>
      <xdr:rowOff>135031</xdr:rowOff>
    </xdr:from>
    <xdr:to>
      <xdr:col>15</xdr:col>
      <xdr:colOff>496980</xdr:colOff>
      <xdr:row>30</xdr:row>
      <xdr:rowOff>1682</xdr:rowOff>
    </xdr:to>
    <xdr:sp macro="" textlink="">
      <xdr:nvSpPr>
        <xdr:cNvPr id="7" name="Flecha: pentágono 7">
          <a:hlinkClick xmlns:r="http://schemas.openxmlformats.org/officeDocument/2006/relationships" r:id="rId7"/>
          <a:extLst>
            <a:ext uri="{FF2B5EF4-FFF2-40B4-BE49-F238E27FC236}">
              <a16:creationId xmlns:a16="http://schemas.microsoft.com/office/drawing/2014/main" id="{E8F3A879-C9E2-4915-B718-0F088BF6B972}"/>
            </a:ext>
          </a:extLst>
        </xdr:cNvPr>
        <xdr:cNvSpPr/>
      </xdr:nvSpPr>
      <xdr:spPr>
        <a:xfrm>
          <a:off x="9939431" y="4649881"/>
          <a:ext cx="1981199" cy="958851"/>
        </a:xfrm>
        <a:custGeom>
          <a:avLst/>
          <a:gdLst>
            <a:gd name="connsiteX0" fmla="*/ 0 w 1958788"/>
            <a:gd name="connsiteY0" fmla="*/ 0 h 933451"/>
            <a:gd name="connsiteX1" fmla="*/ 1492063 w 1958788"/>
            <a:gd name="connsiteY1" fmla="*/ 0 h 933451"/>
            <a:gd name="connsiteX2" fmla="*/ 1958788 w 1958788"/>
            <a:gd name="connsiteY2" fmla="*/ 466726 h 933451"/>
            <a:gd name="connsiteX3" fmla="*/ 1492063 w 1958788"/>
            <a:gd name="connsiteY3" fmla="*/ 933451 h 933451"/>
            <a:gd name="connsiteX4" fmla="*/ 0 w 1958788"/>
            <a:gd name="connsiteY4" fmla="*/ 933451 h 933451"/>
            <a:gd name="connsiteX5" fmla="*/ 0 w 1958788"/>
            <a:gd name="connsiteY5" fmla="*/ 0 h 933451"/>
            <a:gd name="connsiteX0" fmla="*/ 0 w 1958788"/>
            <a:gd name="connsiteY0" fmla="*/ 0 h 933451"/>
            <a:gd name="connsiteX1" fmla="*/ 1527922 w 1958788"/>
            <a:gd name="connsiteY1" fmla="*/ 17930 h 933451"/>
            <a:gd name="connsiteX2" fmla="*/ 1958788 w 1958788"/>
            <a:gd name="connsiteY2" fmla="*/ 466726 h 933451"/>
            <a:gd name="connsiteX3" fmla="*/ 1492063 w 1958788"/>
            <a:gd name="connsiteY3" fmla="*/ 933451 h 933451"/>
            <a:gd name="connsiteX4" fmla="*/ 0 w 1958788"/>
            <a:gd name="connsiteY4" fmla="*/ 933451 h 933451"/>
            <a:gd name="connsiteX5" fmla="*/ 0 w 1958788"/>
            <a:gd name="connsiteY5" fmla="*/ 0 h 93345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788" h="933451">
              <a:moveTo>
                <a:pt x="0" y="0"/>
              </a:moveTo>
              <a:lnTo>
                <a:pt x="1527922" y="17930"/>
              </a:lnTo>
              <a:lnTo>
                <a:pt x="1958788" y="466726"/>
              </a:lnTo>
              <a:lnTo>
                <a:pt x="1492063" y="933451"/>
              </a:lnTo>
              <a:lnTo>
                <a:pt x="0" y="933451"/>
              </a:lnTo>
              <a:lnTo>
                <a:pt x="0" y="0"/>
              </a:lnTo>
              <a:close/>
            </a:path>
          </a:pathLst>
        </a:custGeom>
        <a:solidFill>
          <a:srgbClr val="00988C"/>
        </a:solidFill>
        <a:scene3d>
          <a:camera prst="orthographicFront"/>
          <a:lightRig rig="threePt" dir="t"/>
        </a:scene3d>
        <a:sp3d>
          <a:bevelT w="114300" prst="artDeco"/>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1">
              <a:latin typeface="Arial" panose="020B0604020202020204" pitchFamily="34" charset="0"/>
              <a:cs typeface="Arial" panose="020B0604020202020204" pitchFamily="34" charset="0"/>
            </a:rPr>
            <a:t>PELIGROS HIGIÉNICOS </a:t>
          </a:r>
        </a:p>
      </xdr:txBody>
    </xdr:sp>
    <xdr:clientData/>
  </xdr:twoCellAnchor>
  <xdr:twoCellAnchor editAs="oneCell">
    <xdr:from>
      <xdr:col>1</xdr:col>
      <xdr:colOff>136071</xdr:colOff>
      <xdr:row>1</xdr:row>
      <xdr:rowOff>87474</xdr:rowOff>
    </xdr:from>
    <xdr:to>
      <xdr:col>1</xdr:col>
      <xdr:colOff>599427</xdr:colOff>
      <xdr:row>4</xdr:row>
      <xdr:rowOff>141838</xdr:rowOff>
    </xdr:to>
    <xdr:pic>
      <xdr:nvPicPr>
        <xdr:cNvPr id="8" name="Imagen 7">
          <a:extLst>
            <a:ext uri="{FF2B5EF4-FFF2-40B4-BE49-F238E27FC236}">
              <a16:creationId xmlns:a16="http://schemas.microsoft.com/office/drawing/2014/main" id="{C3D81EE4-2658-4FAC-88AB-A925C7F78BFB}"/>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58321" y="271624"/>
          <a:ext cx="466531" cy="660789"/>
        </a:xfrm>
        <a:prstGeom prst="rect">
          <a:avLst/>
        </a:prstGeom>
      </xdr:spPr>
    </xdr:pic>
    <xdr:clientData/>
  </xdr:twoCellAnchor>
  <xdr:twoCellAnchor>
    <xdr:from>
      <xdr:col>7</xdr:col>
      <xdr:colOff>394447</xdr:colOff>
      <xdr:row>24</xdr:row>
      <xdr:rowOff>143435</xdr:rowOff>
    </xdr:from>
    <xdr:to>
      <xdr:col>9</xdr:col>
      <xdr:colOff>775447</xdr:colOff>
      <xdr:row>30</xdr:row>
      <xdr:rowOff>10086</xdr:rowOff>
    </xdr:to>
    <xdr:sp macro="" textlink="">
      <xdr:nvSpPr>
        <xdr:cNvPr id="9" name="Flecha: pentágono 8">
          <a:hlinkClick xmlns:r="http://schemas.openxmlformats.org/officeDocument/2006/relationships" r:id="rId9"/>
          <a:extLst>
            <a:ext uri="{FF2B5EF4-FFF2-40B4-BE49-F238E27FC236}">
              <a16:creationId xmlns:a16="http://schemas.microsoft.com/office/drawing/2014/main" id="{7C7AFEC8-FBA1-4856-A005-8445EDF79179}"/>
            </a:ext>
          </a:extLst>
        </xdr:cNvPr>
        <xdr:cNvSpPr/>
      </xdr:nvSpPr>
      <xdr:spPr>
        <a:xfrm>
          <a:off x="5417297" y="4658285"/>
          <a:ext cx="1981200" cy="958851"/>
        </a:xfrm>
        <a:prstGeom prst="homePlate">
          <a:avLst/>
        </a:prstGeom>
        <a:solidFill>
          <a:srgbClr val="00988C"/>
        </a:solidFill>
        <a:ln w="12700" cap="flat" cmpd="sng" algn="ctr">
          <a:solidFill>
            <a:srgbClr val="5B9BD5">
              <a:shade val="50000"/>
            </a:srgbClr>
          </a:solidFill>
          <a:prstDash val="solid"/>
          <a:miter lim="800000"/>
        </a:ln>
        <a:effectLst/>
        <a:scene3d>
          <a:camera prst="orthographicFront"/>
          <a:lightRig rig="threePt" dir="t"/>
        </a:scene3d>
        <a:sp3d>
          <a:bevelT w="114300" prst="artDeco"/>
        </a:sp3d>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1" i="0" u="none" strike="noStrike" kern="0" cap="none" spc="0" normalizeH="0" baseline="0" noProof="0">
              <a:ln>
                <a:noFill/>
              </a:ln>
              <a:solidFill>
                <a:sysClr val="window" lastClr="FFFFFF"/>
              </a:solidFill>
              <a:effectLst/>
              <a:uLnTx/>
              <a:uFillTx/>
              <a:latin typeface="Arial" panose="020B0604020202020204" pitchFamily="34" charset="0"/>
              <a:ea typeface="+mn-ea"/>
              <a:cs typeface="Arial" panose="020B0604020202020204" pitchFamily="34" charset="0"/>
            </a:rPr>
            <a:t>VALORACIÓN DE LA EFICACIA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28575</xdr:rowOff>
    </xdr:from>
    <xdr:to>
      <xdr:col>0</xdr:col>
      <xdr:colOff>723901</xdr:colOff>
      <xdr:row>3</xdr:row>
      <xdr:rowOff>159758</xdr:rowOff>
    </xdr:to>
    <xdr:sp macro="" textlink="">
      <xdr:nvSpPr>
        <xdr:cNvPr id="4" name="Flecha: hacia abajo 3">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rot="5400000">
          <a:off x="96334" y="122742"/>
          <a:ext cx="531233" cy="723900"/>
        </a:xfrm>
        <a:prstGeom prst="downArrow">
          <a:avLst/>
        </a:prstGeom>
        <a:solidFill>
          <a:srgbClr val="008080"/>
        </a:solidFill>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ctr"/>
          <a:r>
            <a:rPr lang="es-CO" sz="600" b="1">
              <a:latin typeface="Arial" panose="020B0604020202020204" pitchFamily="34" charset="0"/>
              <a:cs typeface="Arial" panose="020B0604020202020204" pitchFamily="34" charset="0"/>
            </a:rPr>
            <a:t>REGRESAR</a:t>
          </a:r>
        </a:p>
      </xdr:txBody>
    </xdr:sp>
    <xdr:clientData/>
  </xdr:twoCellAnchor>
  <xdr:twoCellAnchor editAs="oneCell">
    <xdr:from>
      <xdr:col>1</xdr:col>
      <xdr:colOff>346364</xdr:colOff>
      <xdr:row>1</xdr:row>
      <xdr:rowOff>86591</xdr:rowOff>
    </xdr:from>
    <xdr:to>
      <xdr:col>2</xdr:col>
      <xdr:colOff>28440</xdr:colOff>
      <xdr:row>4</xdr:row>
      <xdr:rowOff>106391</xdr:rowOff>
    </xdr:to>
    <xdr:pic>
      <xdr:nvPicPr>
        <xdr:cNvPr id="5" name="Imagen 4">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155989" y="277091"/>
          <a:ext cx="429260" cy="60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114302</xdr:rowOff>
    </xdr:from>
    <xdr:to>
      <xdr:col>0</xdr:col>
      <xdr:colOff>714375</xdr:colOff>
      <xdr:row>4</xdr:row>
      <xdr:rowOff>80963</xdr:rowOff>
    </xdr:to>
    <xdr:sp macro="" textlink="">
      <xdr:nvSpPr>
        <xdr:cNvPr id="4" name="Flecha: hacia abajo 3">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rot="5400000">
          <a:off x="88107" y="216695"/>
          <a:ext cx="538161" cy="714375"/>
        </a:xfrm>
        <a:prstGeom prst="downArrow">
          <a:avLst/>
        </a:prstGeom>
        <a:solidFill>
          <a:srgbClr val="008080"/>
        </a:solidFill>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ctr"/>
          <a:r>
            <a:rPr lang="es-CO" sz="600" b="1">
              <a:latin typeface="Arial" panose="020B0604020202020204" pitchFamily="34" charset="0"/>
              <a:cs typeface="Arial" panose="020B0604020202020204" pitchFamily="34" charset="0"/>
            </a:rPr>
            <a:t>REGRESAR</a:t>
          </a:r>
        </a:p>
      </xdr:txBody>
    </xdr:sp>
    <xdr:clientData/>
  </xdr:twoCellAnchor>
  <xdr:twoCellAnchor editAs="oneCell">
    <xdr:from>
      <xdr:col>1</xdr:col>
      <xdr:colOff>340178</xdr:colOff>
      <xdr:row>1</xdr:row>
      <xdr:rowOff>163286</xdr:rowOff>
    </xdr:from>
    <xdr:to>
      <xdr:col>1</xdr:col>
      <xdr:colOff>769438</xdr:colOff>
      <xdr:row>5</xdr:row>
      <xdr:rowOff>44541</xdr:rowOff>
    </xdr:to>
    <xdr:pic>
      <xdr:nvPicPr>
        <xdr:cNvPr id="5" name="Imagen 4">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061357" y="353786"/>
          <a:ext cx="429260" cy="64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214964</xdr:colOff>
      <xdr:row>1</xdr:row>
      <xdr:rowOff>65702</xdr:rowOff>
    </xdr:from>
    <xdr:to>
      <xdr:col>1</xdr:col>
      <xdr:colOff>664368</xdr:colOff>
      <xdr:row>4</xdr:row>
      <xdr:rowOff>153177</xdr:rowOff>
    </xdr:to>
    <xdr:pic>
      <xdr:nvPicPr>
        <xdr:cNvPr id="2" name="Imagen 1">
          <a:extLst>
            <a:ext uri="{FF2B5EF4-FFF2-40B4-BE49-F238E27FC236}">
              <a16:creationId xmlns:a16="http://schemas.microsoft.com/office/drawing/2014/main" id="{CF0AEA51-64A0-407A-AEF8-DE636E2006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70614" y="249852"/>
          <a:ext cx="449404" cy="658975"/>
        </a:xfrm>
        <a:prstGeom prst="rect">
          <a:avLst/>
        </a:prstGeom>
        <a:noFill/>
      </xdr:spPr>
    </xdr:pic>
    <xdr:clientData/>
  </xdr:twoCellAnchor>
  <xdr:twoCellAnchor>
    <xdr:from>
      <xdr:col>0</xdr:col>
      <xdr:colOff>0</xdr:colOff>
      <xdr:row>1</xdr:row>
      <xdr:rowOff>114302</xdr:rowOff>
    </xdr:from>
    <xdr:to>
      <xdr:col>0</xdr:col>
      <xdr:colOff>714375</xdr:colOff>
      <xdr:row>4</xdr:row>
      <xdr:rowOff>80963</xdr:rowOff>
    </xdr:to>
    <xdr:sp macro="" textlink="">
      <xdr:nvSpPr>
        <xdr:cNvPr id="3" name="Flecha: hacia abajo 2">
          <a:hlinkClick xmlns:r="http://schemas.openxmlformats.org/officeDocument/2006/relationships" r:id="rId2"/>
          <a:extLst>
            <a:ext uri="{FF2B5EF4-FFF2-40B4-BE49-F238E27FC236}">
              <a16:creationId xmlns:a16="http://schemas.microsoft.com/office/drawing/2014/main" id="{51B55196-7A64-4010-A2F1-61843D53AAEC}"/>
            </a:ext>
          </a:extLst>
        </xdr:cNvPr>
        <xdr:cNvSpPr/>
      </xdr:nvSpPr>
      <xdr:spPr>
        <a:xfrm rot="5400000">
          <a:off x="88107" y="210345"/>
          <a:ext cx="538161" cy="714375"/>
        </a:xfrm>
        <a:prstGeom prst="downArrow">
          <a:avLst/>
        </a:prstGeom>
        <a:solidFill>
          <a:srgbClr val="00988C"/>
        </a:solidFill>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ctr"/>
          <a:r>
            <a:rPr lang="es-CO" sz="600" b="1">
              <a:latin typeface="Arial" panose="020B0604020202020204" pitchFamily="34" charset="0"/>
              <a:cs typeface="Arial" panose="020B0604020202020204" pitchFamily="34" charset="0"/>
            </a:rPr>
            <a:t>REGRESAR</a:t>
          </a:r>
        </a:p>
      </xdr:txBody>
    </xdr:sp>
    <xdr:clientData/>
  </xdr:twoCellAnchor>
  <xdr:twoCellAnchor>
    <xdr:from>
      <xdr:col>5</xdr:col>
      <xdr:colOff>709809</xdr:colOff>
      <xdr:row>21</xdr:row>
      <xdr:rowOff>53236</xdr:rowOff>
    </xdr:from>
    <xdr:to>
      <xdr:col>10</xdr:col>
      <xdr:colOff>501041</xdr:colOff>
      <xdr:row>35</xdr:row>
      <xdr:rowOff>165970</xdr:rowOff>
    </xdr:to>
    <xdr:graphicFrame macro="">
      <xdr:nvGraphicFramePr>
        <xdr:cNvPr id="4" name="Gráfico 3">
          <a:extLst>
            <a:ext uri="{FF2B5EF4-FFF2-40B4-BE49-F238E27FC236}">
              <a16:creationId xmlns:a16="http://schemas.microsoft.com/office/drawing/2014/main" id="{157F33DC-07D5-A274-73EB-E446D579DC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166689</xdr:rowOff>
    </xdr:from>
    <xdr:to>
      <xdr:col>0</xdr:col>
      <xdr:colOff>723900</xdr:colOff>
      <xdr:row>3</xdr:row>
      <xdr:rowOff>133350</xdr:rowOff>
    </xdr:to>
    <xdr:sp macro="" textlink="">
      <xdr:nvSpPr>
        <xdr:cNvPr id="4" name="Flecha: hacia abajo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rot="5400000">
          <a:off x="92869" y="73820"/>
          <a:ext cx="538161" cy="723900"/>
        </a:xfrm>
        <a:prstGeom prst="downArrow">
          <a:avLst/>
        </a:prstGeom>
        <a:solidFill>
          <a:srgbClr val="008080"/>
        </a:solidFill>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ctr"/>
          <a:r>
            <a:rPr lang="es-CO" sz="600" b="1">
              <a:latin typeface="Arial" panose="020B0604020202020204" pitchFamily="34" charset="0"/>
              <a:cs typeface="Arial" panose="020B0604020202020204" pitchFamily="34" charset="0"/>
            </a:rPr>
            <a:t>REGRESAR</a:t>
          </a:r>
        </a:p>
      </xdr:txBody>
    </xdr:sp>
    <xdr:clientData/>
  </xdr:twoCellAnchor>
  <xdr:twoCellAnchor editAs="oneCell">
    <xdr:from>
      <xdr:col>1</xdr:col>
      <xdr:colOff>114300</xdr:colOff>
      <xdr:row>1</xdr:row>
      <xdr:rowOff>38100</xdr:rowOff>
    </xdr:from>
    <xdr:to>
      <xdr:col>1</xdr:col>
      <xdr:colOff>543560</xdr:colOff>
      <xdr:row>4</xdr:row>
      <xdr:rowOff>109855</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895350" y="228600"/>
          <a:ext cx="429260" cy="64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95249</xdr:rowOff>
    </xdr:from>
    <xdr:to>
      <xdr:col>0</xdr:col>
      <xdr:colOff>723900</xdr:colOff>
      <xdr:row>4</xdr:row>
      <xdr:rowOff>61910</xdr:rowOff>
    </xdr:to>
    <xdr:sp macro="" textlink="">
      <xdr:nvSpPr>
        <xdr:cNvPr id="4" name="Flecha: hacia abajo 3">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rot="5400000">
          <a:off x="92869" y="192880"/>
          <a:ext cx="538161" cy="723900"/>
        </a:xfrm>
        <a:prstGeom prst="downArrow">
          <a:avLst/>
        </a:prstGeom>
        <a:solidFill>
          <a:srgbClr val="008080"/>
        </a:solidFill>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ctr"/>
          <a:r>
            <a:rPr lang="es-CO" sz="600" b="1">
              <a:latin typeface="Arial" panose="020B0604020202020204" pitchFamily="34" charset="0"/>
              <a:cs typeface="Arial" panose="020B0604020202020204" pitchFamily="34" charset="0"/>
            </a:rPr>
            <a:t>REGRESAR</a:t>
          </a:r>
        </a:p>
      </xdr:txBody>
    </xdr:sp>
    <xdr:clientData/>
  </xdr:twoCellAnchor>
  <xdr:twoCellAnchor editAs="oneCell">
    <xdr:from>
      <xdr:col>1</xdr:col>
      <xdr:colOff>515938</xdr:colOff>
      <xdr:row>2</xdr:row>
      <xdr:rowOff>19845</xdr:rowOff>
    </xdr:from>
    <xdr:to>
      <xdr:col>1</xdr:col>
      <xdr:colOff>945198</xdr:colOff>
      <xdr:row>4</xdr:row>
      <xdr:rowOff>107475</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250157" y="396876"/>
          <a:ext cx="429260" cy="64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185744</xdr:rowOff>
    </xdr:from>
    <xdr:to>
      <xdr:col>0</xdr:col>
      <xdr:colOff>723900</xdr:colOff>
      <xdr:row>4</xdr:row>
      <xdr:rowOff>152405</xdr:rowOff>
    </xdr:to>
    <xdr:sp macro="" textlink="">
      <xdr:nvSpPr>
        <xdr:cNvPr id="3" name="Flecha: hacia abajo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rot="5400000">
          <a:off x="92869" y="92875"/>
          <a:ext cx="538161" cy="723900"/>
        </a:xfrm>
        <a:prstGeom prst="downArrow">
          <a:avLst/>
        </a:prstGeom>
        <a:solidFill>
          <a:srgbClr val="008080"/>
        </a:solidFill>
        <a:scene3d>
          <a:camera prst="orthographicFront"/>
          <a:lightRig rig="threePt" dir="t"/>
        </a:scene3d>
        <a:sp3d>
          <a:bevelT w="139700" prst="cross"/>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ctr"/>
          <a:r>
            <a:rPr lang="es-CO" sz="600" b="1">
              <a:latin typeface="Arial" panose="020B0604020202020204" pitchFamily="34" charset="0"/>
              <a:cs typeface="Arial" panose="020B0604020202020204" pitchFamily="34" charset="0"/>
            </a:rPr>
            <a:t>REGRESAR</a:t>
          </a:r>
        </a:p>
      </xdr:txBody>
    </xdr:sp>
    <xdr:clientData/>
  </xdr:twoCellAnchor>
  <xdr:twoCellAnchor editAs="oneCell">
    <xdr:from>
      <xdr:col>1</xdr:col>
      <xdr:colOff>247650</xdr:colOff>
      <xdr:row>1</xdr:row>
      <xdr:rowOff>66675</xdr:rowOff>
    </xdr:from>
    <xdr:to>
      <xdr:col>1</xdr:col>
      <xdr:colOff>676910</xdr:colOff>
      <xdr:row>4</xdr:row>
      <xdr:rowOff>144780</xdr:rowOff>
    </xdr:to>
    <xdr:pic>
      <xdr:nvPicPr>
        <xdr:cNvPr id="4" name="Imagen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009650" y="257175"/>
          <a:ext cx="429260" cy="643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COMPENSAR%202015\agencias%20de%20colocacion\Agencia%20de%20colocaci&#243;n%20Mosquera\Plan%20de%20emergencia%20Agencia%20de%20colocaci&#243;n%20Mosquer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Principal"/>
      <sheetName val="Esquema Sede Grande"/>
      <sheetName val="Esquema Sede Pequeña"/>
      <sheetName val="Esquema Jardines Sociales"/>
      <sheetName val="Esquema Sedes Enlace o Comedor"/>
      <sheetName val="Información General"/>
      <sheetName val="Análisis de Amenazas"/>
      <sheetName val="Análisis de Vulnerabilidad"/>
      <sheetName val="Vulnerabilidad Comedores"/>
      <sheetName val="Nivel del Riesgo"/>
      <sheetName val="Plan Acción Analisis de Riesgos"/>
      <sheetName val="Historico"/>
      <sheetName val="Recursos Para Emergencias"/>
      <sheetName val="Directorio Telefonico Grandes"/>
      <sheetName val="Directorio Telefonico Pequeñas"/>
      <sheetName val="Directorio Telefonico Jardines"/>
      <sheetName val="Preparación Simulacro"/>
      <sheetName val="Evaluación Simulacro"/>
      <sheetName val="Plan de Acción Grandes"/>
      <sheetName val="Plan de Acción Jardines"/>
      <sheetName val="Plan de Acción Pequeñas"/>
      <sheetName val="PONS"/>
      <sheetName val="PE Enlaces"/>
      <sheetName val="Plan Emergencias Vehiculos"/>
      <sheetName val="Plan de Contingencia"/>
      <sheetName val="Plan de Parques G"/>
      <sheetName val="Plan Parques J"/>
      <sheetName val="Plan de Piscinas"/>
      <sheetName val="Parametros"/>
      <sheetName val="Sedes"/>
      <sheetName val="Brigadistas 2014"/>
      <sheetName val="Reporte de Emergenc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2">
          <cell r="A2" t="str">
            <v>Sismo</v>
          </cell>
          <cell r="B2" t="str">
            <v>Incendios</v>
          </cell>
          <cell r="C2" t="str">
            <v>Hurto</v>
          </cell>
        </row>
        <row r="3">
          <cell r="A3" t="str">
            <v>Lluvias Torrenciales</v>
          </cell>
          <cell r="B3" t="str">
            <v>Derrames</v>
          </cell>
          <cell r="C3" t="str">
            <v>Asaltos</v>
          </cell>
        </row>
        <row r="4">
          <cell r="A4" t="str">
            <v>Granizadas</v>
          </cell>
          <cell r="B4" t="str">
            <v>Fugas</v>
          </cell>
          <cell r="C4" t="str">
            <v>Secuestros</v>
          </cell>
        </row>
        <row r="5">
          <cell r="A5" t="str">
            <v>Vendavales</v>
          </cell>
          <cell r="B5" t="str">
            <v>Explosion</v>
          </cell>
          <cell r="C5" t="str">
            <v>Asonadas</v>
          </cell>
        </row>
        <row r="6">
          <cell r="A6" t="str">
            <v>Anegación</v>
          </cell>
          <cell r="B6" t="str">
            <v xml:space="preserve">Intoxicaciones </v>
          </cell>
          <cell r="C6" t="str">
            <v>Terrorismo</v>
          </cell>
        </row>
        <row r="7">
          <cell r="A7" t="str">
            <v>Remoción en Masa</v>
          </cell>
          <cell r="B7" t="str">
            <v xml:space="preserve">Atrapamiento en ascensores </v>
          </cell>
          <cell r="C7" t="str">
            <v>Concentraciones masivas</v>
          </cell>
        </row>
        <row r="8">
          <cell r="A8" t="str">
            <v>Otros</v>
          </cell>
          <cell r="B8" t="str">
            <v>Inundaciones</v>
          </cell>
          <cell r="C8" t="str">
            <v>Otros</v>
          </cell>
        </row>
        <row r="9">
          <cell r="B9" t="str">
            <v>Trabajo el Alturas</v>
          </cell>
        </row>
        <row r="10">
          <cell r="B10" t="str">
            <v>Accidente vehicular</v>
          </cell>
        </row>
        <row r="11">
          <cell r="B11" t="str">
            <v>Emergencias Medicas</v>
          </cell>
        </row>
        <row r="12">
          <cell r="B12" t="str">
            <v>Emergencias Medicas Sedes de Salud</v>
          </cell>
        </row>
        <row r="13">
          <cell r="B13" t="str">
            <v>Otros</v>
          </cell>
        </row>
      </sheetData>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482B"/>
  </sheetPr>
  <dimension ref="A1:V73"/>
  <sheetViews>
    <sheetView showGridLines="0" showRowColHeaders="0" tabSelected="1" view="pageBreakPreview" zoomScale="60" zoomScaleNormal="100" workbookViewId="0"/>
  </sheetViews>
  <sheetFormatPr baseColWidth="10" defaultColWidth="11.453125" defaultRowHeight="14.5" x14ac:dyDescent="0.35"/>
  <cols>
    <col min="1" max="1" width="3.26953125" style="1" customWidth="1"/>
    <col min="2" max="15" width="11.453125" style="1"/>
    <col min="16" max="16" width="8.453125" style="1" customWidth="1"/>
    <col min="17" max="17" width="6.7265625" style="45" customWidth="1"/>
    <col min="18" max="18" width="1.7265625" style="125" customWidth="1"/>
    <col min="19" max="16384" width="11.453125" style="45"/>
  </cols>
  <sheetData>
    <row r="1" spans="1:17" x14ac:dyDescent="0.35">
      <c r="Q1" s="125"/>
    </row>
    <row r="2" spans="1:17" s="1" customFormat="1" ht="15.75" customHeight="1" x14ac:dyDescent="0.35">
      <c r="B2" s="203"/>
      <c r="C2" s="204" t="s">
        <v>0</v>
      </c>
      <c r="D2" s="204"/>
      <c r="E2" s="204"/>
      <c r="F2" s="204"/>
      <c r="G2" s="204"/>
      <c r="H2" s="204"/>
      <c r="I2" s="204"/>
      <c r="J2" s="204"/>
      <c r="K2" s="204"/>
      <c r="L2" s="204"/>
      <c r="M2" s="204"/>
      <c r="N2" s="204"/>
      <c r="O2" s="205" t="s">
        <v>1</v>
      </c>
      <c r="P2" s="205"/>
      <c r="Q2" s="205"/>
    </row>
    <row r="3" spans="1:17" s="1" customFormat="1" ht="15.75" customHeight="1" x14ac:dyDescent="0.35">
      <c r="B3" s="203"/>
      <c r="C3" s="204" t="s">
        <v>2</v>
      </c>
      <c r="D3" s="204"/>
      <c r="E3" s="204"/>
      <c r="F3" s="204"/>
      <c r="G3" s="204"/>
      <c r="H3" s="204"/>
      <c r="I3" s="204"/>
      <c r="J3" s="204"/>
      <c r="K3" s="204"/>
      <c r="L3" s="204"/>
      <c r="M3" s="204"/>
      <c r="N3" s="204"/>
      <c r="O3" s="205" t="s">
        <v>3</v>
      </c>
      <c r="P3" s="205"/>
      <c r="Q3" s="205"/>
    </row>
    <row r="4" spans="1:17" s="1" customFormat="1" ht="16.5" customHeight="1" x14ac:dyDescent="0.35">
      <c r="B4" s="203"/>
      <c r="C4" s="204" t="s">
        <v>4</v>
      </c>
      <c r="D4" s="204"/>
      <c r="E4" s="204"/>
      <c r="F4" s="204"/>
      <c r="G4" s="204"/>
      <c r="H4" s="204"/>
      <c r="I4" s="204"/>
      <c r="J4" s="204"/>
      <c r="K4" s="204"/>
      <c r="L4" s="204"/>
      <c r="M4" s="204"/>
      <c r="N4" s="204"/>
      <c r="O4" s="205" t="s">
        <v>5</v>
      </c>
      <c r="P4" s="205"/>
      <c r="Q4" s="205"/>
    </row>
    <row r="5" spans="1:17" s="1" customFormat="1" ht="15" customHeight="1" x14ac:dyDescent="0.35">
      <c r="B5" s="203"/>
      <c r="C5" s="204"/>
      <c r="D5" s="204"/>
      <c r="E5" s="204"/>
      <c r="F5" s="204"/>
      <c r="G5" s="204"/>
      <c r="H5" s="204"/>
      <c r="I5" s="204"/>
      <c r="J5" s="204"/>
      <c r="K5" s="204"/>
      <c r="L5" s="204"/>
      <c r="M5" s="204"/>
      <c r="N5" s="204"/>
      <c r="O5" s="205" t="s">
        <v>6</v>
      </c>
      <c r="P5" s="205"/>
      <c r="Q5" s="205"/>
    </row>
    <row r="6" spans="1:17" x14ac:dyDescent="0.35">
      <c r="Q6" s="125"/>
    </row>
    <row r="7" spans="1:17" ht="15" thickBot="1" x14ac:dyDescent="0.4">
      <c r="A7" s="41"/>
      <c r="B7" s="41"/>
      <c r="C7" s="41"/>
      <c r="D7" s="41"/>
      <c r="E7" s="41"/>
      <c r="F7" s="41"/>
      <c r="G7" s="41"/>
      <c r="H7" s="41"/>
      <c r="I7" s="41"/>
      <c r="J7" s="41"/>
      <c r="K7" s="41"/>
      <c r="L7" s="41"/>
      <c r="M7" s="41"/>
      <c r="N7" s="41"/>
      <c r="O7" s="41"/>
      <c r="P7" s="41"/>
      <c r="Q7" s="107"/>
    </row>
    <row r="8" spans="1:17" ht="15" customHeight="1" x14ac:dyDescent="0.35">
      <c r="A8" s="41"/>
      <c r="B8" s="192" t="s">
        <v>7</v>
      </c>
      <c r="C8" s="193"/>
      <c r="D8" s="193"/>
      <c r="E8" s="193"/>
      <c r="F8" s="193"/>
      <c r="G8" s="193"/>
      <c r="H8" s="193"/>
      <c r="I8" s="193"/>
      <c r="J8" s="193"/>
      <c r="K8" s="193"/>
      <c r="L8" s="193"/>
      <c r="M8" s="193"/>
      <c r="N8" s="193"/>
      <c r="O8" s="194"/>
      <c r="P8" s="41"/>
      <c r="Q8" s="107"/>
    </row>
    <row r="9" spans="1:17" ht="15" customHeight="1" x14ac:dyDescent="0.35">
      <c r="A9" s="41"/>
      <c r="B9" s="195"/>
      <c r="C9" s="196"/>
      <c r="D9" s="196"/>
      <c r="E9" s="196"/>
      <c r="F9" s="196"/>
      <c r="G9" s="196"/>
      <c r="H9" s="196"/>
      <c r="I9" s="196"/>
      <c r="J9" s="196"/>
      <c r="K9" s="196"/>
      <c r="L9" s="196"/>
      <c r="M9" s="196"/>
      <c r="N9" s="196"/>
      <c r="O9" s="197"/>
      <c r="P9" s="41"/>
      <c r="Q9" s="107"/>
    </row>
    <row r="10" spans="1:17" ht="15" customHeight="1" x14ac:dyDescent="0.35">
      <c r="A10" s="41"/>
      <c r="B10" s="195" t="s">
        <v>8</v>
      </c>
      <c r="C10" s="196"/>
      <c r="D10" s="196"/>
      <c r="E10" s="196"/>
      <c r="F10" s="196"/>
      <c r="G10" s="196"/>
      <c r="H10" s="196"/>
      <c r="I10" s="196"/>
      <c r="J10" s="196"/>
      <c r="K10" s="196"/>
      <c r="L10" s="196"/>
      <c r="M10" s="196"/>
      <c r="N10" s="196"/>
      <c r="O10" s="197"/>
      <c r="P10" s="41"/>
      <c r="Q10" s="107"/>
    </row>
    <row r="11" spans="1:17" ht="15.75" customHeight="1" thickBot="1" x14ac:dyDescent="0.4">
      <c r="A11" s="41"/>
      <c r="B11" s="198"/>
      <c r="C11" s="199"/>
      <c r="D11" s="199"/>
      <c r="E11" s="199"/>
      <c r="F11" s="199"/>
      <c r="G11" s="199"/>
      <c r="H11" s="199"/>
      <c r="I11" s="199"/>
      <c r="J11" s="199"/>
      <c r="K11" s="199"/>
      <c r="L11" s="199"/>
      <c r="M11" s="199"/>
      <c r="N11" s="199"/>
      <c r="O11" s="200"/>
      <c r="P11" s="41"/>
      <c r="Q11" s="107"/>
    </row>
    <row r="12" spans="1:17" x14ac:dyDescent="0.35">
      <c r="A12" s="41"/>
      <c r="B12" s="41"/>
      <c r="C12" s="41"/>
      <c r="D12" s="41"/>
      <c r="E12" s="41"/>
      <c r="F12" s="41"/>
      <c r="G12" s="41"/>
      <c r="H12" s="41"/>
      <c r="I12" s="41"/>
      <c r="J12" s="41"/>
      <c r="K12" s="41"/>
      <c r="L12" s="41"/>
      <c r="M12" s="41"/>
      <c r="N12" s="41"/>
      <c r="O12" s="41"/>
      <c r="P12" s="41"/>
      <c r="Q12" s="107"/>
    </row>
    <row r="13" spans="1:17" x14ac:dyDescent="0.35">
      <c r="A13" s="41"/>
      <c r="B13" s="41"/>
      <c r="C13" s="41"/>
      <c r="D13" s="41"/>
      <c r="E13" s="41"/>
      <c r="F13" s="41"/>
      <c r="G13" s="41"/>
      <c r="H13" s="41"/>
      <c r="I13" s="41"/>
      <c r="J13" s="41"/>
      <c r="K13" s="41"/>
      <c r="L13" s="41"/>
      <c r="M13" s="41"/>
      <c r="N13" s="41"/>
      <c r="O13" s="41"/>
      <c r="P13" s="41"/>
      <c r="Q13" s="107"/>
    </row>
    <row r="14" spans="1:17" x14ac:dyDescent="0.35">
      <c r="A14" s="41"/>
      <c r="B14" s="41"/>
      <c r="C14" s="41"/>
      <c r="D14" s="41"/>
      <c r="E14" s="41"/>
      <c r="F14" s="41"/>
      <c r="G14" s="41"/>
      <c r="H14" s="41"/>
      <c r="I14" s="41"/>
      <c r="J14" s="41"/>
      <c r="K14" s="41"/>
      <c r="L14" s="41"/>
      <c r="M14" s="41"/>
      <c r="N14" s="41"/>
      <c r="O14" s="41"/>
      <c r="P14" s="41"/>
      <c r="Q14" s="107"/>
    </row>
    <row r="15" spans="1:17" x14ac:dyDescent="0.35">
      <c r="A15" s="41"/>
      <c r="B15" s="41"/>
      <c r="C15" s="41"/>
      <c r="D15" s="41"/>
      <c r="E15" s="41"/>
      <c r="F15" s="41"/>
      <c r="G15" s="41"/>
      <c r="H15" s="41"/>
      <c r="I15" s="41"/>
      <c r="J15" s="41"/>
      <c r="K15" s="41"/>
      <c r="L15" s="41"/>
      <c r="M15" s="41"/>
      <c r="N15" s="41"/>
      <c r="O15" s="41"/>
      <c r="P15" s="41"/>
      <c r="Q15" s="107"/>
    </row>
    <row r="16" spans="1:17" x14ac:dyDescent="0.35">
      <c r="A16" s="41"/>
      <c r="B16" s="41"/>
      <c r="C16" s="41"/>
      <c r="D16" s="41"/>
      <c r="E16" s="41"/>
      <c r="F16" s="41"/>
      <c r="G16" s="41"/>
      <c r="H16" s="41"/>
      <c r="I16" s="41"/>
      <c r="J16" s="41"/>
      <c r="K16" s="41"/>
      <c r="L16" s="41"/>
      <c r="M16" s="41"/>
      <c r="N16" s="41"/>
      <c r="O16" s="41"/>
      <c r="P16" s="41"/>
      <c r="Q16" s="107"/>
    </row>
    <row r="17" spans="1:18" x14ac:dyDescent="0.35">
      <c r="A17" s="41"/>
      <c r="B17" s="41"/>
      <c r="C17" s="41"/>
      <c r="D17" s="41"/>
      <c r="E17" s="41"/>
      <c r="F17" s="41"/>
      <c r="G17" s="41"/>
      <c r="H17" s="41"/>
      <c r="I17" s="41"/>
      <c r="J17" s="41"/>
      <c r="K17" s="41"/>
      <c r="L17" s="41"/>
      <c r="M17" s="41"/>
      <c r="N17" s="41"/>
      <c r="O17" s="41"/>
      <c r="P17" s="41"/>
      <c r="Q17" s="108"/>
      <c r="R17" s="126"/>
    </row>
    <row r="18" spans="1:18" x14ac:dyDescent="0.35">
      <c r="A18" s="41"/>
      <c r="B18" s="41"/>
      <c r="C18" s="41"/>
      <c r="D18" s="41"/>
      <c r="E18" s="41"/>
      <c r="F18" s="41"/>
      <c r="G18" s="41"/>
      <c r="H18" s="41"/>
      <c r="I18" s="41"/>
      <c r="J18" s="41"/>
      <c r="K18" s="41"/>
      <c r="L18" s="41"/>
      <c r="M18" s="41"/>
      <c r="N18" s="41"/>
      <c r="O18" s="41"/>
      <c r="P18" s="41"/>
      <c r="Q18" s="108"/>
      <c r="R18" s="126"/>
    </row>
    <row r="19" spans="1:18" x14ac:dyDescent="0.35">
      <c r="A19" s="41"/>
      <c r="B19" s="41"/>
      <c r="C19" s="41"/>
      <c r="D19" s="41"/>
      <c r="E19" s="41"/>
      <c r="F19" s="41"/>
      <c r="G19" s="41"/>
      <c r="H19" s="41"/>
      <c r="I19" s="41"/>
      <c r="J19" s="41"/>
      <c r="K19" s="41"/>
      <c r="L19" s="41"/>
      <c r="M19" s="41"/>
      <c r="N19" s="41"/>
      <c r="O19" s="41"/>
      <c r="P19" s="41"/>
      <c r="Q19" s="107"/>
    </row>
    <row r="20" spans="1:18" x14ac:dyDescent="0.35">
      <c r="A20" s="41"/>
      <c r="B20" s="41"/>
      <c r="C20" s="41"/>
      <c r="D20" s="41"/>
      <c r="E20" s="41"/>
      <c r="F20" s="41"/>
      <c r="G20" s="41"/>
      <c r="H20" s="41"/>
      <c r="I20" s="41"/>
      <c r="J20" s="41"/>
      <c r="K20" s="41"/>
      <c r="L20" s="41"/>
      <c r="M20" s="41"/>
      <c r="N20" s="41"/>
      <c r="O20" s="41"/>
      <c r="P20" s="41"/>
      <c r="Q20" s="107"/>
    </row>
    <row r="21" spans="1:18" x14ac:dyDescent="0.35">
      <c r="A21" s="41"/>
      <c r="B21" s="41"/>
      <c r="C21" s="41"/>
      <c r="D21" s="41"/>
      <c r="E21" s="41"/>
      <c r="F21" s="41"/>
      <c r="G21" s="41"/>
      <c r="H21" s="41"/>
      <c r="I21" s="41"/>
      <c r="J21" s="41"/>
      <c r="K21" s="41"/>
      <c r="L21" s="41"/>
      <c r="M21" s="41"/>
      <c r="N21" s="41"/>
      <c r="O21" s="41"/>
      <c r="P21" s="41"/>
      <c r="Q21" s="107"/>
    </row>
    <row r="22" spans="1:18" x14ac:dyDescent="0.35">
      <c r="A22" s="41"/>
      <c r="B22" s="41"/>
      <c r="C22" s="41"/>
      <c r="D22" s="41"/>
      <c r="E22" s="41"/>
      <c r="F22" s="41"/>
      <c r="G22" s="41"/>
      <c r="H22" s="41"/>
      <c r="I22" s="41"/>
      <c r="J22" s="41"/>
      <c r="K22" s="41"/>
      <c r="L22" s="41"/>
      <c r="M22" s="41"/>
      <c r="N22" s="41"/>
      <c r="O22" s="41"/>
      <c r="P22" s="41"/>
      <c r="Q22" s="107"/>
    </row>
    <row r="23" spans="1:18" x14ac:dyDescent="0.35">
      <c r="A23" s="41"/>
      <c r="B23" s="41"/>
      <c r="C23" s="41"/>
      <c r="D23" s="41"/>
      <c r="E23" s="41"/>
      <c r="F23" s="41"/>
      <c r="G23" s="41"/>
      <c r="H23" s="41"/>
      <c r="I23" s="41"/>
      <c r="J23" s="41"/>
      <c r="K23" s="41"/>
      <c r="L23" s="41"/>
      <c r="M23" s="41"/>
      <c r="N23" s="41"/>
      <c r="O23" s="41"/>
      <c r="P23" s="41"/>
      <c r="Q23" s="107"/>
    </row>
    <row r="24" spans="1:18" x14ac:dyDescent="0.35">
      <c r="A24" s="41"/>
      <c r="B24" s="41"/>
      <c r="C24" s="41"/>
      <c r="D24" s="41"/>
      <c r="E24" s="41"/>
      <c r="F24" s="41"/>
      <c r="G24" s="41"/>
      <c r="H24" s="41"/>
      <c r="I24" s="41"/>
      <c r="J24" s="41"/>
      <c r="K24" s="41"/>
      <c r="L24" s="41"/>
      <c r="M24" s="41"/>
      <c r="N24" s="41"/>
      <c r="O24" s="41"/>
      <c r="P24" s="41"/>
      <c r="Q24" s="107"/>
    </row>
    <row r="25" spans="1:18" ht="13.5" customHeight="1" x14ac:dyDescent="0.35">
      <c r="A25" s="41"/>
      <c r="B25" s="41"/>
      <c r="C25" s="41"/>
      <c r="D25" s="41"/>
      <c r="E25" s="41"/>
      <c r="F25" s="41"/>
      <c r="G25" s="41"/>
      <c r="H25" s="41"/>
      <c r="I25" s="41"/>
      <c r="J25" s="41"/>
      <c r="K25" s="41"/>
      <c r="L25" s="41"/>
      <c r="M25" s="41"/>
      <c r="N25" s="41"/>
      <c r="O25" s="41"/>
      <c r="P25" s="41"/>
      <c r="Q25" s="107"/>
    </row>
    <row r="26" spans="1:18" x14ac:dyDescent="0.35">
      <c r="A26" s="41"/>
      <c r="B26" s="41"/>
      <c r="C26" s="41"/>
      <c r="D26" s="41"/>
      <c r="E26" s="41"/>
      <c r="F26" s="41"/>
      <c r="G26" s="41"/>
      <c r="H26" s="41"/>
      <c r="I26" s="41"/>
      <c r="J26" s="41"/>
      <c r="K26" s="41"/>
      <c r="L26" s="41"/>
      <c r="M26" s="41"/>
      <c r="N26" s="41"/>
      <c r="O26" s="41"/>
      <c r="P26" s="41"/>
      <c r="Q26" s="107"/>
    </row>
    <row r="27" spans="1:18" x14ac:dyDescent="0.35">
      <c r="A27" s="41"/>
      <c r="B27" s="41"/>
      <c r="C27" s="41"/>
      <c r="D27" s="41"/>
      <c r="E27" s="41"/>
      <c r="F27" s="41"/>
      <c r="G27" s="41"/>
      <c r="H27" s="41"/>
      <c r="I27" s="41"/>
      <c r="J27" s="41"/>
      <c r="K27" s="41"/>
      <c r="L27" s="41"/>
      <c r="M27" s="41"/>
      <c r="N27" s="41"/>
      <c r="O27" s="41"/>
      <c r="P27" s="41"/>
      <c r="Q27" s="107"/>
    </row>
    <row r="28" spans="1:18" x14ac:dyDescent="0.35">
      <c r="A28" s="41"/>
      <c r="B28" s="41"/>
      <c r="C28" s="41"/>
      <c r="D28" s="41"/>
      <c r="E28" s="41"/>
      <c r="F28" s="41"/>
      <c r="G28" s="41"/>
      <c r="H28" s="41"/>
      <c r="I28" s="41"/>
      <c r="J28" s="41"/>
      <c r="K28" s="41"/>
      <c r="L28" s="41"/>
      <c r="M28" s="41"/>
      <c r="N28" s="41"/>
      <c r="O28" s="41"/>
      <c r="P28" s="41"/>
      <c r="Q28" s="107"/>
    </row>
    <row r="29" spans="1:18" x14ac:dyDescent="0.35">
      <c r="A29" s="41"/>
      <c r="B29" s="41"/>
      <c r="C29" s="41"/>
      <c r="D29" s="41"/>
      <c r="E29" s="41"/>
      <c r="F29" s="41"/>
      <c r="G29" s="41"/>
      <c r="H29" s="41"/>
      <c r="I29" s="41"/>
      <c r="J29" s="41"/>
      <c r="K29" s="41"/>
      <c r="L29" s="41"/>
      <c r="M29" s="41"/>
      <c r="N29" s="41"/>
      <c r="O29" s="41"/>
      <c r="P29" s="41"/>
      <c r="Q29" s="107"/>
    </row>
    <row r="30" spans="1:18" x14ac:dyDescent="0.35">
      <c r="A30" s="41"/>
      <c r="B30" s="41"/>
      <c r="C30" s="41"/>
      <c r="D30" s="41"/>
      <c r="E30" s="41"/>
      <c r="F30" s="41"/>
      <c r="G30" s="41"/>
      <c r="H30" s="41"/>
      <c r="I30" s="41"/>
      <c r="J30" s="41"/>
      <c r="K30" s="41"/>
      <c r="L30" s="41"/>
      <c r="M30" s="41"/>
      <c r="N30" s="41"/>
      <c r="O30" s="41"/>
      <c r="P30" s="41"/>
      <c r="Q30" s="107"/>
    </row>
    <row r="31" spans="1:18" x14ac:dyDescent="0.35">
      <c r="A31" s="41"/>
      <c r="B31" s="41"/>
      <c r="C31" s="41"/>
      <c r="D31" s="41"/>
      <c r="E31" s="41"/>
      <c r="F31" s="41"/>
      <c r="G31" s="41"/>
      <c r="H31" s="41"/>
      <c r="I31" s="41"/>
      <c r="J31" s="41"/>
      <c r="K31" s="41"/>
      <c r="L31" s="41"/>
      <c r="M31" s="41"/>
      <c r="N31" s="41"/>
      <c r="O31" s="41"/>
      <c r="P31" s="41"/>
      <c r="Q31" s="107"/>
    </row>
    <row r="32" spans="1:18" x14ac:dyDescent="0.35">
      <c r="A32" s="41"/>
      <c r="B32" s="41"/>
      <c r="C32" s="41"/>
      <c r="D32" s="41"/>
      <c r="E32" s="41"/>
      <c r="F32" s="41"/>
      <c r="G32" s="41"/>
      <c r="H32" s="41"/>
      <c r="I32" s="41"/>
      <c r="J32" s="41"/>
      <c r="K32" s="41"/>
      <c r="L32" s="41"/>
      <c r="M32" s="41"/>
      <c r="N32" s="41"/>
      <c r="O32" s="41"/>
      <c r="P32" s="41"/>
      <c r="Q32" s="107"/>
    </row>
    <row r="33" spans="1:22" x14ac:dyDescent="0.35">
      <c r="A33" s="41"/>
      <c r="B33" s="41"/>
      <c r="C33" s="41"/>
      <c r="D33" s="41"/>
      <c r="E33" s="41"/>
      <c r="F33" s="41"/>
      <c r="G33" s="41"/>
      <c r="H33" s="41"/>
      <c r="I33" s="41"/>
      <c r="J33" s="41"/>
      <c r="K33" s="41"/>
      <c r="L33" s="41"/>
      <c r="M33" s="41"/>
      <c r="N33" s="41"/>
      <c r="O33" s="41"/>
      <c r="P33" s="41"/>
      <c r="Q33" s="107"/>
    </row>
    <row r="34" spans="1:22" x14ac:dyDescent="0.35">
      <c r="A34" s="41"/>
      <c r="B34" s="41"/>
      <c r="C34" s="41"/>
      <c r="D34" s="41"/>
      <c r="E34" s="41"/>
      <c r="F34" s="41"/>
      <c r="G34" s="41"/>
      <c r="H34" s="41"/>
      <c r="I34" s="41"/>
      <c r="J34" s="41"/>
      <c r="K34" s="41"/>
      <c r="L34" s="41"/>
      <c r="M34" s="41"/>
      <c r="N34" s="41"/>
      <c r="O34" s="41"/>
      <c r="P34" s="41"/>
      <c r="Q34" s="107"/>
    </row>
    <row r="35" spans="1:22" x14ac:dyDescent="0.35">
      <c r="A35" s="41"/>
      <c r="B35" s="41"/>
      <c r="C35" s="41"/>
      <c r="D35" s="41"/>
      <c r="E35" s="41"/>
      <c r="F35" s="41"/>
      <c r="G35" s="41"/>
      <c r="H35" s="41"/>
      <c r="I35" s="41"/>
      <c r="J35" s="41"/>
      <c r="K35" s="41"/>
      <c r="L35" s="41"/>
      <c r="M35" s="41"/>
      <c r="N35" s="41"/>
      <c r="O35" s="41"/>
      <c r="P35" s="41"/>
      <c r="Q35" s="107"/>
    </row>
    <row r="36" spans="1:22" x14ac:dyDescent="0.35">
      <c r="A36" s="41"/>
      <c r="B36" s="41"/>
      <c r="C36" s="41"/>
      <c r="D36" s="41"/>
      <c r="E36" s="41"/>
      <c r="F36" s="41"/>
      <c r="G36" s="41"/>
      <c r="H36" s="41"/>
      <c r="I36" s="41"/>
      <c r="J36" s="41"/>
      <c r="K36" s="41"/>
      <c r="L36" s="41"/>
      <c r="M36" s="41"/>
      <c r="N36" s="41"/>
      <c r="O36" s="41"/>
      <c r="P36" s="41"/>
      <c r="Q36" s="107"/>
    </row>
    <row r="37" spans="1:22" x14ac:dyDescent="0.35">
      <c r="A37" s="41"/>
      <c r="B37" s="41"/>
      <c r="C37" s="41"/>
      <c r="D37" s="41"/>
      <c r="E37" s="41"/>
      <c r="F37" s="41"/>
      <c r="G37" s="41"/>
      <c r="H37" s="41"/>
      <c r="I37" s="41"/>
      <c r="J37" s="41"/>
      <c r="K37" s="41"/>
      <c r="L37" s="41"/>
      <c r="M37" s="41"/>
      <c r="N37" s="41"/>
      <c r="O37" s="41"/>
      <c r="P37" s="41"/>
      <c r="Q37" s="107"/>
    </row>
    <row r="38" spans="1:22" x14ac:dyDescent="0.35">
      <c r="A38" s="41"/>
      <c r="B38" s="41"/>
      <c r="C38" s="41"/>
      <c r="D38" s="41"/>
      <c r="E38" s="41"/>
      <c r="F38" s="41"/>
      <c r="G38" s="41"/>
      <c r="H38" s="41"/>
      <c r="I38" s="41"/>
      <c r="J38" s="41"/>
      <c r="K38" s="41"/>
      <c r="L38" s="41"/>
      <c r="M38" s="41"/>
      <c r="N38" s="41"/>
      <c r="O38" s="41"/>
      <c r="P38" s="41"/>
      <c r="Q38" s="107"/>
    </row>
    <row r="39" spans="1:22" x14ac:dyDescent="0.35">
      <c r="A39" s="41"/>
      <c r="B39" s="41"/>
      <c r="C39" s="41"/>
      <c r="D39" s="41"/>
      <c r="E39" s="41"/>
      <c r="F39" s="41"/>
      <c r="G39" s="41"/>
      <c r="H39" s="41"/>
      <c r="I39" s="41"/>
      <c r="J39" s="41"/>
      <c r="K39" s="41"/>
      <c r="L39" s="41"/>
      <c r="M39" s="41"/>
      <c r="N39" s="41"/>
      <c r="O39" s="41"/>
      <c r="P39" s="41"/>
      <c r="Q39" s="107"/>
    </row>
    <row r="40" spans="1:22" x14ac:dyDescent="0.35">
      <c r="A40" s="41"/>
      <c r="B40" s="41"/>
      <c r="C40" s="41"/>
      <c r="D40" s="41"/>
      <c r="E40" s="41"/>
      <c r="F40" s="41"/>
      <c r="G40" s="41"/>
      <c r="H40" s="41"/>
      <c r="I40" s="41"/>
      <c r="J40" s="41"/>
      <c r="K40" s="41"/>
      <c r="L40" s="41"/>
      <c r="M40" s="41"/>
      <c r="N40" s="41"/>
      <c r="O40" s="41"/>
      <c r="P40" s="41"/>
      <c r="Q40" s="107"/>
    </row>
    <row r="41" spans="1:22" x14ac:dyDescent="0.35">
      <c r="A41" s="41"/>
      <c r="B41" s="118" t="s">
        <v>9</v>
      </c>
      <c r="C41" s="119"/>
      <c r="D41" s="151" t="s">
        <v>16</v>
      </c>
      <c r="E41" s="107"/>
      <c r="F41" s="41"/>
      <c r="G41" s="41"/>
      <c r="H41" s="41"/>
      <c r="I41" s="41"/>
      <c r="J41" s="41"/>
      <c r="K41" s="41"/>
      <c r="L41" s="41"/>
      <c r="M41" s="41"/>
      <c r="N41" s="41"/>
      <c r="O41" s="41"/>
      <c r="P41" s="41"/>
      <c r="Q41" s="107"/>
    </row>
    <row r="42" spans="1:22" x14ac:dyDescent="0.35">
      <c r="A42" s="41"/>
      <c r="B42" s="41"/>
      <c r="C42" s="41"/>
      <c r="D42" s="41"/>
      <c r="E42" s="41"/>
      <c r="F42" s="41"/>
      <c r="G42" s="41"/>
      <c r="H42" s="41"/>
      <c r="I42" s="41"/>
      <c r="J42" s="41"/>
      <c r="K42" s="41"/>
      <c r="L42" s="41"/>
      <c r="M42" s="41"/>
      <c r="N42" s="41"/>
      <c r="O42" s="41"/>
      <c r="P42" s="41"/>
      <c r="Q42" s="107"/>
    </row>
    <row r="43" spans="1:22" ht="50.25" customHeight="1" x14ac:dyDescent="0.35">
      <c r="A43" s="201" t="s">
        <v>11</v>
      </c>
      <c r="B43" s="201"/>
      <c r="C43" s="201"/>
      <c r="D43" s="201"/>
      <c r="E43" s="201"/>
      <c r="F43" s="201"/>
      <c r="G43" s="201"/>
      <c r="H43" s="201"/>
      <c r="I43" s="201"/>
      <c r="J43" s="201"/>
      <c r="K43" s="201"/>
      <c r="L43" s="201"/>
      <c r="M43" s="201"/>
      <c r="N43" s="201"/>
      <c r="O43" s="201"/>
      <c r="P43" s="201"/>
      <c r="Q43" s="201"/>
      <c r="R43" s="99"/>
      <c r="S43" s="99"/>
      <c r="T43" s="99"/>
      <c r="U43" s="99"/>
      <c r="V43" s="99"/>
    </row>
    <row r="44" spans="1:22" ht="29.25" customHeight="1" x14ac:dyDescent="0.35">
      <c r="A44" s="109"/>
      <c r="B44" s="202" t="s">
        <v>12</v>
      </c>
      <c r="C44" s="202"/>
      <c r="D44" s="202"/>
      <c r="E44" s="202"/>
      <c r="F44" s="202"/>
      <c r="G44" s="202"/>
      <c r="H44" s="202"/>
      <c r="I44" s="202"/>
      <c r="J44" s="202"/>
      <c r="K44" s="202"/>
      <c r="L44" s="202"/>
      <c r="M44" s="202"/>
      <c r="N44" s="202"/>
      <c r="O44" s="202"/>
      <c r="P44" s="202"/>
      <c r="Q44" s="202"/>
      <c r="R44" s="99"/>
      <c r="S44" s="99"/>
      <c r="T44" s="99"/>
      <c r="U44" s="99"/>
      <c r="V44" s="99"/>
    </row>
    <row r="45" spans="1:22" ht="7.5" customHeight="1" x14ac:dyDescent="0.35">
      <c r="A45" s="41"/>
      <c r="B45" s="41"/>
      <c r="C45" s="41"/>
      <c r="D45" s="41"/>
      <c r="E45" s="41"/>
      <c r="F45" s="41"/>
      <c r="G45" s="41"/>
      <c r="H45" s="41"/>
      <c r="I45" s="41"/>
      <c r="J45" s="41"/>
      <c r="K45" s="41"/>
      <c r="L45" s="41"/>
      <c r="M45" s="41"/>
      <c r="N45" s="41"/>
      <c r="O45" s="41"/>
      <c r="P45" s="41"/>
      <c r="Q45" s="107"/>
    </row>
    <row r="62" spans="2:2" x14ac:dyDescent="0.35">
      <c r="B62" s="120" t="s">
        <v>10</v>
      </c>
    </row>
    <row r="63" spans="2:2" x14ac:dyDescent="0.35">
      <c r="B63" s="120" t="s">
        <v>13</v>
      </c>
    </row>
    <row r="64" spans="2:2" x14ac:dyDescent="0.35">
      <c r="B64" s="120" t="s">
        <v>14</v>
      </c>
    </row>
    <row r="65" spans="2:2" x14ac:dyDescent="0.35">
      <c r="B65" s="120" t="s">
        <v>15</v>
      </c>
    </row>
    <row r="66" spans="2:2" x14ac:dyDescent="0.35">
      <c r="B66" s="120" t="s">
        <v>16</v>
      </c>
    </row>
    <row r="67" spans="2:2" x14ac:dyDescent="0.35">
      <c r="B67" s="120" t="s">
        <v>17</v>
      </c>
    </row>
    <row r="68" spans="2:2" x14ac:dyDescent="0.35">
      <c r="B68" s="120" t="s">
        <v>18</v>
      </c>
    </row>
    <row r="69" spans="2:2" x14ac:dyDescent="0.35">
      <c r="B69" s="120" t="s">
        <v>19</v>
      </c>
    </row>
    <row r="70" spans="2:2" x14ac:dyDescent="0.35">
      <c r="B70" s="120" t="s">
        <v>20</v>
      </c>
    </row>
    <row r="71" spans="2:2" x14ac:dyDescent="0.35">
      <c r="B71" s="120" t="s">
        <v>21</v>
      </c>
    </row>
    <row r="72" spans="2:2" x14ac:dyDescent="0.35">
      <c r="B72" s="120" t="s">
        <v>22</v>
      </c>
    </row>
    <row r="73" spans="2:2" x14ac:dyDescent="0.35">
      <c r="B73" s="120" t="s">
        <v>23</v>
      </c>
    </row>
  </sheetData>
  <sheetProtection algorithmName="SHA-512" hashValue="LhKAI3s5HszHnMomGj4TvQ35UZk8M+gdcLU+2rJvKsS9O1VYI0dRI/a8M0DgMbtlLGKkYcAZ4WFNtkcWdedZkw==" saltValue="XIvfCQHWbFlP6OVERgyqpw==" spinCount="100000" sheet="1" objects="1" scenarios="1"/>
  <mergeCells count="12">
    <mergeCell ref="B8:O9"/>
    <mergeCell ref="B10:O11"/>
    <mergeCell ref="A43:Q43"/>
    <mergeCell ref="B44:Q44"/>
    <mergeCell ref="B2:B5"/>
    <mergeCell ref="C2:N2"/>
    <mergeCell ref="O2:Q2"/>
    <mergeCell ref="C3:N3"/>
    <mergeCell ref="O3:Q3"/>
    <mergeCell ref="C4:N5"/>
    <mergeCell ref="O4:Q4"/>
    <mergeCell ref="O5:Q5"/>
  </mergeCells>
  <dataValidations count="1">
    <dataValidation type="list" allowBlank="1" showInputMessage="1" showErrorMessage="1" sqref="D41" xr:uid="{00000000-0002-0000-0000-000000000000}">
      <formula1>$B$62:$B$73</formula1>
    </dataValidation>
  </dataValidations>
  <pageMargins left="0.7" right="0.7" top="0.75" bottom="0.75" header="0.3" footer="0.3"/>
  <pageSetup scale="47"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790"/>
  <sheetViews>
    <sheetView view="pageBreakPreview" zoomScale="55" zoomScaleNormal="55" zoomScaleSheetLayoutView="55" workbookViewId="0">
      <pane xSplit="10" ySplit="10" topLeftCell="W337" activePane="bottomRight" state="frozen"/>
      <selection pane="topRight" activeCell="K1" sqref="K1"/>
      <selection pane="bottomLeft" activeCell="A11" sqref="A11"/>
      <selection pane="bottomRight"/>
    </sheetView>
  </sheetViews>
  <sheetFormatPr baseColWidth="10" defaultColWidth="11.453125" defaultRowHeight="14.5" x14ac:dyDescent="0.35"/>
  <cols>
    <col min="1" max="1" width="11.54296875" style="36" customWidth="1"/>
    <col min="2" max="3" width="10.54296875" style="35" customWidth="1"/>
    <col min="4" max="4" width="15.54296875" style="35" customWidth="1"/>
    <col min="5" max="5" width="20.54296875" style="2" customWidth="1"/>
    <col min="6" max="6" width="55.54296875" style="42" customWidth="1"/>
    <col min="7" max="8" width="10.54296875" style="42" customWidth="1"/>
    <col min="9" max="9" width="30.54296875" style="2" customWidth="1"/>
    <col min="10" max="10" width="15.54296875" style="2" customWidth="1"/>
    <col min="11" max="11" width="41.453125" style="2" customWidth="1"/>
    <col min="12" max="14" width="40.54296875" style="2" customWidth="1"/>
    <col min="15" max="22" width="11.453125" style="2"/>
    <col min="23" max="23" width="16.1796875" style="2" customWidth="1"/>
    <col min="24" max="24" width="15.54296875" style="2" customWidth="1"/>
    <col min="25" max="27" width="35.54296875" style="2" customWidth="1"/>
    <col min="28" max="28" width="55.54296875" style="2" customWidth="1"/>
    <col min="29" max="29" width="35.54296875" style="2" customWidth="1"/>
    <col min="30" max="31" width="15.54296875" style="113" customWidth="1"/>
    <col min="32" max="33" width="11.453125" style="113"/>
    <col min="34" max="34" width="13.1796875" style="113" bestFit="1" customWidth="1"/>
    <col min="35" max="38" width="11.453125" style="113"/>
    <col min="39" max="39" width="24.7265625" style="113" customWidth="1"/>
    <col min="40" max="44" width="11.453125" style="113"/>
    <col min="45" max="46" width="21.7265625" style="113" customWidth="1"/>
    <col min="47" max="47" width="28.7265625" style="43" customWidth="1"/>
    <col min="48" max="48" width="5.26953125" style="2" customWidth="1"/>
    <col min="49" max="49" width="11.453125" style="2"/>
    <col min="50" max="16384" width="11.453125" style="1"/>
  </cols>
  <sheetData>
    <row r="1" spans="1:49" x14ac:dyDescent="0.35">
      <c r="N1" s="2" t="s">
        <v>24</v>
      </c>
    </row>
    <row r="2" spans="1:49" ht="15.75" customHeight="1" x14ac:dyDescent="0.35">
      <c r="A2" s="1"/>
      <c r="B2" s="206"/>
      <c r="C2" s="208" t="s">
        <v>0</v>
      </c>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117" t="s">
        <v>1</v>
      </c>
    </row>
    <row r="3" spans="1:49" ht="15.75" customHeight="1" x14ac:dyDescent="0.35">
      <c r="A3" s="1"/>
      <c r="B3" s="206"/>
      <c r="C3" s="208" t="s">
        <v>2</v>
      </c>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117" t="s">
        <v>3</v>
      </c>
    </row>
    <row r="4" spans="1:49" ht="16.5" customHeight="1" x14ac:dyDescent="0.35">
      <c r="A4" s="1"/>
      <c r="B4" s="206"/>
      <c r="C4" s="209" t="s">
        <v>4</v>
      </c>
      <c r="D4" s="209"/>
      <c r="E4" s="209"/>
      <c r="F4" s="209"/>
      <c r="G4" s="209"/>
      <c r="H4" s="209"/>
      <c r="I4" s="209"/>
      <c r="J4" s="209"/>
      <c r="K4" s="209"/>
      <c r="L4" s="209"/>
      <c r="M4" s="209"/>
      <c r="N4" s="209"/>
      <c r="O4" s="209"/>
      <c r="P4" s="209"/>
      <c r="Q4" s="209"/>
      <c r="R4" s="209"/>
      <c r="S4" s="209"/>
      <c r="T4" s="209"/>
      <c r="U4" s="209"/>
      <c r="V4" s="209"/>
      <c r="W4" s="209"/>
      <c r="X4" s="209"/>
      <c r="Y4" s="209"/>
      <c r="Z4" s="209"/>
      <c r="AA4" s="209"/>
      <c r="AB4" s="209"/>
      <c r="AC4" s="209"/>
      <c r="AD4" s="209"/>
      <c r="AE4" s="209"/>
      <c r="AF4" s="209"/>
      <c r="AG4" s="209"/>
      <c r="AH4" s="209"/>
      <c r="AI4" s="209"/>
      <c r="AJ4" s="209"/>
      <c r="AK4" s="209"/>
      <c r="AL4" s="209"/>
      <c r="AM4" s="209"/>
      <c r="AN4" s="209"/>
      <c r="AO4" s="209"/>
      <c r="AP4" s="209"/>
      <c r="AQ4" s="209"/>
      <c r="AR4" s="209"/>
      <c r="AS4" s="209"/>
      <c r="AT4" s="209"/>
      <c r="AU4" s="117" t="s">
        <v>5</v>
      </c>
    </row>
    <row r="5" spans="1:49" x14ac:dyDescent="0.35">
      <c r="A5" s="1"/>
      <c r="B5" s="206"/>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117" t="s">
        <v>25</v>
      </c>
    </row>
    <row r="6" spans="1:49" ht="7.5" customHeight="1" x14ac:dyDescent="0.35"/>
    <row r="7" spans="1:49" x14ac:dyDescent="0.35">
      <c r="A7" s="1"/>
      <c r="B7" s="56">
        <v>33</v>
      </c>
    </row>
    <row r="8" spans="1:49" ht="5.25" customHeight="1" x14ac:dyDescent="0.35"/>
    <row r="9" spans="1:49" ht="45" customHeight="1" x14ac:dyDescent="0.35">
      <c r="A9" s="1"/>
      <c r="B9" s="207" t="s">
        <v>26</v>
      </c>
      <c r="C9" s="207" t="s">
        <v>27</v>
      </c>
      <c r="D9" s="207" t="s">
        <v>28</v>
      </c>
      <c r="E9" s="207" t="s">
        <v>29</v>
      </c>
      <c r="F9" s="215" t="s">
        <v>30</v>
      </c>
      <c r="G9" s="207" t="s">
        <v>31</v>
      </c>
      <c r="H9" s="207" t="s">
        <v>32</v>
      </c>
      <c r="I9" s="212" t="s">
        <v>845</v>
      </c>
      <c r="J9" s="212" t="s">
        <v>846</v>
      </c>
      <c r="K9" s="210" t="s">
        <v>33</v>
      </c>
      <c r="L9" s="211" t="s">
        <v>34</v>
      </c>
      <c r="M9" s="211"/>
      <c r="N9" s="211"/>
      <c r="O9" s="215" t="s">
        <v>35</v>
      </c>
      <c r="P9" s="215"/>
      <c r="Q9" s="215"/>
      <c r="R9" s="215"/>
      <c r="S9" s="215"/>
      <c r="T9" s="215"/>
      <c r="U9" s="215"/>
      <c r="V9" s="149" t="s">
        <v>36</v>
      </c>
      <c r="W9" s="215" t="s">
        <v>37</v>
      </c>
      <c r="X9" s="215"/>
      <c r="Y9" s="215" t="s">
        <v>38</v>
      </c>
      <c r="Z9" s="215"/>
      <c r="AA9" s="215"/>
      <c r="AB9" s="215"/>
      <c r="AC9" s="215"/>
      <c r="AD9" s="211" t="s">
        <v>39</v>
      </c>
      <c r="AE9" s="211"/>
      <c r="AF9" s="211"/>
      <c r="AG9" s="211"/>
      <c r="AH9" s="211"/>
      <c r="AI9" s="211"/>
      <c r="AJ9" s="211"/>
      <c r="AK9" s="211"/>
      <c r="AL9" s="211"/>
      <c r="AM9" s="149" t="s">
        <v>36</v>
      </c>
      <c r="AN9" s="215" t="s">
        <v>37</v>
      </c>
      <c r="AO9" s="216"/>
      <c r="AP9" s="215" t="s">
        <v>40</v>
      </c>
      <c r="AQ9" s="215"/>
      <c r="AR9" s="215"/>
      <c r="AS9" s="215"/>
      <c r="AT9" s="215"/>
      <c r="AU9" s="211" t="s">
        <v>41</v>
      </c>
      <c r="AV9" s="1"/>
      <c r="AW9" s="1"/>
    </row>
    <row r="10" spans="1:49" ht="116.25" customHeight="1" x14ac:dyDescent="0.35">
      <c r="A10" s="1"/>
      <c r="B10" s="207"/>
      <c r="C10" s="207"/>
      <c r="D10" s="207"/>
      <c r="E10" s="207"/>
      <c r="F10" s="215"/>
      <c r="G10" s="207"/>
      <c r="H10" s="207"/>
      <c r="I10" s="213"/>
      <c r="J10" s="213"/>
      <c r="K10" s="210"/>
      <c r="L10" s="150" t="s">
        <v>44</v>
      </c>
      <c r="M10" s="150" t="s">
        <v>45</v>
      </c>
      <c r="N10" s="150" t="s">
        <v>46</v>
      </c>
      <c r="O10" s="148" t="s">
        <v>47</v>
      </c>
      <c r="P10" s="148" t="s">
        <v>48</v>
      </c>
      <c r="Q10" s="148" t="s">
        <v>49</v>
      </c>
      <c r="R10" s="148" t="s">
        <v>50</v>
      </c>
      <c r="S10" s="148" t="s">
        <v>51</v>
      </c>
      <c r="T10" s="148" t="s">
        <v>52</v>
      </c>
      <c r="U10" s="148" t="s">
        <v>53</v>
      </c>
      <c r="V10" s="148" t="s">
        <v>54</v>
      </c>
      <c r="W10" s="148" t="s">
        <v>55</v>
      </c>
      <c r="X10" s="148" t="s">
        <v>56</v>
      </c>
      <c r="Y10" s="149" t="s">
        <v>57</v>
      </c>
      <c r="Z10" s="149" t="s">
        <v>58</v>
      </c>
      <c r="AA10" s="149" t="s">
        <v>59</v>
      </c>
      <c r="AB10" s="149" t="s">
        <v>60</v>
      </c>
      <c r="AC10" s="149" t="s">
        <v>61</v>
      </c>
      <c r="AD10" s="150" t="s">
        <v>62</v>
      </c>
      <c r="AE10" s="150" t="s">
        <v>63</v>
      </c>
      <c r="AF10" s="148" t="s">
        <v>47</v>
      </c>
      <c r="AG10" s="148" t="s">
        <v>48</v>
      </c>
      <c r="AH10" s="148" t="s">
        <v>49</v>
      </c>
      <c r="AI10" s="148" t="s">
        <v>50</v>
      </c>
      <c r="AJ10" s="148" t="s">
        <v>51</v>
      </c>
      <c r="AK10" s="148" t="s">
        <v>52</v>
      </c>
      <c r="AL10" s="148" t="s">
        <v>53</v>
      </c>
      <c r="AM10" s="148" t="s">
        <v>54</v>
      </c>
      <c r="AN10" s="149" t="s">
        <v>55</v>
      </c>
      <c r="AO10" s="149" t="s">
        <v>56</v>
      </c>
      <c r="AP10" s="149" t="s">
        <v>57</v>
      </c>
      <c r="AQ10" s="149" t="s">
        <v>58</v>
      </c>
      <c r="AR10" s="149" t="s">
        <v>59</v>
      </c>
      <c r="AS10" s="149" t="s">
        <v>60</v>
      </c>
      <c r="AT10" s="149" t="s">
        <v>61</v>
      </c>
      <c r="AU10" s="211"/>
      <c r="AV10" s="1"/>
      <c r="AW10" s="1"/>
    </row>
    <row r="11" spans="1:49" s="43" customFormat="1" ht="135" customHeight="1" x14ac:dyDescent="0.35">
      <c r="B11" s="139" t="s">
        <v>64</v>
      </c>
      <c r="C11" s="158" t="s">
        <v>65</v>
      </c>
      <c r="D11" s="158" t="s">
        <v>66</v>
      </c>
      <c r="E11" s="137" t="s">
        <v>67</v>
      </c>
      <c r="F11" s="133" t="s">
        <v>68</v>
      </c>
      <c r="G11" s="133" t="s">
        <v>69</v>
      </c>
      <c r="H11" s="133" t="s">
        <v>70</v>
      </c>
      <c r="I11" s="133" t="s">
        <v>840</v>
      </c>
      <c r="J11" s="133" t="s">
        <v>71</v>
      </c>
      <c r="K11" s="62" t="s">
        <v>609</v>
      </c>
      <c r="L11" s="62" t="s">
        <v>610</v>
      </c>
      <c r="M11" s="62" t="s">
        <v>611</v>
      </c>
      <c r="N11" s="62" t="s">
        <v>612</v>
      </c>
      <c r="O11" s="133">
        <v>2</v>
      </c>
      <c r="P11" s="133">
        <v>4</v>
      </c>
      <c r="Q11" s="133">
        <f t="shared" ref="Q11:Q12" si="0">O11 * P11</f>
        <v>8</v>
      </c>
      <c r="R11" s="133" t="str">
        <f t="shared" ref="R11:R12" si="1">IF(OR(Q11="",NOT(ISNUMBER(Q11))),"FALSO",IF(AND(Q11&gt;=1,Q11&lt;=4),"BAJO",IF(AND(Q11&gt;=5,Q11&lt;=8),"MEDIO",IF(AND(Q11&gt;=9,Q11&lt;=20),"ALTO",IF(Q11&gt;=24,"MUYALTO","FALSO")))))</f>
        <v>MEDIO</v>
      </c>
      <c r="S11" s="133">
        <v>10</v>
      </c>
      <c r="T11" s="133">
        <f t="shared" ref="T11:T12" si="2">Q11 * S11</f>
        <v>80</v>
      </c>
      <c r="U11" s="133" t="str">
        <f t="shared" ref="U11:U12" si="3">IF(OR(T11="",NOT(ISNUMBER(T11))),"FALSO",IF(AND(T11&gt;=1,T11&lt;=20),"IV",IF(AND(T11&gt;=21,T11&lt;=120),"III",IF(AND(T11&gt;=121,T11&lt;=500),"II",IF(T11&gt;=600,"I","FALSO")))))</f>
        <v>III</v>
      </c>
      <c r="V11" s="133" t="str">
        <f t="shared" ref="V11" si="4">IF(U11="IV","Aceptable",IF(U11="III","Mejorable",IF(U11="II","Aceptable con control especifico", IF(U11="I","No Aceptable",FALSE))))</f>
        <v>Mejorable</v>
      </c>
      <c r="W11" s="62" t="s">
        <v>72</v>
      </c>
      <c r="X11" s="133" t="s">
        <v>73</v>
      </c>
      <c r="Y11" s="133" t="s">
        <v>610</v>
      </c>
      <c r="Z11" s="133" t="s">
        <v>610</v>
      </c>
      <c r="AA11" s="133" t="s">
        <v>610</v>
      </c>
      <c r="AB11" s="133" t="s">
        <v>613</v>
      </c>
      <c r="AC11" s="133" t="s">
        <v>614</v>
      </c>
      <c r="AD11" s="171">
        <v>46246</v>
      </c>
      <c r="AE11" s="116" t="s">
        <v>74</v>
      </c>
      <c r="AF11" s="133">
        <v>2</v>
      </c>
      <c r="AG11" s="133">
        <v>4</v>
      </c>
      <c r="AH11" s="133">
        <f t="shared" ref="AH11:AH12" si="5">AF11 * AG11</f>
        <v>8</v>
      </c>
      <c r="AI11" s="133" t="str">
        <f t="shared" ref="AI11:AI12" si="6">IF(OR(AH11="",NOT(ISNUMBER(AH11))),"FALSO",IF(AND(AH11&gt;=1,AH11&lt;=4),"BAJO",IF(AND(AH11&gt;=5,AH11&lt;=8),"MEDIO",IF(AND(AH11&gt;=9,AH11&lt;=20),"ALTO",IF(AH11&gt;=24,"MUYALTO","FALSO")))))</f>
        <v>MEDIO</v>
      </c>
      <c r="AJ11" s="133">
        <v>10</v>
      </c>
      <c r="AK11" s="133">
        <f t="shared" ref="AK11:AK12" si="7">AH11 * AJ11</f>
        <v>80</v>
      </c>
      <c r="AL11" s="133" t="str">
        <f t="shared" ref="AL11:AL12" si="8">IF(OR(AK11="",NOT(ISNUMBER(AK11))),"FALSO",IF(AND(AK11&gt;=1,AK11&lt;=20),"IV",IF(AND(AK11&gt;=21,AK11&lt;=120),"III",IF(AND(AK11&gt;=121,AK11&lt;=500),"II",IF(AK11&gt;=600,"I","FALSO")))))</f>
        <v>III</v>
      </c>
      <c r="AM11" s="133" t="str">
        <f t="shared" ref="AM11" si="9">IF(AL11="IV","Aceptable",IF(AL11="III","Mejorable",IF(AL11="II","Aceptable con control especifico", IF(AL11="I","No Aceptable",FALSE))))</f>
        <v>Mejorable</v>
      </c>
      <c r="AN11" s="62" t="s">
        <v>72</v>
      </c>
      <c r="AO11" s="133" t="s">
        <v>73</v>
      </c>
      <c r="AP11" s="133" t="s">
        <v>610</v>
      </c>
      <c r="AQ11" s="133" t="s">
        <v>610</v>
      </c>
      <c r="AR11" s="133" t="s">
        <v>610</v>
      </c>
      <c r="AS11" s="133" t="s">
        <v>613</v>
      </c>
      <c r="AT11" s="133" t="s">
        <v>614</v>
      </c>
      <c r="AU11" s="137" t="str">
        <f t="shared" ref="AU11" si="10">IF(AND(V11="Aceptable",AM11="Aceptable"),"Se mantiene los controles establecidos",
IF(AND(V11="Aceptable",AM11="Mejorable"),"Disminuyó el riesgo",
IF(AND(V11="Aceptable",AM11="Aceptable con control especifico"),"Disminuyó el riesgo",
IF(AND(V11="Mejorable",AM11="Mejorable"),"Se mantiene los controles establecidos",
IF(AND(V11="Mejorable",AM11="Aceptable"),"Disminuyó el riesgo",
IF(AND(V11="Mejorable",AM11="Aceptable con control especifico"),"Disminuyó el riesgo",
IF(AND(V11="Aceptable con control especifico",AM11="Aceptable con control especifico"),"Se mantiene los controles establecidos",
IF(AND(V11="Aceptable con control especifico",AM11="Mejorable"),"Aumentó el riesgo",
IF(AND(V11="Aceptable con control especifico",AM11="Aceptable"),"Aumentó el riesgo",
"Aumentó el riesgo")))))))))</f>
        <v>Se mantiene los controles establecidos</v>
      </c>
    </row>
    <row r="12" spans="1:49" s="43" customFormat="1" ht="135" customHeight="1" x14ac:dyDescent="0.35">
      <c r="B12" s="139" t="s">
        <v>64</v>
      </c>
      <c r="C12" s="158" t="s">
        <v>65</v>
      </c>
      <c r="D12" s="158" t="s">
        <v>66</v>
      </c>
      <c r="E12" s="137" t="s">
        <v>67</v>
      </c>
      <c r="F12" s="133" t="s">
        <v>68</v>
      </c>
      <c r="G12" s="133" t="s">
        <v>69</v>
      </c>
      <c r="H12" s="133" t="s">
        <v>70</v>
      </c>
      <c r="I12" s="133" t="s">
        <v>75</v>
      </c>
      <c r="J12" s="133" t="s">
        <v>76</v>
      </c>
      <c r="K12" s="62" t="s">
        <v>628</v>
      </c>
      <c r="L12" s="62" t="s">
        <v>626</v>
      </c>
      <c r="M12" s="62" t="s">
        <v>630</v>
      </c>
      <c r="N12" s="173" t="s">
        <v>837</v>
      </c>
      <c r="O12" s="133">
        <v>2</v>
      </c>
      <c r="P12" s="133">
        <v>2</v>
      </c>
      <c r="Q12" s="133">
        <f t="shared" si="0"/>
        <v>4</v>
      </c>
      <c r="R12" s="133" t="str">
        <f t="shared" si="1"/>
        <v>BAJO</v>
      </c>
      <c r="S12" s="133">
        <v>10</v>
      </c>
      <c r="T12" s="133">
        <f t="shared" si="2"/>
        <v>40</v>
      </c>
      <c r="U12" s="133" t="str">
        <f t="shared" si="3"/>
        <v>III</v>
      </c>
      <c r="V12" s="133" t="str">
        <f t="shared" ref="V12:V84" si="11">IF(U12="IV","Aceptable",IF(U12="III","Mejorable",IF(U12="II","Aceptable con control especifico", IF(U12="I","No Aceptable",FALSE))))</f>
        <v>Mejorable</v>
      </c>
      <c r="W12" s="62" t="s">
        <v>643</v>
      </c>
      <c r="X12" s="133" t="s">
        <v>69</v>
      </c>
      <c r="Y12" s="133" t="s">
        <v>626</v>
      </c>
      <c r="Z12" s="133" t="s">
        <v>626</v>
      </c>
      <c r="AA12" s="133" t="s">
        <v>627</v>
      </c>
      <c r="AB12" s="133" t="s">
        <v>634</v>
      </c>
      <c r="AC12" s="133" t="s">
        <v>626</v>
      </c>
      <c r="AD12" s="171">
        <v>46246</v>
      </c>
      <c r="AE12" s="159" t="s">
        <v>74</v>
      </c>
      <c r="AF12" s="133">
        <v>2</v>
      </c>
      <c r="AG12" s="133">
        <v>2</v>
      </c>
      <c r="AH12" s="133">
        <f t="shared" si="5"/>
        <v>4</v>
      </c>
      <c r="AI12" s="133" t="str">
        <f t="shared" si="6"/>
        <v>BAJO</v>
      </c>
      <c r="AJ12" s="133">
        <v>25</v>
      </c>
      <c r="AK12" s="133">
        <f t="shared" si="7"/>
        <v>100</v>
      </c>
      <c r="AL12" s="133" t="str">
        <f t="shared" si="8"/>
        <v>III</v>
      </c>
      <c r="AM12" s="133" t="str">
        <f t="shared" ref="AM12:AM77" si="12">IF(AL12="IV","Aceptable",IF(AL12="III","Mejorable",IF(AL12="II","Aceptable con control especifico", IF(AL12="I","No Aceptable",FALSE))))</f>
        <v>Mejorable</v>
      </c>
      <c r="AN12" s="62" t="s">
        <v>633</v>
      </c>
      <c r="AO12" s="133" t="s">
        <v>69</v>
      </c>
      <c r="AP12" s="133" t="s">
        <v>626</v>
      </c>
      <c r="AQ12" s="133" t="s">
        <v>626</v>
      </c>
      <c r="AR12" s="133" t="s">
        <v>627</v>
      </c>
      <c r="AS12" s="133" t="s">
        <v>634</v>
      </c>
      <c r="AT12" s="133" t="s">
        <v>626</v>
      </c>
      <c r="AU12" s="137" t="str">
        <f t="shared" ref="AU12:AU84" si="13">IF(AND(V12="Aceptable",AM12="Aceptable"),"Se mantiene los controles establecidos",
IF(AND(V12="Aceptable",AM12="Mejorable"),"Disminuyó el riesgo",
IF(AND(V12="Aceptable",AM12="Aceptable con control especifico"),"Disminuyó el riesgo",
IF(AND(V12="Mejorable",AM12="Mejorable"),"Se mantiene los controles establecidos",
IF(AND(V12="Mejorable",AM12="Aceptable"),"Disminuyó el riesgo",
IF(AND(V12="Mejorable",AM12="Aceptable con control especifico"),"Disminuyó el riesgo",
IF(AND(V12="Aceptable con control especifico",AM12="Aceptable con control especifico"),"Se mantiene los controles establecidos",
IF(AND(V12="Aceptable con control especifico",AM12="Mejorable"),"Aumentó el riesgo",
IF(AND(V12="Aceptable con control especifico",AM12="Aceptable"),"Aumentó el riesgo",
"Aumentó el riesgo")))))))))</f>
        <v>Se mantiene los controles establecidos</v>
      </c>
    </row>
    <row r="13" spans="1:49" s="43" customFormat="1" ht="135" customHeight="1" x14ac:dyDescent="0.35">
      <c r="B13" s="139" t="s">
        <v>64</v>
      </c>
      <c r="C13" s="158" t="s">
        <v>65</v>
      </c>
      <c r="D13" s="158" t="s">
        <v>66</v>
      </c>
      <c r="E13" s="137" t="s">
        <v>67</v>
      </c>
      <c r="F13" s="133" t="s">
        <v>68</v>
      </c>
      <c r="G13" s="133" t="s">
        <v>69</v>
      </c>
      <c r="H13" s="133" t="s">
        <v>70</v>
      </c>
      <c r="I13" s="133" t="s">
        <v>77</v>
      </c>
      <c r="J13" s="133" t="s">
        <v>76</v>
      </c>
      <c r="K13" s="62" t="s">
        <v>639</v>
      </c>
      <c r="L13" s="62" t="s">
        <v>610</v>
      </c>
      <c r="M13" s="62" t="s">
        <v>640</v>
      </c>
      <c r="N13" s="188" t="s">
        <v>838</v>
      </c>
      <c r="O13" s="133">
        <v>2</v>
      </c>
      <c r="P13" s="133">
        <v>2</v>
      </c>
      <c r="Q13" s="133">
        <f t="shared" ref="Q13:Q85" si="14">O13 * P13</f>
        <v>4</v>
      </c>
      <c r="R13" s="133" t="str">
        <f t="shared" ref="R13:R85" si="15">IF(OR(Q13="",NOT(ISNUMBER(Q13))),"FALSO",IF(AND(Q13&gt;=1,Q13&lt;=4),"BAJO",IF(AND(Q13&gt;=5,Q13&lt;=8),"MEDIO",IF(AND(Q13&gt;=9,Q13&lt;=20),"ALTO",IF(Q13&gt;=24,"MUYALTO","FALSO")))))</f>
        <v>BAJO</v>
      </c>
      <c r="S13" s="133">
        <v>25</v>
      </c>
      <c r="T13" s="133">
        <f t="shared" ref="T13:T85" si="16">Q13 * S13</f>
        <v>100</v>
      </c>
      <c r="U13" s="133" t="str">
        <f t="shared" ref="U13:U85" si="17">IF(OR(T13="",NOT(ISNUMBER(T13))),"FALSO",IF(AND(T13&gt;=1,T13&lt;=20),"IV",IF(AND(T13&gt;=21,T13&lt;=120),"III",IF(AND(T13&gt;=121,T13&lt;=500),"II",IF(T13&gt;=600,"I","FALSO")))))</f>
        <v>III</v>
      </c>
      <c r="V13" s="133" t="str">
        <f t="shared" si="11"/>
        <v>Mejorable</v>
      </c>
      <c r="W13" s="173" t="s">
        <v>642</v>
      </c>
      <c r="X13" s="133" t="s">
        <v>69</v>
      </c>
      <c r="Y13" s="133" t="s">
        <v>626</v>
      </c>
      <c r="Z13" s="133" t="s">
        <v>626</v>
      </c>
      <c r="AA13" s="133" t="s">
        <v>644</v>
      </c>
      <c r="AB13" s="133" t="s">
        <v>645</v>
      </c>
      <c r="AC13" s="133" t="s">
        <v>626</v>
      </c>
      <c r="AD13" s="171">
        <v>46246</v>
      </c>
      <c r="AE13" s="159" t="s">
        <v>74</v>
      </c>
      <c r="AF13" s="133">
        <v>2</v>
      </c>
      <c r="AG13" s="133">
        <v>2</v>
      </c>
      <c r="AH13" s="133">
        <f t="shared" ref="AH13:AH77" si="18">AF13 * AG13</f>
        <v>4</v>
      </c>
      <c r="AI13" s="133" t="str">
        <f t="shared" ref="AI13:AI77" si="19">IF(OR(AH13="",NOT(ISNUMBER(AH13))),"FALSO",IF(AND(AH13&gt;=1,AH13&lt;=4),"BAJO",IF(AND(AH13&gt;=5,AH13&lt;=8),"MEDIO",IF(AND(AH13&gt;=9,AH13&lt;=20),"ALTO",IF(AH13&gt;=24,"MUYALTO","FALSO")))))</f>
        <v>BAJO</v>
      </c>
      <c r="AJ13" s="133">
        <v>25</v>
      </c>
      <c r="AK13" s="133">
        <f t="shared" ref="AK13:AK77" si="20">AH13 * AJ13</f>
        <v>100</v>
      </c>
      <c r="AL13" s="133" t="str">
        <f t="shared" ref="AL13:AL77" si="21">IF(OR(AK13="",NOT(ISNUMBER(AK13))),"FALSO",IF(AND(AK13&gt;=1,AK13&lt;=20),"IV",IF(AND(AK13&gt;=21,AK13&lt;=120),"III",IF(AND(AK13&gt;=121,AK13&lt;=500),"II",IF(AK13&gt;=600,"I","FALSO")))))</f>
        <v>III</v>
      </c>
      <c r="AM13" s="133" t="str">
        <f t="shared" si="12"/>
        <v>Mejorable</v>
      </c>
      <c r="AN13" s="173" t="s">
        <v>642</v>
      </c>
      <c r="AO13" s="133" t="s">
        <v>69</v>
      </c>
      <c r="AP13" s="133" t="s">
        <v>626</v>
      </c>
      <c r="AQ13" s="133" t="s">
        <v>626</v>
      </c>
      <c r="AR13" s="133" t="s">
        <v>644</v>
      </c>
      <c r="AS13" s="133" t="s">
        <v>645</v>
      </c>
      <c r="AT13" s="133" t="s">
        <v>626</v>
      </c>
      <c r="AU13" s="137" t="str">
        <f t="shared" si="13"/>
        <v>Se mantiene los controles establecidos</v>
      </c>
    </row>
    <row r="14" spans="1:49" s="43" customFormat="1" ht="159.75" customHeight="1" x14ac:dyDescent="0.35">
      <c r="B14" s="139" t="s">
        <v>64</v>
      </c>
      <c r="C14" s="158" t="s">
        <v>65</v>
      </c>
      <c r="D14" s="158" t="s">
        <v>66</v>
      </c>
      <c r="E14" s="137" t="s">
        <v>67</v>
      </c>
      <c r="F14" s="133" t="s">
        <v>68</v>
      </c>
      <c r="G14" s="133" t="s">
        <v>69</v>
      </c>
      <c r="H14" s="133" t="s">
        <v>70</v>
      </c>
      <c r="I14" s="133" t="s">
        <v>79</v>
      </c>
      <c r="J14" s="133" t="s">
        <v>80</v>
      </c>
      <c r="K14" s="62" t="s">
        <v>668</v>
      </c>
      <c r="L14" s="133" t="s">
        <v>610</v>
      </c>
      <c r="M14" s="62" t="s">
        <v>610</v>
      </c>
      <c r="N14" s="62" t="s">
        <v>669</v>
      </c>
      <c r="O14" s="133">
        <v>2</v>
      </c>
      <c r="P14" s="133">
        <v>2</v>
      </c>
      <c r="Q14" s="133">
        <f t="shared" si="14"/>
        <v>4</v>
      </c>
      <c r="R14" s="133" t="str">
        <f t="shared" si="15"/>
        <v>BAJO</v>
      </c>
      <c r="S14" s="133">
        <v>10</v>
      </c>
      <c r="T14" s="133">
        <f t="shared" si="16"/>
        <v>40</v>
      </c>
      <c r="U14" s="133" t="str">
        <f t="shared" si="17"/>
        <v>III</v>
      </c>
      <c r="V14" s="133" t="str">
        <f t="shared" si="11"/>
        <v>Mejorable</v>
      </c>
      <c r="W14" s="62" t="s">
        <v>670</v>
      </c>
      <c r="X14" s="133" t="s">
        <v>73</v>
      </c>
      <c r="Y14" s="133" t="s">
        <v>610</v>
      </c>
      <c r="Z14" s="133" t="s">
        <v>610</v>
      </c>
      <c r="AA14" s="133" t="s">
        <v>610</v>
      </c>
      <c r="AB14" s="133" t="s">
        <v>671</v>
      </c>
      <c r="AC14" s="133" t="s">
        <v>610</v>
      </c>
      <c r="AD14" s="171">
        <v>46246</v>
      </c>
      <c r="AE14" s="116" t="s">
        <v>74</v>
      </c>
      <c r="AF14" s="133">
        <v>2</v>
      </c>
      <c r="AG14" s="133">
        <v>2</v>
      </c>
      <c r="AH14" s="133">
        <f t="shared" si="18"/>
        <v>4</v>
      </c>
      <c r="AI14" s="133" t="str">
        <f t="shared" si="19"/>
        <v>BAJO</v>
      </c>
      <c r="AJ14" s="133">
        <v>10</v>
      </c>
      <c r="AK14" s="133">
        <f t="shared" si="20"/>
        <v>40</v>
      </c>
      <c r="AL14" s="133" t="str">
        <f t="shared" si="21"/>
        <v>III</v>
      </c>
      <c r="AM14" s="133" t="str">
        <f t="shared" si="12"/>
        <v>Mejorable</v>
      </c>
      <c r="AN14" s="62" t="s">
        <v>670</v>
      </c>
      <c r="AO14" s="133" t="s">
        <v>73</v>
      </c>
      <c r="AP14" s="133" t="s">
        <v>610</v>
      </c>
      <c r="AQ14" s="133" t="s">
        <v>610</v>
      </c>
      <c r="AR14" s="133" t="s">
        <v>610</v>
      </c>
      <c r="AS14" s="133" t="s">
        <v>671</v>
      </c>
      <c r="AT14" s="133" t="s">
        <v>610</v>
      </c>
      <c r="AU14" s="137" t="str">
        <f t="shared" si="13"/>
        <v>Se mantiene los controles establecidos</v>
      </c>
    </row>
    <row r="15" spans="1:49" s="43" customFormat="1" ht="135" customHeight="1" x14ac:dyDescent="0.35">
      <c r="B15" s="139" t="s">
        <v>64</v>
      </c>
      <c r="C15" s="158" t="s">
        <v>65</v>
      </c>
      <c r="D15" s="158" t="s">
        <v>66</v>
      </c>
      <c r="E15" s="137" t="s">
        <v>67</v>
      </c>
      <c r="F15" s="133" t="s">
        <v>68</v>
      </c>
      <c r="G15" s="133" t="s">
        <v>69</v>
      </c>
      <c r="H15" s="133" t="s">
        <v>70</v>
      </c>
      <c r="I15" s="133" t="s">
        <v>81</v>
      </c>
      <c r="J15" s="133" t="s">
        <v>82</v>
      </c>
      <c r="K15" s="62" t="s">
        <v>677</v>
      </c>
      <c r="L15" s="133" t="s">
        <v>610</v>
      </c>
      <c r="M15" s="62" t="s">
        <v>610</v>
      </c>
      <c r="N15" s="62" t="s">
        <v>678</v>
      </c>
      <c r="O15" s="133">
        <v>2</v>
      </c>
      <c r="P15" s="133">
        <v>3</v>
      </c>
      <c r="Q15" s="133">
        <f t="shared" si="14"/>
        <v>6</v>
      </c>
      <c r="R15" s="133" t="str">
        <f t="shared" si="15"/>
        <v>MEDIO</v>
      </c>
      <c r="S15" s="133">
        <v>25</v>
      </c>
      <c r="T15" s="133">
        <f t="shared" si="16"/>
        <v>150</v>
      </c>
      <c r="U15" s="133" t="str">
        <f t="shared" si="17"/>
        <v>II</v>
      </c>
      <c r="V15" s="133" t="str">
        <f t="shared" si="11"/>
        <v>Aceptable con control especifico</v>
      </c>
      <c r="W15" s="133" t="s">
        <v>674</v>
      </c>
      <c r="X15" s="133" t="s">
        <v>73</v>
      </c>
      <c r="Y15" s="133" t="s">
        <v>610</v>
      </c>
      <c r="Z15" s="133" t="s">
        <v>610</v>
      </c>
      <c r="AA15" s="133" t="s">
        <v>610</v>
      </c>
      <c r="AB15" s="133" t="s">
        <v>679</v>
      </c>
      <c r="AC15" s="133" t="s">
        <v>610</v>
      </c>
      <c r="AD15" s="171">
        <v>46246</v>
      </c>
      <c r="AE15" s="116" t="s">
        <v>74</v>
      </c>
      <c r="AF15" s="133">
        <v>2</v>
      </c>
      <c r="AG15" s="133">
        <v>3</v>
      </c>
      <c r="AH15" s="133">
        <f t="shared" si="18"/>
        <v>6</v>
      </c>
      <c r="AI15" s="133" t="str">
        <f t="shared" si="19"/>
        <v>MEDIO</v>
      </c>
      <c r="AJ15" s="133">
        <v>25</v>
      </c>
      <c r="AK15" s="133">
        <f t="shared" si="20"/>
        <v>150</v>
      </c>
      <c r="AL15" s="133" t="str">
        <f t="shared" si="21"/>
        <v>II</v>
      </c>
      <c r="AM15" s="133" t="str">
        <f t="shared" si="12"/>
        <v>Aceptable con control especifico</v>
      </c>
      <c r="AN15" s="133" t="s">
        <v>674</v>
      </c>
      <c r="AO15" s="133" t="s">
        <v>73</v>
      </c>
      <c r="AP15" s="133" t="s">
        <v>610</v>
      </c>
      <c r="AQ15" s="133" t="s">
        <v>610</v>
      </c>
      <c r="AR15" s="133" t="s">
        <v>610</v>
      </c>
      <c r="AS15" s="133" t="s">
        <v>679</v>
      </c>
      <c r="AT15" s="133" t="s">
        <v>610</v>
      </c>
      <c r="AU15" s="137" t="str">
        <f t="shared" si="13"/>
        <v>Se mantiene los controles establecidos</v>
      </c>
    </row>
    <row r="16" spans="1:49" s="43" customFormat="1" ht="135" customHeight="1" x14ac:dyDescent="0.35">
      <c r="B16" s="139" t="s">
        <v>64</v>
      </c>
      <c r="C16" s="158" t="s">
        <v>65</v>
      </c>
      <c r="D16" s="158" t="s">
        <v>66</v>
      </c>
      <c r="E16" s="137" t="s">
        <v>67</v>
      </c>
      <c r="F16" s="133" t="s">
        <v>68</v>
      </c>
      <c r="G16" s="133" t="s">
        <v>69</v>
      </c>
      <c r="H16" s="133" t="s">
        <v>70</v>
      </c>
      <c r="I16" s="133" t="s">
        <v>83</v>
      </c>
      <c r="J16" s="133" t="s">
        <v>82</v>
      </c>
      <c r="K16" s="62" t="s">
        <v>672</v>
      </c>
      <c r="L16" s="133" t="s">
        <v>610</v>
      </c>
      <c r="M16" s="62" t="s">
        <v>610</v>
      </c>
      <c r="N16" s="62" t="s">
        <v>673</v>
      </c>
      <c r="O16" s="133">
        <v>2</v>
      </c>
      <c r="P16" s="133">
        <v>3</v>
      </c>
      <c r="Q16" s="133">
        <f t="shared" ref="Q16:Q18" si="22">O16 * P16</f>
        <v>6</v>
      </c>
      <c r="R16" s="133" t="str">
        <f t="shared" ref="R16:R18" si="23">IF(OR(Q16="",NOT(ISNUMBER(Q16))),"FALSO",IF(AND(Q16&gt;=1,Q16&lt;=4),"BAJO",IF(AND(Q16&gt;=5,Q16&lt;=8),"MEDIO",IF(AND(Q16&gt;=9,Q16&lt;=20),"ALTO",IF(Q16&gt;=24,"MUYALTO","FALSO")))))</f>
        <v>MEDIO</v>
      </c>
      <c r="S16" s="133">
        <v>25</v>
      </c>
      <c r="T16" s="133">
        <f t="shared" ref="T16:T18" si="24">Q16 * S16</f>
        <v>150</v>
      </c>
      <c r="U16" s="133" t="str">
        <f t="shared" ref="U16:U18" si="25">IF(OR(T16="",NOT(ISNUMBER(T16))),"FALSO",IF(AND(T16&gt;=1,T16&lt;=20),"IV",IF(AND(T16&gt;=21,T16&lt;=120),"III",IF(AND(T16&gt;=121,T16&lt;=500),"II",IF(T16&gt;=600,"I","FALSO")))))</f>
        <v>II</v>
      </c>
      <c r="V16" s="133" t="str">
        <f t="shared" ref="V16:V18" si="26">IF(U16="IV","Aceptable",IF(U16="III","Mejorable",IF(U16="II","Aceptable con control especifico", IF(U16="I","No Aceptable",FALSE))))</f>
        <v>Aceptable con control especifico</v>
      </c>
      <c r="W16" s="133" t="s">
        <v>674</v>
      </c>
      <c r="X16" s="133" t="s">
        <v>73</v>
      </c>
      <c r="Y16" s="133" t="s">
        <v>610</v>
      </c>
      <c r="Z16" s="133" t="s">
        <v>610</v>
      </c>
      <c r="AA16" s="133" t="s">
        <v>610</v>
      </c>
      <c r="AB16" s="133" t="s">
        <v>675</v>
      </c>
      <c r="AC16" s="133" t="s">
        <v>610</v>
      </c>
      <c r="AD16" s="171">
        <v>46246</v>
      </c>
      <c r="AE16" s="116" t="s">
        <v>74</v>
      </c>
      <c r="AF16" s="133">
        <v>2</v>
      </c>
      <c r="AG16" s="133">
        <v>3</v>
      </c>
      <c r="AH16" s="133">
        <f t="shared" ref="AH16:AH18" si="27">AF16 * AG16</f>
        <v>6</v>
      </c>
      <c r="AI16" s="133" t="str">
        <f t="shared" ref="AI16:AI18" si="28">IF(OR(AH16="",NOT(ISNUMBER(AH16))),"FALSO",IF(AND(AH16&gt;=1,AH16&lt;=4),"BAJO",IF(AND(AH16&gt;=5,AH16&lt;=8),"MEDIO",IF(AND(AH16&gt;=9,AH16&lt;=20),"ALTO",IF(AH16&gt;=24,"MUYALTO","FALSO")))))</f>
        <v>MEDIO</v>
      </c>
      <c r="AJ16" s="133">
        <v>25</v>
      </c>
      <c r="AK16" s="133">
        <f t="shared" ref="AK16:AK18" si="29">AH16 * AJ16</f>
        <v>150</v>
      </c>
      <c r="AL16" s="133" t="str">
        <f t="shared" ref="AL16:AL18" si="30">IF(OR(AK16="",NOT(ISNUMBER(AK16))),"FALSO",IF(AND(AK16&gt;=1,AK16&lt;=20),"IV",IF(AND(AK16&gt;=21,AK16&lt;=120),"III",IF(AND(AK16&gt;=121,AK16&lt;=500),"II",IF(AK16&gt;=600,"I","FALSO")))))</f>
        <v>II</v>
      </c>
      <c r="AM16" s="133" t="str">
        <f t="shared" ref="AM16:AM18" si="31">IF(AL16="IV","Aceptable",IF(AL16="III","Mejorable",IF(AL16="II","Aceptable con control especifico", IF(AL16="I","No Aceptable",FALSE))))</f>
        <v>Aceptable con control especifico</v>
      </c>
      <c r="AN16" s="133" t="s">
        <v>674</v>
      </c>
      <c r="AO16" s="133" t="s">
        <v>73</v>
      </c>
      <c r="AP16" s="133" t="s">
        <v>610</v>
      </c>
      <c r="AQ16" s="133" t="s">
        <v>610</v>
      </c>
      <c r="AR16" s="133" t="s">
        <v>610</v>
      </c>
      <c r="AS16" s="133" t="s">
        <v>675</v>
      </c>
      <c r="AT16" s="133" t="s">
        <v>610</v>
      </c>
      <c r="AU16" s="137" t="str">
        <f t="shared" ref="AU16:AU18" si="32">IF(AND(V16="Aceptable",AM16="Aceptable"),"Se mantiene los controles establecidos",
IF(AND(V16="Aceptable",AM16="Mejorable"),"Disminuyó el riesgo",
IF(AND(V16="Aceptable",AM16="Aceptable con control especifico"),"Disminuyó el riesgo",
IF(AND(V16="Mejorable",AM16="Mejorable"),"Se mantiene los controles establecidos",
IF(AND(V16="Mejorable",AM16="Aceptable"),"Disminuyó el riesgo",
IF(AND(V16="Mejorable",AM16="Aceptable con control especifico"),"Disminuyó el riesgo",
IF(AND(V16="Aceptable con control especifico",AM16="Aceptable con control especifico"),"Se mantiene los controles establecidos",
IF(AND(V16="Aceptable con control especifico",AM16="Mejorable"),"Aumentó el riesgo",
IF(AND(V16="Aceptable con control especifico",AM16="Aceptable"),"Aumentó el riesgo",
"Aumentó el riesgo")))))))))</f>
        <v>Se mantiene los controles establecidos</v>
      </c>
    </row>
    <row r="17" spans="2:47" s="43" customFormat="1" ht="135" customHeight="1" x14ac:dyDescent="0.35">
      <c r="B17" s="139" t="s">
        <v>64</v>
      </c>
      <c r="C17" s="158" t="s">
        <v>65</v>
      </c>
      <c r="D17" s="158" t="s">
        <v>66</v>
      </c>
      <c r="E17" s="137" t="s">
        <v>67</v>
      </c>
      <c r="F17" s="133" t="s">
        <v>68</v>
      </c>
      <c r="G17" s="133" t="s">
        <v>69</v>
      </c>
      <c r="H17" s="133" t="s">
        <v>70</v>
      </c>
      <c r="I17" s="133" t="s">
        <v>758</v>
      </c>
      <c r="J17" s="133" t="s">
        <v>85</v>
      </c>
      <c r="K17" s="62" t="s">
        <v>693</v>
      </c>
      <c r="L17" s="133" t="s">
        <v>610</v>
      </c>
      <c r="M17" s="62" t="s">
        <v>610</v>
      </c>
      <c r="N17" s="62" t="s">
        <v>694</v>
      </c>
      <c r="O17" s="133">
        <v>2</v>
      </c>
      <c r="P17" s="133">
        <v>3</v>
      </c>
      <c r="Q17" s="133">
        <f t="shared" si="22"/>
        <v>6</v>
      </c>
      <c r="R17" s="133" t="str">
        <f t="shared" si="23"/>
        <v>MEDIO</v>
      </c>
      <c r="S17" s="133">
        <v>25</v>
      </c>
      <c r="T17" s="133">
        <f t="shared" si="24"/>
        <v>150</v>
      </c>
      <c r="U17" s="133" t="str">
        <f t="shared" si="25"/>
        <v>II</v>
      </c>
      <c r="V17" s="133" t="str">
        <f t="shared" si="26"/>
        <v>Aceptable con control especifico</v>
      </c>
      <c r="W17" s="62" t="s">
        <v>695</v>
      </c>
      <c r="X17" s="133" t="s">
        <v>69</v>
      </c>
      <c r="Y17" s="133" t="s">
        <v>610</v>
      </c>
      <c r="Z17" s="133" t="s">
        <v>610</v>
      </c>
      <c r="AA17" s="133" t="s">
        <v>610</v>
      </c>
      <c r="AB17" s="134" t="s">
        <v>771</v>
      </c>
      <c r="AC17" s="133" t="s">
        <v>610</v>
      </c>
      <c r="AD17" s="171">
        <v>46246</v>
      </c>
      <c r="AE17" s="116" t="s">
        <v>74</v>
      </c>
      <c r="AF17" s="133">
        <v>2</v>
      </c>
      <c r="AG17" s="133">
        <v>3</v>
      </c>
      <c r="AH17" s="133">
        <f t="shared" si="27"/>
        <v>6</v>
      </c>
      <c r="AI17" s="133" t="str">
        <f t="shared" si="28"/>
        <v>MEDIO</v>
      </c>
      <c r="AJ17" s="133">
        <v>25</v>
      </c>
      <c r="AK17" s="133">
        <f t="shared" si="29"/>
        <v>150</v>
      </c>
      <c r="AL17" s="133" t="str">
        <f t="shared" si="30"/>
        <v>II</v>
      </c>
      <c r="AM17" s="133" t="str">
        <f t="shared" si="31"/>
        <v>Aceptable con control especifico</v>
      </c>
      <c r="AN17" s="62" t="s">
        <v>695</v>
      </c>
      <c r="AO17" s="133" t="s">
        <v>69</v>
      </c>
      <c r="AP17" s="133" t="s">
        <v>610</v>
      </c>
      <c r="AQ17" s="133" t="s">
        <v>610</v>
      </c>
      <c r="AR17" s="133" t="s">
        <v>610</v>
      </c>
      <c r="AS17" s="133" t="s">
        <v>697</v>
      </c>
      <c r="AT17" s="133" t="s">
        <v>610</v>
      </c>
      <c r="AU17" s="137" t="str">
        <f t="shared" si="32"/>
        <v>Se mantiene los controles establecidos</v>
      </c>
    </row>
    <row r="18" spans="2:47" s="43" customFormat="1" ht="135" customHeight="1" x14ac:dyDescent="0.35">
      <c r="B18" s="139" t="s">
        <v>64</v>
      </c>
      <c r="C18" s="158" t="s">
        <v>65</v>
      </c>
      <c r="D18" s="158" t="s">
        <v>66</v>
      </c>
      <c r="E18" s="137" t="s">
        <v>67</v>
      </c>
      <c r="F18" s="133" t="s">
        <v>68</v>
      </c>
      <c r="G18" s="133" t="s">
        <v>69</v>
      </c>
      <c r="H18" s="133" t="s">
        <v>70</v>
      </c>
      <c r="I18" s="133" t="s">
        <v>86</v>
      </c>
      <c r="J18" s="133" t="s">
        <v>85</v>
      </c>
      <c r="K18" s="173" t="s">
        <v>703</v>
      </c>
      <c r="L18" s="62" t="s">
        <v>705</v>
      </c>
      <c r="M18" s="179" t="s">
        <v>706</v>
      </c>
      <c r="N18" s="174" t="s">
        <v>707</v>
      </c>
      <c r="O18" s="133">
        <v>2</v>
      </c>
      <c r="P18" s="133">
        <v>3</v>
      </c>
      <c r="Q18" s="133">
        <f t="shared" si="22"/>
        <v>6</v>
      </c>
      <c r="R18" s="133" t="str">
        <f t="shared" si="23"/>
        <v>MEDIO</v>
      </c>
      <c r="S18" s="133">
        <v>25</v>
      </c>
      <c r="T18" s="133">
        <f t="shared" si="24"/>
        <v>150</v>
      </c>
      <c r="U18" s="133" t="str">
        <f t="shared" si="25"/>
        <v>II</v>
      </c>
      <c r="V18" s="133" t="str">
        <f t="shared" si="26"/>
        <v>Aceptable con control especifico</v>
      </c>
      <c r="W18" s="157" t="s">
        <v>704</v>
      </c>
      <c r="X18" s="133" t="s">
        <v>69</v>
      </c>
      <c r="Y18" s="173" t="s">
        <v>708</v>
      </c>
      <c r="Z18" s="133" t="s">
        <v>610</v>
      </c>
      <c r="AA18" s="133" t="s">
        <v>709</v>
      </c>
      <c r="AB18" s="133" t="s">
        <v>710</v>
      </c>
      <c r="AC18" s="133" t="s">
        <v>610</v>
      </c>
      <c r="AD18" s="171">
        <v>46246</v>
      </c>
      <c r="AE18" s="116" t="s">
        <v>74</v>
      </c>
      <c r="AF18" s="133">
        <v>2</v>
      </c>
      <c r="AG18" s="133">
        <v>3</v>
      </c>
      <c r="AH18" s="133">
        <f t="shared" si="27"/>
        <v>6</v>
      </c>
      <c r="AI18" s="133" t="str">
        <f t="shared" si="28"/>
        <v>MEDIO</v>
      </c>
      <c r="AJ18" s="133">
        <v>25</v>
      </c>
      <c r="AK18" s="133">
        <f t="shared" si="29"/>
        <v>150</v>
      </c>
      <c r="AL18" s="133" t="str">
        <f t="shared" si="30"/>
        <v>II</v>
      </c>
      <c r="AM18" s="133" t="str">
        <f t="shared" si="31"/>
        <v>Aceptable con control especifico</v>
      </c>
      <c r="AN18" s="157" t="s">
        <v>704</v>
      </c>
      <c r="AO18" s="133" t="s">
        <v>69</v>
      </c>
      <c r="AP18" s="173" t="s">
        <v>708</v>
      </c>
      <c r="AQ18" s="133" t="s">
        <v>610</v>
      </c>
      <c r="AR18" s="133" t="s">
        <v>709</v>
      </c>
      <c r="AS18" s="133" t="s">
        <v>710</v>
      </c>
      <c r="AT18" s="133" t="s">
        <v>610</v>
      </c>
      <c r="AU18" s="137" t="str">
        <f t="shared" si="32"/>
        <v>Se mantiene los controles establecidos</v>
      </c>
    </row>
    <row r="19" spans="2:47" s="43" customFormat="1" ht="135" customHeight="1" x14ac:dyDescent="0.35">
      <c r="B19" s="139" t="s">
        <v>64</v>
      </c>
      <c r="C19" s="158" t="s">
        <v>65</v>
      </c>
      <c r="D19" s="158" t="s">
        <v>66</v>
      </c>
      <c r="E19" s="137" t="s">
        <v>67</v>
      </c>
      <c r="F19" s="133" t="s">
        <v>68</v>
      </c>
      <c r="G19" s="133" t="s">
        <v>69</v>
      </c>
      <c r="H19" s="133" t="s">
        <v>70</v>
      </c>
      <c r="I19" s="133" t="s">
        <v>87</v>
      </c>
      <c r="J19" s="133" t="s">
        <v>85</v>
      </c>
      <c r="K19" s="62" t="s">
        <v>698</v>
      </c>
      <c r="L19" s="133" t="s">
        <v>610</v>
      </c>
      <c r="M19" s="62" t="s">
        <v>610</v>
      </c>
      <c r="N19" s="62" t="s">
        <v>699</v>
      </c>
      <c r="O19" s="133">
        <v>2</v>
      </c>
      <c r="P19" s="133">
        <v>4</v>
      </c>
      <c r="Q19" s="133">
        <f t="shared" ref="Q19" si="33">O19 * P19</f>
        <v>8</v>
      </c>
      <c r="R19" s="133" t="str">
        <f t="shared" ref="R19" si="34">IF(OR(Q19="",NOT(ISNUMBER(Q19))),"FALSO",IF(AND(Q19&gt;=1,Q19&lt;=4),"BAJO",IF(AND(Q19&gt;=5,Q19&lt;=8),"MEDIO",IF(AND(Q19&gt;=9,Q19&lt;=20),"ALTO",IF(Q19&gt;=24,"MUYALTO","FALSO")))))</f>
        <v>MEDIO</v>
      </c>
      <c r="S19" s="133">
        <v>25</v>
      </c>
      <c r="T19" s="133">
        <f t="shared" ref="T19" si="35">Q19 * S19</f>
        <v>200</v>
      </c>
      <c r="U19" s="133" t="str">
        <f t="shared" ref="U19" si="36">IF(OR(T19="",NOT(ISNUMBER(T19))),"FALSO",IF(AND(T19&gt;=1,T19&lt;=20),"IV",IF(AND(T19&gt;=21,T19&lt;=120),"III",IF(AND(T19&gt;=121,T19&lt;=500),"II",IF(T19&gt;=600,"I","FALSO")))))</f>
        <v>II</v>
      </c>
      <c r="V19" s="133" t="str">
        <f t="shared" ref="V19" si="37">IF(U19="IV","Aceptable",IF(U19="III","Mejorable",IF(U19="II","Aceptable con control especifico", IF(U19="I","No Aceptable",FALSE))))</f>
        <v>Aceptable con control especifico</v>
      </c>
      <c r="W19" s="133" t="s">
        <v>700</v>
      </c>
      <c r="X19" s="133" t="s">
        <v>69</v>
      </c>
      <c r="Y19" s="133" t="s">
        <v>610</v>
      </c>
      <c r="Z19" s="133" t="s">
        <v>610</v>
      </c>
      <c r="AA19" s="133" t="s">
        <v>701</v>
      </c>
      <c r="AB19" s="133" t="s">
        <v>702</v>
      </c>
      <c r="AC19" s="133" t="s">
        <v>610</v>
      </c>
      <c r="AD19" s="171">
        <v>46246</v>
      </c>
      <c r="AE19" s="116" t="s">
        <v>74</v>
      </c>
      <c r="AF19" s="133">
        <v>2</v>
      </c>
      <c r="AG19" s="133">
        <v>4</v>
      </c>
      <c r="AH19" s="133">
        <f t="shared" ref="AH19" si="38">AF19 * AG19</f>
        <v>8</v>
      </c>
      <c r="AI19" s="133" t="str">
        <f t="shared" ref="AI19" si="39">IF(OR(AH19="",NOT(ISNUMBER(AH19))),"FALSO",IF(AND(AH19&gt;=1,AH19&lt;=4),"BAJO",IF(AND(AH19&gt;=5,AH19&lt;=8),"MEDIO",IF(AND(AH19&gt;=9,AH19&lt;=20),"ALTO",IF(AH19&gt;=24,"MUYALTO","FALSO")))))</f>
        <v>MEDIO</v>
      </c>
      <c r="AJ19" s="133">
        <v>25</v>
      </c>
      <c r="AK19" s="133">
        <f t="shared" ref="AK19" si="40">AH19 * AJ19</f>
        <v>200</v>
      </c>
      <c r="AL19" s="133" t="str">
        <f t="shared" ref="AL19" si="41">IF(OR(AK19="",NOT(ISNUMBER(AK19))),"FALSO",IF(AND(AK19&gt;=1,AK19&lt;=20),"IV",IF(AND(AK19&gt;=21,AK19&lt;=120),"III",IF(AND(AK19&gt;=121,AK19&lt;=500),"II",IF(AK19&gt;=600,"I","FALSO")))))</f>
        <v>II</v>
      </c>
      <c r="AM19" s="133" t="str">
        <f t="shared" ref="AM19" si="42">IF(AL19="IV","Aceptable",IF(AL19="III","Mejorable",IF(AL19="II","Aceptable con control especifico", IF(AL19="I","No Aceptable",FALSE))))</f>
        <v>Aceptable con control especifico</v>
      </c>
      <c r="AN19" s="133" t="s">
        <v>700</v>
      </c>
      <c r="AO19" s="133" t="s">
        <v>69</v>
      </c>
      <c r="AP19" s="133" t="s">
        <v>610</v>
      </c>
      <c r="AQ19" s="133" t="s">
        <v>610</v>
      </c>
      <c r="AR19" s="133" t="s">
        <v>701</v>
      </c>
      <c r="AS19" s="133" t="s">
        <v>702</v>
      </c>
      <c r="AT19" s="133" t="s">
        <v>610</v>
      </c>
      <c r="AU19" s="137" t="str">
        <f t="shared" ref="AU19" si="43">IF(AND(V19="Aceptable",AM19="Aceptable"),"Se mantiene los controles establecidos",
IF(AND(V19="Aceptable",AM19="Mejorable"),"Disminuyó el riesgo",
IF(AND(V19="Aceptable",AM19="Aceptable con control especifico"),"Disminuyó el riesgo",
IF(AND(V19="Mejorable",AM19="Mejorable"),"Se mantiene los controles establecidos",
IF(AND(V19="Mejorable",AM19="Aceptable"),"Disminuyó el riesgo",
IF(AND(V19="Mejorable",AM19="Aceptable con control especifico"),"Disminuyó el riesgo",
IF(AND(V19="Aceptable con control especifico",AM19="Aceptable con control especifico"),"Se mantiene los controles establecidos",
IF(AND(V19="Aceptable con control especifico",AM19="Mejorable"),"Aumentó el riesgo",
IF(AND(V19="Aceptable con control especifico",AM19="Aceptable"),"Aumentó el riesgo",
"Aumentó el riesgo")))))))))</f>
        <v>Se mantiene los controles establecidos</v>
      </c>
    </row>
    <row r="20" spans="2:47" s="43" customFormat="1" ht="166.5" customHeight="1" x14ac:dyDescent="0.35">
      <c r="B20" s="139" t="s">
        <v>64</v>
      </c>
      <c r="C20" s="158" t="s">
        <v>65</v>
      </c>
      <c r="D20" s="158" t="s">
        <v>66</v>
      </c>
      <c r="E20" s="137" t="s">
        <v>67</v>
      </c>
      <c r="F20" s="133" t="s">
        <v>68</v>
      </c>
      <c r="G20" s="133" t="s">
        <v>69</v>
      </c>
      <c r="H20" s="133" t="s">
        <v>70</v>
      </c>
      <c r="I20" s="133" t="s">
        <v>839</v>
      </c>
      <c r="J20" s="133" t="s">
        <v>89</v>
      </c>
      <c r="K20" s="62" t="s">
        <v>788</v>
      </c>
      <c r="L20" s="133" t="s">
        <v>626</v>
      </c>
      <c r="M20" s="62" t="s">
        <v>789</v>
      </c>
      <c r="N20" s="138" t="s">
        <v>790</v>
      </c>
      <c r="O20" s="133">
        <v>2</v>
      </c>
      <c r="P20" s="133">
        <v>1</v>
      </c>
      <c r="Q20" s="133">
        <v>2</v>
      </c>
      <c r="R20" s="133" t="s">
        <v>791</v>
      </c>
      <c r="S20" s="133">
        <v>60</v>
      </c>
      <c r="T20" s="133">
        <v>120</v>
      </c>
      <c r="U20" s="133" t="s">
        <v>235</v>
      </c>
      <c r="V20" s="133" t="s">
        <v>264</v>
      </c>
      <c r="W20" s="62" t="s">
        <v>792</v>
      </c>
      <c r="X20" s="133" t="s">
        <v>69</v>
      </c>
      <c r="Y20" s="133" t="s">
        <v>610</v>
      </c>
      <c r="Z20" s="133" t="s">
        <v>610</v>
      </c>
      <c r="AA20" s="138" t="s">
        <v>793</v>
      </c>
      <c r="AB20" s="137" t="s">
        <v>794</v>
      </c>
      <c r="AC20" s="133" t="s">
        <v>795</v>
      </c>
      <c r="AD20" s="171">
        <v>46246</v>
      </c>
      <c r="AE20" s="116" t="s">
        <v>74</v>
      </c>
      <c r="AF20" s="133">
        <v>2</v>
      </c>
      <c r="AG20" s="133">
        <v>1</v>
      </c>
      <c r="AH20" s="133">
        <v>2</v>
      </c>
      <c r="AI20" s="133" t="s">
        <v>791</v>
      </c>
      <c r="AJ20" s="133">
        <v>60</v>
      </c>
      <c r="AK20" s="133">
        <v>120</v>
      </c>
      <c r="AL20" s="133" t="s">
        <v>235</v>
      </c>
      <c r="AM20" s="133" t="s">
        <v>264</v>
      </c>
      <c r="AN20" s="62" t="s">
        <v>792</v>
      </c>
      <c r="AO20" s="133" t="s">
        <v>69</v>
      </c>
      <c r="AP20" s="133" t="s">
        <v>610</v>
      </c>
      <c r="AQ20" s="133" t="s">
        <v>610</v>
      </c>
      <c r="AR20" s="138" t="s">
        <v>793</v>
      </c>
      <c r="AS20" s="137" t="s">
        <v>794</v>
      </c>
      <c r="AT20" s="133" t="s">
        <v>795</v>
      </c>
      <c r="AU20" s="137" t="s">
        <v>287</v>
      </c>
    </row>
    <row r="21" spans="2:47" s="43" customFormat="1" ht="135" customHeight="1" x14ac:dyDescent="0.35">
      <c r="B21" s="139" t="s">
        <v>64</v>
      </c>
      <c r="C21" s="158" t="s">
        <v>65</v>
      </c>
      <c r="D21" s="158" t="s">
        <v>66</v>
      </c>
      <c r="E21" s="137" t="s">
        <v>67</v>
      </c>
      <c r="F21" s="133" t="s">
        <v>68</v>
      </c>
      <c r="G21" s="133" t="s">
        <v>69</v>
      </c>
      <c r="H21" s="133" t="s">
        <v>70</v>
      </c>
      <c r="I21" s="133" t="s">
        <v>90</v>
      </c>
      <c r="J21" s="133" t="s">
        <v>89</v>
      </c>
      <c r="K21" s="62" t="s">
        <v>788</v>
      </c>
      <c r="L21" s="133" t="s">
        <v>626</v>
      </c>
      <c r="M21" s="62" t="s">
        <v>789</v>
      </c>
      <c r="N21" s="138" t="s">
        <v>790</v>
      </c>
      <c r="O21" s="133">
        <v>2</v>
      </c>
      <c r="P21" s="133">
        <v>1</v>
      </c>
      <c r="Q21" s="133">
        <v>2</v>
      </c>
      <c r="R21" s="133" t="s">
        <v>791</v>
      </c>
      <c r="S21" s="133">
        <v>60</v>
      </c>
      <c r="T21" s="133">
        <v>120</v>
      </c>
      <c r="U21" s="133" t="s">
        <v>235</v>
      </c>
      <c r="V21" s="133" t="s">
        <v>264</v>
      </c>
      <c r="W21" s="62" t="s">
        <v>792</v>
      </c>
      <c r="X21" s="133" t="s">
        <v>69</v>
      </c>
      <c r="Y21" s="133" t="s">
        <v>610</v>
      </c>
      <c r="Z21" s="133" t="s">
        <v>610</v>
      </c>
      <c r="AA21" s="138" t="s">
        <v>793</v>
      </c>
      <c r="AB21" s="137" t="s">
        <v>794</v>
      </c>
      <c r="AC21" s="133" t="s">
        <v>795</v>
      </c>
      <c r="AD21" s="171">
        <v>46246</v>
      </c>
      <c r="AE21" s="116" t="s">
        <v>74</v>
      </c>
      <c r="AF21" s="133">
        <v>2</v>
      </c>
      <c r="AG21" s="133">
        <v>1</v>
      </c>
      <c r="AH21" s="133">
        <v>2</v>
      </c>
      <c r="AI21" s="133" t="s">
        <v>791</v>
      </c>
      <c r="AJ21" s="133">
        <v>60</v>
      </c>
      <c r="AK21" s="133">
        <v>120</v>
      </c>
      <c r="AL21" s="133" t="s">
        <v>235</v>
      </c>
      <c r="AM21" s="133" t="s">
        <v>264</v>
      </c>
      <c r="AN21" s="62" t="s">
        <v>792</v>
      </c>
      <c r="AO21" s="133" t="s">
        <v>69</v>
      </c>
      <c r="AP21" s="133" t="s">
        <v>610</v>
      </c>
      <c r="AQ21" s="133" t="s">
        <v>610</v>
      </c>
      <c r="AR21" s="138" t="s">
        <v>793</v>
      </c>
      <c r="AS21" s="137" t="s">
        <v>794</v>
      </c>
      <c r="AT21" s="133" t="s">
        <v>795</v>
      </c>
      <c r="AU21" s="137" t="s">
        <v>287</v>
      </c>
    </row>
    <row r="22" spans="2:47" s="43" customFormat="1" ht="135" customHeight="1" x14ac:dyDescent="0.35">
      <c r="B22" s="139" t="s">
        <v>64</v>
      </c>
      <c r="C22" s="158" t="s">
        <v>65</v>
      </c>
      <c r="D22" s="158" t="s">
        <v>66</v>
      </c>
      <c r="E22" s="137" t="s">
        <v>67</v>
      </c>
      <c r="F22" s="133" t="s">
        <v>68</v>
      </c>
      <c r="G22" s="133" t="s">
        <v>69</v>
      </c>
      <c r="H22" s="133" t="s">
        <v>70</v>
      </c>
      <c r="I22" s="133" t="s">
        <v>91</v>
      </c>
      <c r="J22" s="133" t="s">
        <v>89</v>
      </c>
      <c r="K22" s="62" t="s">
        <v>788</v>
      </c>
      <c r="L22" s="133" t="s">
        <v>626</v>
      </c>
      <c r="M22" s="62" t="s">
        <v>789</v>
      </c>
      <c r="N22" s="138" t="s">
        <v>790</v>
      </c>
      <c r="O22" s="133">
        <v>2</v>
      </c>
      <c r="P22" s="133">
        <v>1</v>
      </c>
      <c r="Q22" s="133">
        <v>2</v>
      </c>
      <c r="R22" s="133" t="s">
        <v>791</v>
      </c>
      <c r="S22" s="133">
        <v>60</v>
      </c>
      <c r="T22" s="133">
        <v>120</v>
      </c>
      <c r="U22" s="133" t="s">
        <v>235</v>
      </c>
      <c r="V22" s="133" t="s">
        <v>264</v>
      </c>
      <c r="W22" s="62" t="s">
        <v>792</v>
      </c>
      <c r="X22" s="133" t="s">
        <v>69</v>
      </c>
      <c r="Y22" s="133" t="s">
        <v>610</v>
      </c>
      <c r="Z22" s="133" t="s">
        <v>610</v>
      </c>
      <c r="AA22" s="138" t="s">
        <v>793</v>
      </c>
      <c r="AB22" s="137" t="s">
        <v>794</v>
      </c>
      <c r="AC22" s="133" t="s">
        <v>795</v>
      </c>
      <c r="AD22" s="171">
        <v>46246</v>
      </c>
      <c r="AE22" s="116" t="s">
        <v>74</v>
      </c>
      <c r="AF22" s="133">
        <v>2</v>
      </c>
      <c r="AG22" s="133">
        <v>1</v>
      </c>
      <c r="AH22" s="133">
        <v>2</v>
      </c>
      <c r="AI22" s="133" t="s">
        <v>791</v>
      </c>
      <c r="AJ22" s="133">
        <v>60</v>
      </c>
      <c r="AK22" s="133">
        <v>120</v>
      </c>
      <c r="AL22" s="133" t="s">
        <v>235</v>
      </c>
      <c r="AM22" s="133" t="s">
        <v>264</v>
      </c>
      <c r="AN22" s="62" t="s">
        <v>792</v>
      </c>
      <c r="AO22" s="133" t="s">
        <v>69</v>
      </c>
      <c r="AP22" s="133" t="s">
        <v>610</v>
      </c>
      <c r="AQ22" s="133" t="s">
        <v>610</v>
      </c>
      <c r="AR22" s="138" t="s">
        <v>793</v>
      </c>
      <c r="AS22" s="137" t="s">
        <v>794</v>
      </c>
      <c r="AT22" s="133" t="s">
        <v>795</v>
      </c>
      <c r="AU22" s="137" t="s">
        <v>287</v>
      </c>
    </row>
    <row r="23" spans="2:47" s="43" customFormat="1" ht="135" customHeight="1" x14ac:dyDescent="0.35">
      <c r="B23" s="139" t="s">
        <v>64</v>
      </c>
      <c r="C23" s="158" t="s">
        <v>65</v>
      </c>
      <c r="D23" s="158" t="s">
        <v>66</v>
      </c>
      <c r="E23" s="137" t="s">
        <v>67</v>
      </c>
      <c r="F23" s="133" t="s">
        <v>68</v>
      </c>
      <c r="G23" s="133" t="s">
        <v>69</v>
      </c>
      <c r="H23" s="133" t="s">
        <v>70</v>
      </c>
      <c r="I23" s="133" t="s">
        <v>92</v>
      </c>
      <c r="J23" s="133" t="s">
        <v>89</v>
      </c>
      <c r="K23" s="62" t="s">
        <v>788</v>
      </c>
      <c r="L23" s="133" t="s">
        <v>626</v>
      </c>
      <c r="M23" s="62" t="s">
        <v>789</v>
      </c>
      <c r="N23" s="138" t="s">
        <v>790</v>
      </c>
      <c r="O23" s="133">
        <v>2</v>
      </c>
      <c r="P23" s="133">
        <v>1</v>
      </c>
      <c r="Q23" s="133">
        <v>2</v>
      </c>
      <c r="R23" s="133" t="s">
        <v>791</v>
      </c>
      <c r="S23" s="133">
        <v>60</v>
      </c>
      <c r="T23" s="133">
        <v>120</v>
      </c>
      <c r="U23" s="133" t="s">
        <v>235</v>
      </c>
      <c r="V23" s="133" t="s">
        <v>264</v>
      </c>
      <c r="W23" s="62" t="s">
        <v>792</v>
      </c>
      <c r="X23" s="133" t="s">
        <v>69</v>
      </c>
      <c r="Y23" s="133" t="s">
        <v>610</v>
      </c>
      <c r="Z23" s="133" t="s">
        <v>610</v>
      </c>
      <c r="AA23" s="138" t="s">
        <v>793</v>
      </c>
      <c r="AB23" s="137" t="s">
        <v>794</v>
      </c>
      <c r="AC23" s="133" t="s">
        <v>795</v>
      </c>
      <c r="AD23" s="171">
        <v>46246</v>
      </c>
      <c r="AE23" s="116" t="s">
        <v>74</v>
      </c>
      <c r="AF23" s="133">
        <v>2</v>
      </c>
      <c r="AG23" s="133">
        <v>1</v>
      </c>
      <c r="AH23" s="133">
        <v>2</v>
      </c>
      <c r="AI23" s="133" t="s">
        <v>791</v>
      </c>
      <c r="AJ23" s="133">
        <v>60</v>
      </c>
      <c r="AK23" s="133">
        <v>120</v>
      </c>
      <c r="AL23" s="133" t="s">
        <v>235</v>
      </c>
      <c r="AM23" s="133" t="s">
        <v>264</v>
      </c>
      <c r="AN23" s="62" t="s">
        <v>792</v>
      </c>
      <c r="AO23" s="133" t="s">
        <v>69</v>
      </c>
      <c r="AP23" s="133" t="s">
        <v>610</v>
      </c>
      <c r="AQ23" s="133" t="s">
        <v>610</v>
      </c>
      <c r="AR23" s="138" t="s">
        <v>793</v>
      </c>
      <c r="AS23" s="137" t="s">
        <v>794</v>
      </c>
      <c r="AT23" s="133" t="s">
        <v>795</v>
      </c>
      <c r="AU23" s="137" t="s">
        <v>287</v>
      </c>
    </row>
    <row r="24" spans="2:47" s="43" customFormat="1" ht="135" customHeight="1" x14ac:dyDescent="0.35">
      <c r="B24" s="139" t="s">
        <v>64</v>
      </c>
      <c r="C24" s="158" t="s">
        <v>65</v>
      </c>
      <c r="D24" s="158" t="s">
        <v>66</v>
      </c>
      <c r="E24" s="137" t="s">
        <v>67</v>
      </c>
      <c r="F24" s="133" t="s">
        <v>68</v>
      </c>
      <c r="G24" s="133" t="s">
        <v>69</v>
      </c>
      <c r="H24" s="133" t="s">
        <v>70</v>
      </c>
      <c r="I24" s="133" t="s">
        <v>93</v>
      </c>
      <c r="J24" s="133" t="s">
        <v>89</v>
      </c>
      <c r="K24" s="62" t="s">
        <v>788</v>
      </c>
      <c r="L24" s="133" t="s">
        <v>626</v>
      </c>
      <c r="M24" s="62" t="s">
        <v>789</v>
      </c>
      <c r="N24" s="138" t="s">
        <v>790</v>
      </c>
      <c r="O24" s="133">
        <v>2</v>
      </c>
      <c r="P24" s="133">
        <v>1</v>
      </c>
      <c r="Q24" s="133">
        <v>2</v>
      </c>
      <c r="R24" s="133" t="s">
        <v>791</v>
      </c>
      <c r="S24" s="133">
        <v>60</v>
      </c>
      <c r="T24" s="133">
        <v>120</v>
      </c>
      <c r="U24" s="133" t="s">
        <v>235</v>
      </c>
      <c r="V24" s="133" t="s">
        <v>264</v>
      </c>
      <c r="W24" s="62" t="s">
        <v>792</v>
      </c>
      <c r="X24" s="133" t="s">
        <v>69</v>
      </c>
      <c r="Y24" s="133" t="s">
        <v>610</v>
      </c>
      <c r="Z24" s="133" t="s">
        <v>610</v>
      </c>
      <c r="AA24" s="138" t="s">
        <v>793</v>
      </c>
      <c r="AB24" s="137" t="s">
        <v>794</v>
      </c>
      <c r="AC24" s="133" t="s">
        <v>795</v>
      </c>
      <c r="AD24" s="171">
        <v>46246</v>
      </c>
      <c r="AE24" s="116" t="s">
        <v>74</v>
      </c>
      <c r="AF24" s="133">
        <v>2</v>
      </c>
      <c r="AG24" s="133">
        <v>1</v>
      </c>
      <c r="AH24" s="133">
        <v>2</v>
      </c>
      <c r="AI24" s="133" t="s">
        <v>791</v>
      </c>
      <c r="AJ24" s="133">
        <v>60</v>
      </c>
      <c r="AK24" s="133">
        <v>120</v>
      </c>
      <c r="AL24" s="133" t="s">
        <v>235</v>
      </c>
      <c r="AM24" s="133" t="s">
        <v>264</v>
      </c>
      <c r="AN24" s="62" t="s">
        <v>792</v>
      </c>
      <c r="AO24" s="133" t="s">
        <v>69</v>
      </c>
      <c r="AP24" s="133" t="s">
        <v>610</v>
      </c>
      <c r="AQ24" s="133" t="s">
        <v>610</v>
      </c>
      <c r="AR24" s="138" t="s">
        <v>793</v>
      </c>
      <c r="AS24" s="137" t="s">
        <v>794</v>
      </c>
      <c r="AT24" s="133" t="s">
        <v>795</v>
      </c>
      <c r="AU24" s="137" t="s">
        <v>287</v>
      </c>
    </row>
    <row r="25" spans="2:47" s="43" customFormat="1" ht="135" customHeight="1" x14ac:dyDescent="0.35">
      <c r="B25" s="139" t="s">
        <v>64</v>
      </c>
      <c r="C25" s="158" t="s">
        <v>65</v>
      </c>
      <c r="D25" s="158" t="s">
        <v>66</v>
      </c>
      <c r="E25" s="137" t="s">
        <v>67</v>
      </c>
      <c r="F25" s="133" t="s">
        <v>68</v>
      </c>
      <c r="G25" s="133" t="s">
        <v>69</v>
      </c>
      <c r="H25" s="133" t="s">
        <v>70</v>
      </c>
      <c r="I25" s="133" t="s">
        <v>94</v>
      </c>
      <c r="J25" s="133" t="s">
        <v>89</v>
      </c>
      <c r="K25" s="62" t="s">
        <v>788</v>
      </c>
      <c r="L25" s="133" t="s">
        <v>626</v>
      </c>
      <c r="M25" s="62" t="s">
        <v>789</v>
      </c>
      <c r="N25" s="138" t="s">
        <v>790</v>
      </c>
      <c r="O25" s="133">
        <v>2</v>
      </c>
      <c r="P25" s="133">
        <v>1</v>
      </c>
      <c r="Q25" s="133">
        <v>2</v>
      </c>
      <c r="R25" s="133" t="s">
        <v>791</v>
      </c>
      <c r="S25" s="133">
        <v>60</v>
      </c>
      <c r="T25" s="133">
        <v>120</v>
      </c>
      <c r="U25" s="133" t="s">
        <v>235</v>
      </c>
      <c r="V25" s="133" t="s">
        <v>264</v>
      </c>
      <c r="W25" s="62" t="s">
        <v>792</v>
      </c>
      <c r="X25" s="133" t="s">
        <v>69</v>
      </c>
      <c r="Y25" s="133" t="s">
        <v>610</v>
      </c>
      <c r="Z25" s="133" t="s">
        <v>610</v>
      </c>
      <c r="AA25" s="138" t="s">
        <v>793</v>
      </c>
      <c r="AB25" s="137" t="s">
        <v>794</v>
      </c>
      <c r="AC25" s="133" t="s">
        <v>795</v>
      </c>
      <c r="AD25" s="171">
        <v>46246</v>
      </c>
      <c r="AE25" s="116" t="s">
        <v>74</v>
      </c>
      <c r="AF25" s="133">
        <v>2</v>
      </c>
      <c r="AG25" s="133">
        <v>1</v>
      </c>
      <c r="AH25" s="133">
        <v>2</v>
      </c>
      <c r="AI25" s="133" t="s">
        <v>791</v>
      </c>
      <c r="AJ25" s="133">
        <v>60</v>
      </c>
      <c r="AK25" s="133">
        <v>120</v>
      </c>
      <c r="AL25" s="133" t="s">
        <v>235</v>
      </c>
      <c r="AM25" s="133" t="s">
        <v>264</v>
      </c>
      <c r="AN25" s="62" t="s">
        <v>792</v>
      </c>
      <c r="AO25" s="133" t="s">
        <v>69</v>
      </c>
      <c r="AP25" s="133" t="s">
        <v>610</v>
      </c>
      <c r="AQ25" s="133" t="s">
        <v>610</v>
      </c>
      <c r="AR25" s="138" t="s">
        <v>793</v>
      </c>
      <c r="AS25" s="137" t="s">
        <v>794</v>
      </c>
      <c r="AT25" s="133" t="s">
        <v>795</v>
      </c>
      <c r="AU25" s="137" t="s">
        <v>287</v>
      </c>
    </row>
    <row r="26" spans="2:47" s="43" customFormat="1" ht="152.25" customHeight="1" x14ac:dyDescent="0.35">
      <c r="B26" s="139" t="s">
        <v>95</v>
      </c>
      <c r="C26" s="158" t="s">
        <v>96</v>
      </c>
      <c r="D26" s="158" t="s">
        <v>97</v>
      </c>
      <c r="E26" s="137" t="s">
        <v>98</v>
      </c>
      <c r="F26" s="133" t="s">
        <v>99</v>
      </c>
      <c r="G26" s="133" t="s">
        <v>69</v>
      </c>
      <c r="H26" s="133" t="s">
        <v>70</v>
      </c>
      <c r="I26" s="133" t="s">
        <v>100</v>
      </c>
      <c r="J26" s="133" t="s">
        <v>71</v>
      </c>
      <c r="K26" s="134" t="s">
        <v>618</v>
      </c>
      <c r="L26" s="133" t="s">
        <v>610</v>
      </c>
      <c r="M26" s="62" t="s">
        <v>619</v>
      </c>
      <c r="N26" s="62" t="s">
        <v>620</v>
      </c>
      <c r="O26" s="133">
        <v>2</v>
      </c>
      <c r="P26" s="133">
        <v>3</v>
      </c>
      <c r="Q26" s="133">
        <f t="shared" si="14"/>
        <v>6</v>
      </c>
      <c r="R26" s="133" t="str">
        <f t="shared" si="15"/>
        <v>MEDIO</v>
      </c>
      <c r="S26" s="133">
        <v>25</v>
      </c>
      <c r="T26" s="133">
        <f t="shared" si="16"/>
        <v>150</v>
      </c>
      <c r="U26" s="133" t="str">
        <f t="shared" si="17"/>
        <v>II</v>
      </c>
      <c r="V26" s="133" t="str">
        <f t="shared" si="11"/>
        <v>Aceptable con control especifico</v>
      </c>
      <c r="W26" s="62" t="s">
        <v>78</v>
      </c>
      <c r="X26" s="133" t="s">
        <v>73</v>
      </c>
      <c r="Y26" s="133" t="s">
        <v>610</v>
      </c>
      <c r="Z26" s="133" t="s">
        <v>610</v>
      </c>
      <c r="AA26" s="133" t="s">
        <v>610</v>
      </c>
      <c r="AB26" s="133" t="s">
        <v>613</v>
      </c>
      <c r="AC26" s="133" t="s">
        <v>614</v>
      </c>
      <c r="AD26" s="171">
        <v>46246</v>
      </c>
      <c r="AE26" s="116" t="s">
        <v>74</v>
      </c>
      <c r="AF26" s="133">
        <v>2</v>
      </c>
      <c r="AG26" s="133">
        <v>3</v>
      </c>
      <c r="AH26" s="133">
        <f t="shared" si="18"/>
        <v>6</v>
      </c>
      <c r="AI26" s="133" t="str">
        <f t="shared" si="19"/>
        <v>MEDIO</v>
      </c>
      <c r="AJ26" s="133">
        <v>25</v>
      </c>
      <c r="AK26" s="133">
        <f t="shared" si="20"/>
        <v>150</v>
      </c>
      <c r="AL26" s="133" t="str">
        <f t="shared" si="21"/>
        <v>II</v>
      </c>
      <c r="AM26" s="133" t="str">
        <f t="shared" si="12"/>
        <v>Aceptable con control especifico</v>
      </c>
      <c r="AN26" s="62" t="s">
        <v>78</v>
      </c>
      <c r="AO26" s="133" t="s">
        <v>73</v>
      </c>
      <c r="AP26" s="133" t="s">
        <v>610</v>
      </c>
      <c r="AQ26" s="133" t="s">
        <v>610</v>
      </c>
      <c r="AR26" s="133" t="s">
        <v>610</v>
      </c>
      <c r="AS26" s="133" t="s">
        <v>613</v>
      </c>
      <c r="AT26" s="133" t="s">
        <v>614</v>
      </c>
      <c r="AU26" s="137" t="str">
        <f t="shared" si="13"/>
        <v>Se mantiene los controles establecidos</v>
      </c>
    </row>
    <row r="27" spans="2:47" s="43" customFormat="1" ht="135" customHeight="1" x14ac:dyDescent="0.35">
      <c r="B27" s="139" t="s">
        <v>95</v>
      </c>
      <c r="C27" s="158" t="s">
        <v>96</v>
      </c>
      <c r="D27" s="158" t="s">
        <v>97</v>
      </c>
      <c r="E27" s="137" t="s">
        <v>98</v>
      </c>
      <c r="F27" s="133" t="s">
        <v>99</v>
      </c>
      <c r="G27" s="133" t="s">
        <v>101</v>
      </c>
      <c r="H27" s="133" t="s">
        <v>70</v>
      </c>
      <c r="I27" s="133" t="s">
        <v>102</v>
      </c>
      <c r="J27" s="133" t="s">
        <v>82</v>
      </c>
      <c r="K27" s="62" t="s">
        <v>681</v>
      </c>
      <c r="L27" s="133" t="s">
        <v>610</v>
      </c>
      <c r="M27" s="62" t="s">
        <v>610</v>
      </c>
      <c r="N27" s="62" t="s">
        <v>682</v>
      </c>
      <c r="O27" s="133">
        <v>2</v>
      </c>
      <c r="P27" s="133">
        <v>3</v>
      </c>
      <c r="Q27" s="133">
        <f t="shared" si="14"/>
        <v>6</v>
      </c>
      <c r="R27" s="133" t="str">
        <f t="shared" si="15"/>
        <v>MEDIO</v>
      </c>
      <c r="S27" s="133">
        <v>25</v>
      </c>
      <c r="T27" s="133">
        <f t="shared" si="16"/>
        <v>150</v>
      </c>
      <c r="U27" s="133" t="str">
        <f t="shared" si="17"/>
        <v>II</v>
      </c>
      <c r="V27" s="133" t="str">
        <f t="shared" si="11"/>
        <v>Aceptable con control especifico</v>
      </c>
      <c r="W27" s="133" t="s">
        <v>674</v>
      </c>
      <c r="X27" s="133" t="s">
        <v>73</v>
      </c>
      <c r="Y27" s="133" t="s">
        <v>610</v>
      </c>
      <c r="Z27" s="133" t="s">
        <v>610</v>
      </c>
      <c r="AA27" s="133" t="s">
        <v>610</v>
      </c>
      <c r="AB27" s="133" t="s">
        <v>679</v>
      </c>
      <c r="AC27" s="133" t="s">
        <v>610</v>
      </c>
      <c r="AD27" s="171">
        <v>46246</v>
      </c>
      <c r="AE27" s="116" t="s">
        <v>74</v>
      </c>
      <c r="AF27" s="133">
        <v>2</v>
      </c>
      <c r="AG27" s="133">
        <v>3</v>
      </c>
      <c r="AH27" s="133">
        <f t="shared" si="18"/>
        <v>6</v>
      </c>
      <c r="AI27" s="133" t="str">
        <f t="shared" si="19"/>
        <v>MEDIO</v>
      </c>
      <c r="AJ27" s="133">
        <v>25</v>
      </c>
      <c r="AK27" s="133">
        <f t="shared" si="20"/>
        <v>150</v>
      </c>
      <c r="AL27" s="133" t="str">
        <f t="shared" si="21"/>
        <v>II</v>
      </c>
      <c r="AM27" s="133" t="str">
        <f t="shared" si="12"/>
        <v>Aceptable con control especifico</v>
      </c>
      <c r="AN27" s="133" t="s">
        <v>674</v>
      </c>
      <c r="AO27" s="133" t="s">
        <v>73</v>
      </c>
      <c r="AP27" s="133" t="s">
        <v>610</v>
      </c>
      <c r="AQ27" s="133" t="s">
        <v>610</v>
      </c>
      <c r="AR27" s="133" t="s">
        <v>610</v>
      </c>
      <c r="AS27" s="133" t="s">
        <v>679</v>
      </c>
      <c r="AT27" s="133" t="s">
        <v>610</v>
      </c>
      <c r="AU27" s="137" t="str">
        <f t="shared" si="13"/>
        <v>Se mantiene los controles establecidos</v>
      </c>
    </row>
    <row r="28" spans="2:47" s="43" customFormat="1" ht="135" customHeight="1" x14ac:dyDescent="0.35">
      <c r="B28" s="139" t="s">
        <v>95</v>
      </c>
      <c r="C28" s="158" t="s">
        <v>96</v>
      </c>
      <c r="D28" s="158" t="s">
        <v>97</v>
      </c>
      <c r="E28" s="137" t="s">
        <v>98</v>
      </c>
      <c r="F28" s="133" t="s">
        <v>99</v>
      </c>
      <c r="G28" s="133" t="s">
        <v>101</v>
      </c>
      <c r="H28" s="133" t="s">
        <v>70</v>
      </c>
      <c r="I28" s="133" t="s">
        <v>103</v>
      </c>
      <c r="J28" s="133" t="s">
        <v>82</v>
      </c>
      <c r="K28" s="62" t="s">
        <v>672</v>
      </c>
      <c r="L28" s="133" t="s">
        <v>610</v>
      </c>
      <c r="M28" s="62" t="s">
        <v>610</v>
      </c>
      <c r="N28" s="62" t="s">
        <v>673</v>
      </c>
      <c r="O28" s="133">
        <v>2</v>
      </c>
      <c r="P28" s="133">
        <v>3</v>
      </c>
      <c r="Q28" s="133">
        <f t="shared" si="14"/>
        <v>6</v>
      </c>
      <c r="R28" s="133" t="str">
        <f t="shared" si="15"/>
        <v>MEDIO</v>
      </c>
      <c r="S28" s="133">
        <v>25</v>
      </c>
      <c r="T28" s="133">
        <f t="shared" si="16"/>
        <v>150</v>
      </c>
      <c r="U28" s="133" t="str">
        <f t="shared" si="17"/>
        <v>II</v>
      </c>
      <c r="V28" s="133" t="str">
        <f t="shared" si="11"/>
        <v>Aceptable con control especifico</v>
      </c>
      <c r="W28" s="133" t="s">
        <v>674</v>
      </c>
      <c r="X28" s="133" t="s">
        <v>73</v>
      </c>
      <c r="Y28" s="133" t="s">
        <v>610</v>
      </c>
      <c r="Z28" s="133" t="s">
        <v>610</v>
      </c>
      <c r="AA28" s="133" t="s">
        <v>610</v>
      </c>
      <c r="AB28" s="133" t="s">
        <v>675</v>
      </c>
      <c r="AC28" s="133" t="s">
        <v>610</v>
      </c>
      <c r="AD28" s="171">
        <v>46246</v>
      </c>
      <c r="AE28" s="116" t="s">
        <v>74</v>
      </c>
      <c r="AF28" s="133">
        <v>2</v>
      </c>
      <c r="AG28" s="133">
        <v>3</v>
      </c>
      <c r="AH28" s="133">
        <f t="shared" si="18"/>
        <v>6</v>
      </c>
      <c r="AI28" s="133" t="str">
        <f t="shared" si="19"/>
        <v>MEDIO</v>
      </c>
      <c r="AJ28" s="133">
        <v>25</v>
      </c>
      <c r="AK28" s="133">
        <f t="shared" si="20"/>
        <v>150</v>
      </c>
      <c r="AL28" s="133" t="str">
        <f t="shared" si="21"/>
        <v>II</v>
      </c>
      <c r="AM28" s="133" t="str">
        <f t="shared" si="12"/>
        <v>Aceptable con control especifico</v>
      </c>
      <c r="AN28" s="133" t="s">
        <v>674</v>
      </c>
      <c r="AO28" s="133" t="s">
        <v>73</v>
      </c>
      <c r="AP28" s="133" t="s">
        <v>610</v>
      </c>
      <c r="AQ28" s="133" t="s">
        <v>610</v>
      </c>
      <c r="AR28" s="133" t="s">
        <v>610</v>
      </c>
      <c r="AS28" s="133" t="s">
        <v>675</v>
      </c>
      <c r="AT28" s="133" t="s">
        <v>610</v>
      </c>
      <c r="AU28" s="137" t="str">
        <f t="shared" si="13"/>
        <v>Se mantiene los controles establecidos</v>
      </c>
    </row>
    <row r="29" spans="2:47" s="43" customFormat="1" ht="135" customHeight="1" x14ac:dyDescent="0.35">
      <c r="B29" s="139" t="s">
        <v>95</v>
      </c>
      <c r="C29" s="158" t="s">
        <v>96</v>
      </c>
      <c r="D29" s="158" t="s">
        <v>97</v>
      </c>
      <c r="E29" s="137" t="s">
        <v>98</v>
      </c>
      <c r="F29" s="133" t="s">
        <v>99</v>
      </c>
      <c r="G29" s="133" t="s">
        <v>69</v>
      </c>
      <c r="H29" s="133" t="s">
        <v>70</v>
      </c>
      <c r="I29" s="133" t="s">
        <v>104</v>
      </c>
      <c r="J29" s="133" t="s">
        <v>82</v>
      </c>
      <c r="K29" s="62" t="s">
        <v>677</v>
      </c>
      <c r="L29" s="133" t="s">
        <v>610</v>
      </c>
      <c r="M29" s="62" t="s">
        <v>610</v>
      </c>
      <c r="N29" s="62" t="s">
        <v>678</v>
      </c>
      <c r="O29" s="133">
        <v>2</v>
      </c>
      <c r="P29" s="133">
        <v>3</v>
      </c>
      <c r="Q29" s="133">
        <f t="shared" si="14"/>
        <v>6</v>
      </c>
      <c r="R29" s="133" t="str">
        <f t="shared" si="15"/>
        <v>MEDIO</v>
      </c>
      <c r="S29" s="133">
        <v>25</v>
      </c>
      <c r="T29" s="133">
        <f t="shared" si="16"/>
        <v>150</v>
      </c>
      <c r="U29" s="133" t="str">
        <f t="shared" si="17"/>
        <v>II</v>
      </c>
      <c r="V29" s="133" t="str">
        <f t="shared" si="11"/>
        <v>Aceptable con control especifico</v>
      </c>
      <c r="W29" s="133" t="s">
        <v>674</v>
      </c>
      <c r="X29" s="133" t="s">
        <v>73</v>
      </c>
      <c r="Y29" s="133" t="s">
        <v>610</v>
      </c>
      <c r="Z29" s="133" t="s">
        <v>610</v>
      </c>
      <c r="AA29" s="133" t="s">
        <v>610</v>
      </c>
      <c r="AB29" s="133" t="s">
        <v>679</v>
      </c>
      <c r="AC29" s="133" t="s">
        <v>610</v>
      </c>
      <c r="AD29" s="171">
        <v>46246</v>
      </c>
      <c r="AE29" s="116" t="s">
        <v>74</v>
      </c>
      <c r="AF29" s="133">
        <v>2</v>
      </c>
      <c r="AG29" s="133">
        <v>3</v>
      </c>
      <c r="AH29" s="133">
        <f t="shared" si="18"/>
        <v>6</v>
      </c>
      <c r="AI29" s="133" t="str">
        <f t="shared" si="19"/>
        <v>MEDIO</v>
      </c>
      <c r="AJ29" s="133">
        <v>25</v>
      </c>
      <c r="AK29" s="133">
        <f t="shared" si="20"/>
        <v>150</v>
      </c>
      <c r="AL29" s="133" t="str">
        <f t="shared" si="21"/>
        <v>II</v>
      </c>
      <c r="AM29" s="133" t="str">
        <f t="shared" si="12"/>
        <v>Aceptable con control especifico</v>
      </c>
      <c r="AN29" s="133" t="s">
        <v>674</v>
      </c>
      <c r="AO29" s="133" t="s">
        <v>73</v>
      </c>
      <c r="AP29" s="133" t="s">
        <v>610</v>
      </c>
      <c r="AQ29" s="133" t="s">
        <v>610</v>
      </c>
      <c r="AR29" s="133" t="s">
        <v>610</v>
      </c>
      <c r="AS29" s="133" t="s">
        <v>679</v>
      </c>
      <c r="AT29" s="133" t="s">
        <v>610</v>
      </c>
      <c r="AU29" s="137" t="str">
        <f t="shared" si="13"/>
        <v>Se mantiene los controles establecidos</v>
      </c>
    </row>
    <row r="30" spans="2:47" s="43" customFormat="1" ht="146.25" customHeight="1" x14ac:dyDescent="0.35">
      <c r="B30" s="139" t="s">
        <v>95</v>
      </c>
      <c r="C30" s="158" t="s">
        <v>96</v>
      </c>
      <c r="D30" s="158" t="s">
        <v>105</v>
      </c>
      <c r="E30" s="137" t="s">
        <v>106</v>
      </c>
      <c r="F30" s="133" t="s">
        <v>107</v>
      </c>
      <c r="G30" s="133" t="s">
        <v>69</v>
      </c>
      <c r="H30" s="133" t="s">
        <v>70</v>
      </c>
      <c r="I30" s="172" t="s">
        <v>833</v>
      </c>
      <c r="J30" s="133" t="s">
        <v>82</v>
      </c>
      <c r="K30" s="62" t="s">
        <v>677</v>
      </c>
      <c r="L30" s="133" t="s">
        <v>610</v>
      </c>
      <c r="M30" s="62" t="s">
        <v>610</v>
      </c>
      <c r="N30" s="62" t="s">
        <v>678</v>
      </c>
      <c r="O30" s="133">
        <v>2</v>
      </c>
      <c r="P30" s="133">
        <v>3</v>
      </c>
      <c r="Q30" s="133">
        <f t="shared" si="14"/>
        <v>6</v>
      </c>
      <c r="R30" s="133" t="str">
        <f t="shared" si="15"/>
        <v>MEDIO</v>
      </c>
      <c r="S30" s="133">
        <v>25</v>
      </c>
      <c r="T30" s="133">
        <f t="shared" si="16"/>
        <v>150</v>
      </c>
      <c r="U30" s="133" t="str">
        <f t="shared" si="17"/>
        <v>II</v>
      </c>
      <c r="V30" s="133" t="str">
        <f t="shared" si="11"/>
        <v>Aceptable con control especifico</v>
      </c>
      <c r="W30" s="133" t="s">
        <v>674</v>
      </c>
      <c r="X30" s="133" t="s">
        <v>73</v>
      </c>
      <c r="Y30" s="133" t="s">
        <v>610</v>
      </c>
      <c r="Z30" s="133" t="s">
        <v>610</v>
      </c>
      <c r="AA30" s="133" t="s">
        <v>610</v>
      </c>
      <c r="AB30" s="133" t="s">
        <v>679</v>
      </c>
      <c r="AC30" s="133" t="s">
        <v>610</v>
      </c>
      <c r="AD30" s="171">
        <v>46246</v>
      </c>
      <c r="AE30" s="116" t="s">
        <v>74</v>
      </c>
      <c r="AF30" s="133">
        <v>2</v>
      </c>
      <c r="AG30" s="133">
        <v>3</v>
      </c>
      <c r="AH30" s="133">
        <f t="shared" si="18"/>
        <v>6</v>
      </c>
      <c r="AI30" s="133" t="str">
        <f t="shared" si="19"/>
        <v>MEDIO</v>
      </c>
      <c r="AJ30" s="133">
        <v>25</v>
      </c>
      <c r="AK30" s="133">
        <f t="shared" si="20"/>
        <v>150</v>
      </c>
      <c r="AL30" s="133" t="str">
        <f t="shared" si="21"/>
        <v>II</v>
      </c>
      <c r="AM30" s="133" t="str">
        <f t="shared" si="12"/>
        <v>Aceptable con control especifico</v>
      </c>
      <c r="AN30" s="133" t="s">
        <v>674</v>
      </c>
      <c r="AO30" s="133" t="s">
        <v>73</v>
      </c>
      <c r="AP30" s="133" t="s">
        <v>610</v>
      </c>
      <c r="AQ30" s="133" t="s">
        <v>610</v>
      </c>
      <c r="AR30" s="133" t="s">
        <v>610</v>
      </c>
      <c r="AS30" s="133" t="s">
        <v>679</v>
      </c>
      <c r="AT30" s="133" t="s">
        <v>610</v>
      </c>
      <c r="AU30" s="137" t="str">
        <f t="shared" si="13"/>
        <v>Se mantiene los controles establecidos</v>
      </c>
    </row>
    <row r="31" spans="2:47" s="43" customFormat="1" ht="135" customHeight="1" x14ac:dyDescent="0.35">
      <c r="B31" s="139" t="s">
        <v>95</v>
      </c>
      <c r="C31" s="158" t="s">
        <v>96</v>
      </c>
      <c r="D31" s="158" t="s">
        <v>105</v>
      </c>
      <c r="E31" s="137" t="s">
        <v>106</v>
      </c>
      <c r="F31" s="133" t="s">
        <v>107</v>
      </c>
      <c r="G31" s="133" t="s">
        <v>69</v>
      </c>
      <c r="H31" s="133" t="s">
        <v>70</v>
      </c>
      <c r="I31" s="133" t="s">
        <v>108</v>
      </c>
      <c r="J31" s="133" t="s">
        <v>85</v>
      </c>
      <c r="K31" s="62" t="s">
        <v>698</v>
      </c>
      <c r="L31" s="133" t="s">
        <v>610</v>
      </c>
      <c r="M31" s="62" t="s">
        <v>610</v>
      </c>
      <c r="N31" s="62" t="s">
        <v>699</v>
      </c>
      <c r="O31" s="133">
        <v>2</v>
      </c>
      <c r="P31" s="133">
        <v>4</v>
      </c>
      <c r="Q31" s="133">
        <f t="shared" si="14"/>
        <v>8</v>
      </c>
      <c r="R31" s="133" t="str">
        <f t="shared" si="15"/>
        <v>MEDIO</v>
      </c>
      <c r="S31" s="133">
        <v>25</v>
      </c>
      <c r="T31" s="133">
        <f t="shared" si="16"/>
        <v>200</v>
      </c>
      <c r="U31" s="133" t="str">
        <f t="shared" si="17"/>
        <v>II</v>
      </c>
      <c r="V31" s="133" t="str">
        <f t="shared" si="11"/>
        <v>Aceptable con control especifico</v>
      </c>
      <c r="W31" s="133" t="s">
        <v>700</v>
      </c>
      <c r="X31" s="133" t="s">
        <v>69</v>
      </c>
      <c r="Y31" s="133" t="s">
        <v>610</v>
      </c>
      <c r="Z31" s="133" t="s">
        <v>610</v>
      </c>
      <c r="AA31" s="133" t="s">
        <v>701</v>
      </c>
      <c r="AB31" s="133" t="s">
        <v>702</v>
      </c>
      <c r="AC31" s="133" t="s">
        <v>610</v>
      </c>
      <c r="AD31" s="171">
        <v>46246</v>
      </c>
      <c r="AE31" s="116" t="s">
        <v>74</v>
      </c>
      <c r="AF31" s="133">
        <v>2</v>
      </c>
      <c r="AG31" s="133">
        <v>4</v>
      </c>
      <c r="AH31" s="133">
        <f t="shared" si="18"/>
        <v>8</v>
      </c>
      <c r="AI31" s="133" t="str">
        <f t="shared" si="19"/>
        <v>MEDIO</v>
      </c>
      <c r="AJ31" s="133">
        <v>25</v>
      </c>
      <c r="AK31" s="133">
        <f t="shared" si="20"/>
        <v>200</v>
      </c>
      <c r="AL31" s="133" t="str">
        <f t="shared" si="21"/>
        <v>II</v>
      </c>
      <c r="AM31" s="133" t="str">
        <f t="shared" si="12"/>
        <v>Aceptable con control especifico</v>
      </c>
      <c r="AN31" s="133" t="s">
        <v>700</v>
      </c>
      <c r="AO31" s="133" t="s">
        <v>69</v>
      </c>
      <c r="AP31" s="133" t="s">
        <v>610</v>
      </c>
      <c r="AQ31" s="133" t="s">
        <v>610</v>
      </c>
      <c r="AR31" s="133" t="s">
        <v>701</v>
      </c>
      <c r="AS31" s="133" t="s">
        <v>702</v>
      </c>
      <c r="AT31" s="133" t="s">
        <v>610</v>
      </c>
      <c r="AU31" s="137" t="str">
        <f t="shared" si="13"/>
        <v>Se mantiene los controles establecidos</v>
      </c>
    </row>
    <row r="32" spans="2:47" s="43" customFormat="1" ht="135" customHeight="1" x14ac:dyDescent="0.35">
      <c r="B32" s="139" t="s">
        <v>95</v>
      </c>
      <c r="C32" s="158" t="s">
        <v>96</v>
      </c>
      <c r="D32" s="158" t="s">
        <v>105</v>
      </c>
      <c r="E32" s="137" t="s">
        <v>106</v>
      </c>
      <c r="F32" s="133" t="s">
        <v>107</v>
      </c>
      <c r="G32" s="133" t="s">
        <v>69</v>
      </c>
      <c r="H32" s="133" t="s">
        <v>70</v>
      </c>
      <c r="I32" s="133" t="s">
        <v>109</v>
      </c>
      <c r="J32" s="133" t="s">
        <v>76</v>
      </c>
      <c r="K32" s="62" t="s">
        <v>635</v>
      </c>
      <c r="L32" s="62" t="s">
        <v>610</v>
      </c>
      <c r="M32" s="62" t="s">
        <v>610</v>
      </c>
      <c r="N32" s="62" t="s">
        <v>636</v>
      </c>
      <c r="O32" s="133">
        <v>2</v>
      </c>
      <c r="P32" s="133">
        <v>3</v>
      </c>
      <c r="Q32" s="133">
        <f t="shared" ref="Q32:Q33" si="44">O32 * P32</f>
        <v>6</v>
      </c>
      <c r="R32" s="133" t="str">
        <f t="shared" ref="R32:R33" si="45">IF(OR(Q32="",NOT(ISNUMBER(Q32))),"FALSO",IF(AND(Q32&gt;=1,Q32&lt;=4),"BAJO",IF(AND(Q32&gt;=5,Q32&lt;=8),"MEDIO",IF(AND(Q32&gt;=9,Q32&lt;=20),"ALTO",IF(Q32&gt;=24,"MUYALTO","FALSO")))))</f>
        <v>MEDIO</v>
      </c>
      <c r="S32" s="133">
        <v>10</v>
      </c>
      <c r="T32" s="133">
        <f t="shared" ref="T32:T33" si="46">Q32 * S32</f>
        <v>60</v>
      </c>
      <c r="U32" s="133" t="str">
        <f t="shared" ref="U32:U33" si="47">IF(OR(T32="",NOT(ISNUMBER(T32))),"FALSO",IF(AND(T32&gt;=1,T32&lt;=20),"IV",IF(AND(T32&gt;=21,T32&lt;=120),"III",IF(AND(T32&gt;=121,T32&lt;=500),"II",IF(T32&gt;=600,"I","FALSO")))))</f>
        <v>III</v>
      </c>
      <c r="V32" s="133" t="str">
        <f t="shared" ref="V32:V33" si="48">IF(U32="IV","Aceptable",IF(U32="III","Mejorable",IF(U32="II","Aceptable con control especifico", IF(U32="I","No Aceptable",FALSE))))</f>
        <v>Mejorable</v>
      </c>
      <c r="W32" s="133" t="s">
        <v>637</v>
      </c>
      <c r="X32" s="133" t="s">
        <v>73</v>
      </c>
      <c r="Y32" s="133" t="s">
        <v>610</v>
      </c>
      <c r="Z32" s="133" t="s">
        <v>610</v>
      </c>
      <c r="AA32" s="133" t="s">
        <v>610</v>
      </c>
      <c r="AB32" s="133" t="s">
        <v>638</v>
      </c>
      <c r="AC32" s="133" t="s">
        <v>614</v>
      </c>
      <c r="AD32" s="171">
        <v>46246</v>
      </c>
      <c r="AE32" s="116" t="s">
        <v>74</v>
      </c>
      <c r="AF32" s="133">
        <v>2</v>
      </c>
      <c r="AG32" s="133">
        <v>3</v>
      </c>
      <c r="AH32" s="133">
        <f t="shared" ref="AH32:AH33" si="49">AF32 * AG32</f>
        <v>6</v>
      </c>
      <c r="AI32" s="133" t="str">
        <f t="shared" ref="AI32:AI33" si="50">IF(OR(AH32="",NOT(ISNUMBER(AH32))),"FALSO",IF(AND(AH32&gt;=1,AH32&lt;=4),"BAJO",IF(AND(AH32&gt;=5,AH32&lt;=8),"MEDIO",IF(AND(AH32&gt;=9,AH32&lt;=20),"ALTO",IF(AH32&gt;=24,"MUYALTO","FALSO")))))</f>
        <v>MEDIO</v>
      </c>
      <c r="AJ32" s="133">
        <v>10</v>
      </c>
      <c r="AK32" s="133">
        <f t="shared" ref="AK32:AK33" si="51">AH32 * AJ32</f>
        <v>60</v>
      </c>
      <c r="AL32" s="133" t="str">
        <f t="shared" ref="AL32:AL33" si="52">IF(OR(AK32="",NOT(ISNUMBER(AK32))),"FALSO",IF(AND(AK32&gt;=1,AK32&lt;=20),"IV",IF(AND(AK32&gt;=21,AK32&lt;=120),"III",IF(AND(AK32&gt;=121,AK32&lt;=500),"II",IF(AK32&gt;=600,"I","FALSO")))))</f>
        <v>III</v>
      </c>
      <c r="AM32" s="133" t="str">
        <f t="shared" ref="AM32:AM33" si="53">IF(AL32="IV","Aceptable",IF(AL32="III","Mejorable",IF(AL32="II","Aceptable con control especifico", IF(AL32="I","No Aceptable",FALSE))))</f>
        <v>Mejorable</v>
      </c>
      <c r="AN32" s="133" t="s">
        <v>637</v>
      </c>
      <c r="AO32" s="133" t="s">
        <v>73</v>
      </c>
      <c r="AP32" s="133" t="s">
        <v>610</v>
      </c>
      <c r="AQ32" s="133" t="s">
        <v>610</v>
      </c>
      <c r="AR32" s="133" t="s">
        <v>610</v>
      </c>
      <c r="AS32" s="133" t="s">
        <v>638</v>
      </c>
      <c r="AT32" s="133" t="s">
        <v>614</v>
      </c>
      <c r="AU32" s="137" t="str">
        <f t="shared" ref="AU32:AU33" si="54">IF(AND(V32="Aceptable",AM32="Aceptable"),"Se mantiene los controles establecidos",
IF(AND(V32="Aceptable",AM32="Mejorable"),"Disminuyó el riesgo",
IF(AND(V32="Aceptable",AM32="Aceptable con control especifico"),"Disminuyó el riesgo",
IF(AND(V32="Mejorable",AM32="Mejorable"),"Se mantiene los controles establecidos",
IF(AND(V32="Mejorable",AM32="Aceptable"),"Disminuyó el riesgo",
IF(AND(V32="Mejorable",AM32="Aceptable con control especifico"),"Disminuyó el riesgo",
IF(AND(V32="Aceptable con control especifico",AM32="Aceptable con control especifico"),"Se mantiene los controles establecidos",
IF(AND(V32="Aceptable con control especifico",AM32="Mejorable"),"Aumentó el riesgo",
IF(AND(V32="Aceptable con control especifico",AM32="Aceptable"),"Aumentó el riesgo",
"Aumentó el riesgo")))))))))</f>
        <v>Se mantiene los controles establecidos</v>
      </c>
    </row>
    <row r="33" spans="2:47" s="43" customFormat="1" ht="162.75" customHeight="1" x14ac:dyDescent="0.35">
      <c r="B33" s="139" t="s">
        <v>95</v>
      </c>
      <c r="C33" s="158" t="s">
        <v>96</v>
      </c>
      <c r="D33" s="158" t="s">
        <v>110</v>
      </c>
      <c r="E33" s="137" t="s">
        <v>111</v>
      </c>
      <c r="F33" s="133" t="s">
        <v>112</v>
      </c>
      <c r="G33" s="133" t="s">
        <v>69</v>
      </c>
      <c r="H33" s="133" t="s">
        <v>70</v>
      </c>
      <c r="I33" s="133" t="s">
        <v>113</v>
      </c>
      <c r="J33" s="133" t="s">
        <v>80</v>
      </c>
      <c r="K33" s="62" t="s">
        <v>668</v>
      </c>
      <c r="L33" s="133" t="s">
        <v>610</v>
      </c>
      <c r="M33" s="62" t="s">
        <v>610</v>
      </c>
      <c r="N33" s="62" t="s">
        <v>669</v>
      </c>
      <c r="O33" s="133">
        <v>2</v>
      </c>
      <c r="P33" s="133">
        <v>2</v>
      </c>
      <c r="Q33" s="133">
        <f t="shared" si="44"/>
        <v>4</v>
      </c>
      <c r="R33" s="133" t="str">
        <f t="shared" si="45"/>
        <v>BAJO</v>
      </c>
      <c r="S33" s="133">
        <v>10</v>
      </c>
      <c r="T33" s="133">
        <f t="shared" si="46"/>
        <v>40</v>
      </c>
      <c r="U33" s="133" t="str">
        <f t="shared" si="47"/>
        <v>III</v>
      </c>
      <c r="V33" s="133" t="str">
        <f t="shared" si="48"/>
        <v>Mejorable</v>
      </c>
      <c r="W33" s="62" t="s">
        <v>670</v>
      </c>
      <c r="X33" s="133" t="s">
        <v>73</v>
      </c>
      <c r="Y33" s="133" t="s">
        <v>610</v>
      </c>
      <c r="Z33" s="133" t="s">
        <v>610</v>
      </c>
      <c r="AA33" s="133" t="s">
        <v>610</v>
      </c>
      <c r="AB33" s="133" t="s">
        <v>671</v>
      </c>
      <c r="AC33" s="133" t="s">
        <v>610</v>
      </c>
      <c r="AD33" s="171">
        <v>46246</v>
      </c>
      <c r="AE33" s="116" t="s">
        <v>74</v>
      </c>
      <c r="AF33" s="133">
        <v>2</v>
      </c>
      <c r="AG33" s="133">
        <v>2</v>
      </c>
      <c r="AH33" s="133">
        <f t="shared" si="49"/>
        <v>4</v>
      </c>
      <c r="AI33" s="133" t="str">
        <f t="shared" si="50"/>
        <v>BAJO</v>
      </c>
      <c r="AJ33" s="133">
        <v>10</v>
      </c>
      <c r="AK33" s="133">
        <f t="shared" si="51"/>
        <v>40</v>
      </c>
      <c r="AL33" s="133" t="str">
        <f t="shared" si="52"/>
        <v>III</v>
      </c>
      <c r="AM33" s="133" t="str">
        <f t="shared" si="53"/>
        <v>Mejorable</v>
      </c>
      <c r="AN33" s="62" t="s">
        <v>670</v>
      </c>
      <c r="AO33" s="133" t="s">
        <v>73</v>
      </c>
      <c r="AP33" s="133" t="s">
        <v>610</v>
      </c>
      <c r="AQ33" s="133" t="s">
        <v>610</v>
      </c>
      <c r="AR33" s="133" t="s">
        <v>610</v>
      </c>
      <c r="AS33" s="133" t="s">
        <v>671</v>
      </c>
      <c r="AT33" s="133" t="s">
        <v>610</v>
      </c>
      <c r="AU33" s="137" t="str">
        <f t="shared" si="54"/>
        <v>Se mantiene los controles establecidos</v>
      </c>
    </row>
    <row r="34" spans="2:47" s="43" customFormat="1" ht="135" customHeight="1" x14ac:dyDescent="0.35">
      <c r="B34" s="139" t="s">
        <v>114</v>
      </c>
      <c r="C34" s="158" t="s">
        <v>115</v>
      </c>
      <c r="D34" s="158" t="s">
        <v>116</v>
      </c>
      <c r="E34" s="137" t="s">
        <v>67</v>
      </c>
      <c r="F34" s="133" t="s">
        <v>68</v>
      </c>
      <c r="G34" s="133" t="s">
        <v>69</v>
      </c>
      <c r="H34" s="133" t="s">
        <v>70</v>
      </c>
      <c r="I34" s="133" t="s">
        <v>840</v>
      </c>
      <c r="J34" s="133" t="s">
        <v>71</v>
      </c>
      <c r="K34" s="62" t="s">
        <v>609</v>
      </c>
      <c r="L34" s="62" t="s">
        <v>610</v>
      </c>
      <c r="M34" s="62" t="s">
        <v>611</v>
      </c>
      <c r="N34" s="62" t="s">
        <v>612</v>
      </c>
      <c r="O34" s="133">
        <v>2</v>
      </c>
      <c r="P34" s="133">
        <v>4</v>
      </c>
      <c r="Q34" s="133">
        <f t="shared" si="14"/>
        <v>8</v>
      </c>
      <c r="R34" s="133" t="str">
        <f t="shared" si="15"/>
        <v>MEDIO</v>
      </c>
      <c r="S34" s="133">
        <v>10</v>
      </c>
      <c r="T34" s="133">
        <f t="shared" si="16"/>
        <v>80</v>
      </c>
      <c r="U34" s="133" t="str">
        <f t="shared" si="17"/>
        <v>III</v>
      </c>
      <c r="V34" s="133" t="str">
        <f t="shared" si="11"/>
        <v>Mejorable</v>
      </c>
      <c r="W34" s="62" t="s">
        <v>72</v>
      </c>
      <c r="X34" s="133" t="s">
        <v>73</v>
      </c>
      <c r="Y34" s="133" t="s">
        <v>610</v>
      </c>
      <c r="Z34" s="133" t="s">
        <v>610</v>
      </c>
      <c r="AA34" s="133" t="s">
        <v>610</v>
      </c>
      <c r="AB34" s="133" t="s">
        <v>613</v>
      </c>
      <c r="AC34" s="133" t="s">
        <v>614</v>
      </c>
      <c r="AD34" s="171">
        <v>46246</v>
      </c>
      <c r="AE34" s="116" t="s">
        <v>74</v>
      </c>
      <c r="AF34" s="133">
        <v>2</v>
      </c>
      <c r="AG34" s="133">
        <v>4</v>
      </c>
      <c r="AH34" s="133">
        <f t="shared" si="18"/>
        <v>8</v>
      </c>
      <c r="AI34" s="133" t="str">
        <f t="shared" si="19"/>
        <v>MEDIO</v>
      </c>
      <c r="AJ34" s="133">
        <v>10</v>
      </c>
      <c r="AK34" s="133">
        <f t="shared" si="20"/>
        <v>80</v>
      </c>
      <c r="AL34" s="133" t="str">
        <f t="shared" si="21"/>
        <v>III</v>
      </c>
      <c r="AM34" s="133" t="str">
        <f t="shared" si="12"/>
        <v>Mejorable</v>
      </c>
      <c r="AN34" s="62" t="s">
        <v>72</v>
      </c>
      <c r="AO34" s="133" t="s">
        <v>73</v>
      </c>
      <c r="AP34" s="133" t="s">
        <v>610</v>
      </c>
      <c r="AQ34" s="133" t="s">
        <v>610</v>
      </c>
      <c r="AR34" s="133" t="s">
        <v>610</v>
      </c>
      <c r="AS34" s="133" t="s">
        <v>613</v>
      </c>
      <c r="AT34" s="133" t="s">
        <v>614</v>
      </c>
      <c r="AU34" s="137" t="str">
        <f t="shared" si="13"/>
        <v>Se mantiene los controles establecidos</v>
      </c>
    </row>
    <row r="35" spans="2:47" s="43" customFormat="1" ht="135" customHeight="1" x14ac:dyDescent="0.35">
      <c r="B35" s="139" t="s">
        <v>114</v>
      </c>
      <c r="C35" s="158" t="s">
        <v>115</v>
      </c>
      <c r="D35" s="158" t="s">
        <v>116</v>
      </c>
      <c r="E35" s="137" t="s">
        <v>67</v>
      </c>
      <c r="F35" s="133" t="s">
        <v>68</v>
      </c>
      <c r="G35" s="133" t="s">
        <v>69</v>
      </c>
      <c r="H35" s="133" t="s">
        <v>70</v>
      </c>
      <c r="I35" s="133" t="s">
        <v>117</v>
      </c>
      <c r="J35" s="133" t="s">
        <v>76</v>
      </c>
      <c r="K35" s="62" t="s">
        <v>628</v>
      </c>
      <c r="L35" s="62" t="s">
        <v>626</v>
      </c>
      <c r="M35" s="62" t="s">
        <v>631</v>
      </c>
      <c r="N35" s="173" t="s">
        <v>632</v>
      </c>
      <c r="O35" s="133">
        <v>2</v>
      </c>
      <c r="P35" s="133">
        <v>2</v>
      </c>
      <c r="Q35" s="133">
        <f t="shared" si="14"/>
        <v>4</v>
      </c>
      <c r="R35" s="133" t="str">
        <f t="shared" si="15"/>
        <v>BAJO</v>
      </c>
      <c r="S35" s="133">
        <v>25</v>
      </c>
      <c r="T35" s="133">
        <f t="shared" si="16"/>
        <v>100</v>
      </c>
      <c r="U35" s="133" t="str">
        <f t="shared" si="17"/>
        <v>III</v>
      </c>
      <c r="V35" s="133" t="str">
        <f t="shared" si="11"/>
        <v>Mejorable</v>
      </c>
      <c r="W35" s="174" t="s">
        <v>646</v>
      </c>
      <c r="X35" s="133" t="s">
        <v>73</v>
      </c>
      <c r="Y35" s="133" t="s">
        <v>610</v>
      </c>
      <c r="Z35" s="133" t="s">
        <v>610</v>
      </c>
      <c r="AA35" s="133" t="s">
        <v>647</v>
      </c>
      <c r="AB35" s="133" t="s">
        <v>648</v>
      </c>
      <c r="AC35" s="133" t="s">
        <v>626</v>
      </c>
      <c r="AD35" s="171">
        <v>46246</v>
      </c>
      <c r="AE35" s="159" t="s">
        <v>74</v>
      </c>
      <c r="AF35" s="133">
        <v>2</v>
      </c>
      <c r="AG35" s="133">
        <v>2</v>
      </c>
      <c r="AH35" s="133">
        <f t="shared" si="18"/>
        <v>4</v>
      </c>
      <c r="AI35" s="133" t="str">
        <f t="shared" si="19"/>
        <v>BAJO</v>
      </c>
      <c r="AJ35" s="133">
        <v>25</v>
      </c>
      <c r="AK35" s="133">
        <f t="shared" si="20"/>
        <v>100</v>
      </c>
      <c r="AL35" s="133" t="str">
        <f t="shared" si="21"/>
        <v>III</v>
      </c>
      <c r="AM35" s="133" t="str">
        <f t="shared" si="12"/>
        <v>Mejorable</v>
      </c>
      <c r="AN35" s="174" t="s">
        <v>646</v>
      </c>
      <c r="AO35" s="133" t="s">
        <v>73</v>
      </c>
      <c r="AP35" s="133" t="s">
        <v>610</v>
      </c>
      <c r="AQ35" s="133" t="s">
        <v>610</v>
      </c>
      <c r="AR35" s="133" t="s">
        <v>647</v>
      </c>
      <c r="AS35" s="133" t="s">
        <v>648</v>
      </c>
      <c r="AT35" s="133" t="s">
        <v>626</v>
      </c>
      <c r="AU35" s="137" t="str">
        <f t="shared" si="13"/>
        <v>Se mantiene los controles establecidos</v>
      </c>
    </row>
    <row r="36" spans="2:47" s="43" customFormat="1" ht="135" customHeight="1" x14ac:dyDescent="0.35">
      <c r="B36" s="139" t="s">
        <v>114</v>
      </c>
      <c r="C36" s="158" t="s">
        <v>115</v>
      </c>
      <c r="D36" s="158" t="s">
        <v>116</v>
      </c>
      <c r="E36" s="137" t="s">
        <v>67</v>
      </c>
      <c r="F36" s="133" t="s">
        <v>68</v>
      </c>
      <c r="G36" s="133" t="s">
        <v>69</v>
      </c>
      <c r="H36" s="133" t="s">
        <v>70</v>
      </c>
      <c r="I36" s="133" t="s">
        <v>77</v>
      </c>
      <c r="J36" s="133" t="s">
        <v>76</v>
      </c>
      <c r="K36" s="62" t="s">
        <v>639</v>
      </c>
      <c r="L36" s="62" t="s">
        <v>610</v>
      </c>
      <c r="M36" s="62" t="s">
        <v>640</v>
      </c>
      <c r="N36" s="62" t="s">
        <v>641</v>
      </c>
      <c r="O36" s="133">
        <v>2</v>
      </c>
      <c r="P36" s="133">
        <v>2</v>
      </c>
      <c r="Q36" s="133">
        <f t="shared" ref="Q36:Q38" si="55">O36 * P36</f>
        <v>4</v>
      </c>
      <c r="R36" s="133" t="str">
        <f t="shared" ref="R36:R38" si="56">IF(OR(Q36="",NOT(ISNUMBER(Q36))),"FALSO",IF(AND(Q36&gt;=1,Q36&lt;=4),"BAJO",IF(AND(Q36&gt;=5,Q36&lt;=8),"MEDIO",IF(AND(Q36&gt;=9,Q36&lt;=20),"ALTO",IF(Q36&gt;=24,"MUYALTO","FALSO")))))</f>
        <v>BAJO</v>
      </c>
      <c r="S36" s="133">
        <v>25</v>
      </c>
      <c r="T36" s="133">
        <f t="shared" ref="T36:T38" si="57">Q36 * S36</f>
        <v>100</v>
      </c>
      <c r="U36" s="133" t="str">
        <f t="shared" ref="U36:U38" si="58">IF(OR(T36="",NOT(ISNUMBER(T36))),"FALSO",IF(AND(T36&gt;=1,T36&lt;=20),"IV",IF(AND(T36&gt;=21,T36&lt;=120),"III",IF(AND(T36&gt;=121,T36&lt;=500),"II",IF(T36&gt;=600,"I","FALSO")))))</f>
        <v>III</v>
      </c>
      <c r="V36" s="133" t="str">
        <f t="shared" ref="V36:V38" si="59">IF(U36="IV","Aceptable",IF(U36="III","Mejorable",IF(U36="II","Aceptable con control especifico", IF(U36="I","No Aceptable",FALSE))))</f>
        <v>Mejorable</v>
      </c>
      <c r="W36" s="173" t="s">
        <v>642</v>
      </c>
      <c r="X36" s="133" t="s">
        <v>69</v>
      </c>
      <c r="Y36" s="133" t="s">
        <v>626</v>
      </c>
      <c r="Z36" s="133" t="s">
        <v>626</v>
      </c>
      <c r="AA36" s="133" t="s">
        <v>644</v>
      </c>
      <c r="AB36" s="133" t="s">
        <v>645</v>
      </c>
      <c r="AC36" s="133" t="s">
        <v>626</v>
      </c>
      <c r="AD36" s="171">
        <v>46246</v>
      </c>
      <c r="AE36" s="159" t="s">
        <v>74</v>
      </c>
      <c r="AF36" s="133">
        <v>2</v>
      </c>
      <c r="AG36" s="133">
        <v>2</v>
      </c>
      <c r="AH36" s="133">
        <f t="shared" ref="AH36:AH38" si="60">AF36 * AG36</f>
        <v>4</v>
      </c>
      <c r="AI36" s="133" t="str">
        <f t="shared" ref="AI36:AI38" si="61">IF(OR(AH36="",NOT(ISNUMBER(AH36))),"FALSO",IF(AND(AH36&gt;=1,AH36&lt;=4),"BAJO",IF(AND(AH36&gt;=5,AH36&lt;=8),"MEDIO",IF(AND(AH36&gt;=9,AH36&lt;=20),"ALTO",IF(AH36&gt;=24,"MUYALTO","FALSO")))))</f>
        <v>BAJO</v>
      </c>
      <c r="AJ36" s="133">
        <v>25</v>
      </c>
      <c r="AK36" s="133">
        <f t="shared" ref="AK36:AK38" si="62">AH36 * AJ36</f>
        <v>100</v>
      </c>
      <c r="AL36" s="133" t="str">
        <f t="shared" ref="AL36:AL38" si="63">IF(OR(AK36="",NOT(ISNUMBER(AK36))),"FALSO",IF(AND(AK36&gt;=1,AK36&lt;=20),"IV",IF(AND(AK36&gt;=21,AK36&lt;=120),"III",IF(AND(AK36&gt;=121,AK36&lt;=500),"II",IF(AK36&gt;=600,"I","FALSO")))))</f>
        <v>III</v>
      </c>
      <c r="AM36" s="133" t="str">
        <f t="shared" ref="AM36:AM38" si="64">IF(AL36="IV","Aceptable",IF(AL36="III","Mejorable",IF(AL36="II","Aceptable con control especifico", IF(AL36="I","No Aceptable",FALSE))))</f>
        <v>Mejorable</v>
      </c>
      <c r="AN36" s="173" t="s">
        <v>642</v>
      </c>
      <c r="AO36" s="133" t="s">
        <v>69</v>
      </c>
      <c r="AP36" s="133" t="s">
        <v>626</v>
      </c>
      <c r="AQ36" s="133" t="s">
        <v>626</v>
      </c>
      <c r="AR36" s="133" t="s">
        <v>644</v>
      </c>
      <c r="AS36" s="133" t="s">
        <v>645</v>
      </c>
      <c r="AT36" s="133" t="s">
        <v>626</v>
      </c>
      <c r="AU36" s="137" t="str">
        <f t="shared" ref="AU36:AU38" si="65">IF(AND(V36="Aceptable",AM36="Aceptable"),"Se mantiene los controles establecidos",
IF(AND(V36="Aceptable",AM36="Mejorable"),"Disminuyó el riesgo",
IF(AND(V36="Aceptable",AM36="Aceptable con control especifico"),"Disminuyó el riesgo",
IF(AND(V36="Mejorable",AM36="Mejorable"),"Se mantiene los controles establecidos",
IF(AND(V36="Mejorable",AM36="Aceptable"),"Disminuyó el riesgo",
IF(AND(V36="Mejorable",AM36="Aceptable con control especifico"),"Disminuyó el riesgo",
IF(AND(V36="Aceptable con control especifico",AM36="Aceptable con control especifico"),"Se mantiene los controles establecidos",
IF(AND(V36="Aceptable con control especifico",AM36="Mejorable"),"Aumentó el riesgo",
IF(AND(V36="Aceptable con control especifico",AM36="Aceptable"),"Aumentó el riesgo",
"Aumentó el riesgo")))))))))</f>
        <v>Se mantiene los controles establecidos</v>
      </c>
    </row>
    <row r="37" spans="2:47" s="43" customFormat="1" ht="175.5" customHeight="1" x14ac:dyDescent="0.35">
      <c r="B37" s="139" t="s">
        <v>114</v>
      </c>
      <c r="C37" s="158" t="s">
        <v>115</v>
      </c>
      <c r="D37" s="158" t="s">
        <v>116</v>
      </c>
      <c r="E37" s="137" t="s">
        <v>67</v>
      </c>
      <c r="F37" s="133" t="s">
        <v>68</v>
      </c>
      <c r="G37" s="133" t="s">
        <v>69</v>
      </c>
      <c r="H37" s="133" t="s">
        <v>70</v>
      </c>
      <c r="I37" s="133" t="s">
        <v>79</v>
      </c>
      <c r="J37" s="133" t="s">
        <v>80</v>
      </c>
      <c r="K37" s="62" t="s">
        <v>668</v>
      </c>
      <c r="L37" s="133" t="s">
        <v>610</v>
      </c>
      <c r="M37" s="62" t="s">
        <v>610</v>
      </c>
      <c r="N37" s="62" t="s">
        <v>669</v>
      </c>
      <c r="O37" s="133">
        <v>2</v>
      </c>
      <c r="P37" s="133">
        <v>2</v>
      </c>
      <c r="Q37" s="133">
        <f t="shared" si="55"/>
        <v>4</v>
      </c>
      <c r="R37" s="133" t="str">
        <f t="shared" si="56"/>
        <v>BAJO</v>
      </c>
      <c r="S37" s="133">
        <v>10</v>
      </c>
      <c r="T37" s="133">
        <f t="shared" si="57"/>
        <v>40</v>
      </c>
      <c r="U37" s="133" t="str">
        <f t="shared" si="58"/>
        <v>III</v>
      </c>
      <c r="V37" s="133" t="str">
        <f t="shared" si="59"/>
        <v>Mejorable</v>
      </c>
      <c r="W37" s="62" t="s">
        <v>670</v>
      </c>
      <c r="X37" s="133" t="s">
        <v>73</v>
      </c>
      <c r="Y37" s="133" t="s">
        <v>610</v>
      </c>
      <c r="Z37" s="133" t="s">
        <v>610</v>
      </c>
      <c r="AA37" s="133" t="s">
        <v>610</v>
      </c>
      <c r="AB37" s="133" t="s">
        <v>671</v>
      </c>
      <c r="AC37" s="133" t="s">
        <v>610</v>
      </c>
      <c r="AD37" s="171">
        <v>46246</v>
      </c>
      <c r="AE37" s="116" t="s">
        <v>74</v>
      </c>
      <c r="AF37" s="133">
        <v>2</v>
      </c>
      <c r="AG37" s="133">
        <v>2</v>
      </c>
      <c r="AH37" s="133">
        <f t="shared" si="60"/>
        <v>4</v>
      </c>
      <c r="AI37" s="133" t="str">
        <f t="shared" si="61"/>
        <v>BAJO</v>
      </c>
      <c r="AJ37" s="133">
        <v>10</v>
      </c>
      <c r="AK37" s="133">
        <f t="shared" si="62"/>
        <v>40</v>
      </c>
      <c r="AL37" s="133" t="str">
        <f t="shared" si="63"/>
        <v>III</v>
      </c>
      <c r="AM37" s="133" t="str">
        <f t="shared" si="64"/>
        <v>Mejorable</v>
      </c>
      <c r="AN37" s="62" t="s">
        <v>670</v>
      </c>
      <c r="AO37" s="133" t="s">
        <v>73</v>
      </c>
      <c r="AP37" s="133" t="s">
        <v>610</v>
      </c>
      <c r="AQ37" s="133" t="s">
        <v>610</v>
      </c>
      <c r="AR37" s="133" t="s">
        <v>610</v>
      </c>
      <c r="AS37" s="133" t="s">
        <v>671</v>
      </c>
      <c r="AT37" s="133" t="s">
        <v>610</v>
      </c>
      <c r="AU37" s="137" t="str">
        <f t="shared" si="65"/>
        <v>Se mantiene los controles establecidos</v>
      </c>
    </row>
    <row r="38" spans="2:47" s="43" customFormat="1" ht="135" customHeight="1" x14ac:dyDescent="0.35">
      <c r="B38" s="139" t="s">
        <v>114</v>
      </c>
      <c r="C38" s="158" t="s">
        <v>115</v>
      </c>
      <c r="D38" s="158" t="s">
        <v>116</v>
      </c>
      <c r="E38" s="137" t="s">
        <v>67</v>
      </c>
      <c r="F38" s="133" t="s">
        <v>68</v>
      </c>
      <c r="G38" s="133" t="s">
        <v>69</v>
      </c>
      <c r="H38" s="133" t="s">
        <v>70</v>
      </c>
      <c r="I38" s="133" t="s">
        <v>81</v>
      </c>
      <c r="J38" s="133" t="s">
        <v>82</v>
      </c>
      <c r="K38" s="62" t="s">
        <v>677</v>
      </c>
      <c r="L38" s="133" t="s">
        <v>610</v>
      </c>
      <c r="M38" s="62" t="s">
        <v>610</v>
      </c>
      <c r="N38" s="62" t="s">
        <v>678</v>
      </c>
      <c r="O38" s="133">
        <v>2</v>
      </c>
      <c r="P38" s="133">
        <v>3</v>
      </c>
      <c r="Q38" s="133">
        <f t="shared" si="55"/>
        <v>6</v>
      </c>
      <c r="R38" s="133" t="str">
        <f t="shared" si="56"/>
        <v>MEDIO</v>
      </c>
      <c r="S38" s="133">
        <v>25</v>
      </c>
      <c r="T38" s="133">
        <f t="shared" si="57"/>
        <v>150</v>
      </c>
      <c r="U38" s="133" t="str">
        <f t="shared" si="58"/>
        <v>II</v>
      </c>
      <c r="V38" s="133" t="str">
        <f t="shared" si="59"/>
        <v>Aceptable con control especifico</v>
      </c>
      <c r="W38" s="133" t="s">
        <v>674</v>
      </c>
      <c r="X38" s="133" t="s">
        <v>73</v>
      </c>
      <c r="Y38" s="133" t="s">
        <v>610</v>
      </c>
      <c r="Z38" s="133" t="s">
        <v>610</v>
      </c>
      <c r="AA38" s="133" t="s">
        <v>610</v>
      </c>
      <c r="AB38" s="133" t="s">
        <v>679</v>
      </c>
      <c r="AC38" s="133" t="s">
        <v>610</v>
      </c>
      <c r="AD38" s="171">
        <v>46246</v>
      </c>
      <c r="AE38" s="116" t="s">
        <v>74</v>
      </c>
      <c r="AF38" s="133">
        <v>2</v>
      </c>
      <c r="AG38" s="133">
        <v>3</v>
      </c>
      <c r="AH38" s="133">
        <f t="shared" si="60"/>
        <v>6</v>
      </c>
      <c r="AI38" s="133" t="str">
        <f t="shared" si="61"/>
        <v>MEDIO</v>
      </c>
      <c r="AJ38" s="133">
        <v>25</v>
      </c>
      <c r="AK38" s="133">
        <f t="shared" si="62"/>
        <v>150</v>
      </c>
      <c r="AL38" s="133" t="str">
        <f t="shared" si="63"/>
        <v>II</v>
      </c>
      <c r="AM38" s="133" t="str">
        <f t="shared" si="64"/>
        <v>Aceptable con control especifico</v>
      </c>
      <c r="AN38" s="133" t="s">
        <v>674</v>
      </c>
      <c r="AO38" s="133" t="s">
        <v>73</v>
      </c>
      <c r="AP38" s="133" t="s">
        <v>610</v>
      </c>
      <c r="AQ38" s="133" t="s">
        <v>610</v>
      </c>
      <c r="AR38" s="133" t="s">
        <v>610</v>
      </c>
      <c r="AS38" s="133" t="s">
        <v>679</v>
      </c>
      <c r="AT38" s="133" t="s">
        <v>610</v>
      </c>
      <c r="AU38" s="137" t="str">
        <f t="shared" si="65"/>
        <v>Se mantiene los controles establecidos</v>
      </c>
    </row>
    <row r="39" spans="2:47" s="43" customFormat="1" ht="135" customHeight="1" x14ac:dyDescent="0.35">
      <c r="B39" s="139" t="s">
        <v>114</v>
      </c>
      <c r="C39" s="158" t="s">
        <v>115</v>
      </c>
      <c r="D39" s="158" t="s">
        <v>116</v>
      </c>
      <c r="E39" s="137" t="s">
        <v>67</v>
      </c>
      <c r="F39" s="133" t="s">
        <v>68</v>
      </c>
      <c r="G39" s="133" t="s">
        <v>69</v>
      </c>
      <c r="H39" s="133" t="s">
        <v>70</v>
      </c>
      <c r="I39" s="133" t="s">
        <v>83</v>
      </c>
      <c r="J39" s="133" t="s">
        <v>82</v>
      </c>
      <c r="K39" s="62" t="s">
        <v>672</v>
      </c>
      <c r="L39" s="133" t="s">
        <v>610</v>
      </c>
      <c r="M39" s="62" t="s">
        <v>610</v>
      </c>
      <c r="N39" s="62" t="s">
        <v>673</v>
      </c>
      <c r="O39" s="133">
        <v>2</v>
      </c>
      <c r="P39" s="133">
        <v>3</v>
      </c>
      <c r="Q39" s="133">
        <f t="shared" si="14"/>
        <v>6</v>
      </c>
      <c r="R39" s="133" t="str">
        <f t="shared" si="15"/>
        <v>MEDIO</v>
      </c>
      <c r="S39" s="133">
        <v>25</v>
      </c>
      <c r="T39" s="133">
        <f t="shared" si="16"/>
        <v>150</v>
      </c>
      <c r="U39" s="133" t="str">
        <f t="shared" si="17"/>
        <v>II</v>
      </c>
      <c r="V39" s="133" t="str">
        <f t="shared" si="11"/>
        <v>Aceptable con control especifico</v>
      </c>
      <c r="W39" s="133" t="s">
        <v>674</v>
      </c>
      <c r="X39" s="133" t="s">
        <v>73</v>
      </c>
      <c r="Y39" s="133" t="s">
        <v>610</v>
      </c>
      <c r="Z39" s="133" t="s">
        <v>610</v>
      </c>
      <c r="AA39" s="133" t="s">
        <v>610</v>
      </c>
      <c r="AB39" s="133" t="s">
        <v>675</v>
      </c>
      <c r="AC39" s="133" t="s">
        <v>610</v>
      </c>
      <c r="AD39" s="171">
        <v>46246</v>
      </c>
      <c r="AE39" s="116" t="s">
        <v>74</v>
      </c>
      <c r="AF39" s="133">
        <v>2</v>
      </c>
      <c r="AG39" s="133">
        <v>3</v>
      </c>
      <c r="AH39" s="133">
        <f t="shared" si="18"/>
        <v>6</v>
      </c>
      <c r="AI39" s="133" t="str">
        <f t="shared" si="19"/>
        <v>MEDIO</v>
      </c>
      <c r="AJ39" s="133">
        <v>25</v>
      </c>
      <c r="AK39" s="133">
        <f t="shared" si="20"/>
        <v>150</v>
      </c>
      <c r="AL39" s="133" t="str">
        <f t="shared" si="21"/>
        <v>II</v>
      </c>
      <c r="AM39" s="133" t="str">
        <f t="shared" si="12"/>
        <v>Aceptable con control especifico</v>
      </c>
      <c r="AN39" s="133" t="s">
        <v>674</v>
      </c>
      <c r="AO39" s="133" t="s">
        <v>73</v>
      </c>
      <c r="AP39" s="133" t="s">
        <v>610</v>
      </c>
      <c r="AQ39" s="133" t="s">
        <v>610</v>
      </c>
      <c r="AR39" s="133" t="s">
        <v>610</v>
      </c>
      <c r="AS39" s="133" t="s">
        <v>675</v>
      </c>
      <c r="AT39" s="133" t="s">
        <v>610</v>
      </c>
      <c r="AU39" s="137" t="str">
        <f t="shared" si="13"/>
        <v>Se mantiene los controles establecidos</v>
      </c>
    </row>
    <row r="40" spans="2:47" s="43" customFormat="1" ht="135" customHeight="1" x14ac:dyDescent="0.35">
      <c r="B40" s="139" t="s">
        <v>114</v>
      </c>
      <c r="C40" s="158" t="s">
        <v>115</v>
      </c>
      <c r="D40" s="158" t="s">
        <v>116</v>
      </c>
      <c r="E40" s="137" t="s">
        <v>67</v>
      </c>
      <c r="F40" s="133" t="s">
        <v>68</v>
      </c>
      <c r="G40" s="133" t="s">
        <v>69</v>
      </c>
      <c r="H40" s="133" t="s">
        <v>70</v>
      </c>
      <c r="I40" s="133" t="s">
        <v>759</v>
      </c>
      <c r="J40" s="133" t="s">
        <v>85</v>
      </c>
      <c r="K40" s="62" t="s">
        <v>693</v>
      </c>
      <c r="L40" s="133" t="s">
        <v>610</v>
      </c>
      <c r="M40" s="62" t="s">
        <v>610</v>
      </c>
      <c r="N40" s="62" t="s">
        <v>694</v>
      </c>
      <c r="O40" s="133">
        <v>2</v>
      </c>
      <c r="P40" s="133">
        <v>3</v>
      </c>
      <c r="Q40" s="133">
        <f t="shared" si="14"/>
        <v>6</v>
      </c>
      <c r="R40" s="133" t="str">
        <f t="shared" si="15"/>
        <v>MEDIO</v>
      </c>
      <c r="S40" s="133">
        <v>25</v>
      </c>
      <c r="T40" s="133">
        <f t="shared" si="16"/>
        <v>150</v>
      </c>
      <c r="U40" s="133" t="str">
        <f t="shared" si="17"/>
        <v>II</v>
      </c>
      <c r="V40" s="133" t="str">
        <f t="shared" si="11"/>
        <v>Aceptable con control especifico</v>
      </c>
      <c r="W40" s="62" t="s">
        <v>695</v>
      </c>
      <c r="X40" s="133" t="s">
        <v>69</v>
      </c>
      <c r="Y40" s="133" t="s">
        <v>610</v>
      </c>
      <c r="Z40" s="133" t="s">
        <v>610</v>
      </c>
      <c r="AA40" s="133" t="s">
        <v>610</v>
      </c>
      <c r="AB40" s="134" t="s">
        <v>771</v>
      </c>
      <c r="AC40" s="133" t="s">
        <v>610</v>
      </c>
      <c r="AD40" s="171">
        <v>46246</v>
      </c>
      <c r="AE40" s="116" t="s">
        <v>74</v>
      </c>
      <c r="AF40" s="133">
        <v>2</v>
      </c>
      <c r="AG40" s="133">
        <v>3</v>
      </c>
      <c r="AH40" s="133">
        <f t="shared" si="18"/>
        <v>6</v>
      </c>
      <c r="AI40" s="133" t="str">
        <f t="shared" si="19"/>
        <v>MEDIO</v>
      </c>
      <c r="AJ40" s="133">
        <v>25</v>
      </c>
      <c r="AK40" s="133">
        <f t="shared" si="20"/>
        <v>150</v>
      </c>
      <c r="AL40" s="133" t="str">
        <f t="shared" si="21"/>
        <v>II</v>
      </c>
      <c r="AM40" s="133" t="str">
        <f t="shared" si="12"/>
        <v>Aceptable con control especifico</v>
      </c>
      <c r="AN40" s="62" t="s">
        <v>695</v>
      </c>
      <c r="AO40" s="133" t="s">
        <v>69</v>
      </c>
      <c r="AP40" s="133" t="s">
        <v>610</v>
      </c>
      <c r="AQ40" s="133" t="s">
        <v>610</v>
      </c>
      <c r="AR40" s="133" t="s">
        <v>610</v>
      </c>
      <c r="AS40" s="133" t="s">
        <v>697</v>
      </c>
      <c r="AT40" s="133" t="s">
        <v>610</v>
      </c>
      <c r="AU40" s="137" t="str">
        <f t="shared" si="13"/>
        <v>Se mantiene los controles establecidos</v>
      </c>
    </row>
    <row r="41" spans="2:47" s="43" customFormat="1" ht="150" customHeight="1" x14ac:dyDescent="0.35">
      <c r="B41" s="139" t="s">
        <v>114</v>
      </c>
      <c r="C41" s="158" t="s">
        <v>115</v>
      </c>
      <c r="D41" s="158" t="s">
        <v>116</v>
      </c>
      <c r="E41" s="137" t="s">
        <v>67</v>
      </c>
      <c r="F41" s="133" t="s">
        <v>68</v>
      </c>
      <c r="G41" s="133" t="s">
        <v>69</v>
      </c>
      <c r="H41" s="133" t="s">
        <v>70</v>
      </c>
      <c r="I41" s="133" t="s">
        <v>86</v>
      </c>
      <c r="J41" s="133" t="s">
        <v>85</v>
      </c>
      <c r="K41" s="173" t="s">
        <v>703</v>
      </c>
      <c r="L41" s="62" t="s">
        <v>705</v>
      </c>
      <c r="M41" s="179" t="s">
        <v>706</v>
      </c>
      <c r="N41" s="174" t="s">
        <v>707</v>
      </c>
      <c r="O41" s="133">
        <v>2</v>
      </c>
      <c r="P41" s="133">
        <v>3</v>
      </c>
      <c r="Q41" s="133">
        <f t="shared" si="14"/>
        <v>6</v>
      </c>
      <c r="R41" s="133" t="str">
        <f t="shared" si="15"/>
        <v>MEDIO</v>
      </c>
      <c r="S41" s="133">
        <v>25</v>
      </c>
      <c r="T41" s="133">
        <f t="shared" si="16"/>
        <v>150</v>
      </c>
      <c r="U41" s="133" t="str">
        <f t="shared" si="17"/>
        <v>II</v>
      </c>
      <c r="V41" s="133" t="str">
        <f t="shared" si="11"/>
        <v>Aceptable con control especifico</v>
      </c>
      <c r="W41" s="157" t="s">
        <v>704</v>
      </c>
      <c r="X41" s="133" t="s">
        <v>69</v>
      </c>
      <c r="Y41" s="173" t="s">
        <v>708</v>
      </c>
      <c r="Z41" s="133" t="s">
        <v>610</v>
      </c>
      <c r="AA41" s="133" t="s">
        <v>709</v>
      </c>
      <c r="AB41" s="133" t="s">
        <v>710</v>
      </c>
      <c r="AC41" s="133" t="s">
        <v>610</v>
      </c>
      <c r="AD41" s="171">
        <v>46246</v>
      </c>
      <c r="AE41" s="116" t="s">
        <v>74</v>
      </c>
      <c r="AF41" s="133">
        <v>2</v>
      </c>
      <c r="AG41" s="133">
        <v>3</v>
      </c>
      <c r="AH41" s="133">
        <f t="shared" si="18"/>
        <v>6</v>
      </c>
      <c r="AI41" s="133" t="str">
        <f t="shared" si="19"/>
        <v>MEDIO</v>
      </c>
      <c r="AJ41" s="133">
        <v>25</v>
      </c>
      <c r="AK41" s="133">
        <f t="shared" si="20"/>
        <v>150</v>
      </c>
      <c r="AL41" s="133" t="str">
        <f t="shared" si="21"/>
        <v>II</v>
      </c>
      <c r="AM41" s="133" t="str">
        <f t="shared" si="12"/>
        <v>Aceptable con control especifico</v>
      </c>
      <c r="AN41" s="157" t="s">
        <v>704</v>
      </c>
      <c r="AO41" s="133" t="s">
        <v>69</v>
      </c>
      <c r="AP41" s="173" t="s">
        <v>708</v>
      </c>
      <c r="AQ41" s="133" t="s">
        <v>610</v>
      </c>
      <c r="AR41" s="133" t="s">
        <v>709</v>
      </c>
      <c r="AS41" s="133" t="s">
        <v>710</v>
      </c>
      <c r="AT41" s="133" t="s">
        <v>610</v>
      </c>
      <c r="AU41" s="137" t="str">
        <f t="shared" si="13"/>
        <v>Se mantiene los controles establecidos</v>
      </c>
    </row>
    <row r="42" spans="2:47" s="43" customFormat="1" ht="198.65" customHeight="1" x14ac:dyDescent="0.35">
      <c r="B42" s="139" t="s">
        <v>114</v>
      </c>
      <c r="C42" s="158" t="s">
        <v>115</v>
      </c>
      <c r="D42" s="158" t="s">
        <v>116</v>
      </c>
      <c r="E42" s="137" t="s">
        <v>67</v>
      </c>
      <c r="F42" s="133" t="s">
        <v>68</v>
      </c>
      <c r="G42" s="133" t="s">
        <v>69</v>
      </c>
      <c r="H42" s="133" t="s">
        <v>70</v>
      </c>
      <c r="I42" s="133" t="s">
        <v>87</v>
      </c>
      <c r="J42" s="133" t="s">
        <v>85</v>
      </c>
      <c r="K42" s="62" t="s">
        <v>698</v>
      </c>
      <c r="L42" s="133" t="s">
        <v>610</v>
      </c>
      <c r="M42" s="62" t="s">
        <v>610</v>
      </c>
      <c r="N42" s="62" t="s">
        <v>699</v>
      </c>
      <c r="O42" s="133">
        <v>2</v>
      </c>
      <c r="P42" s="133">
        <v>4</v>
      </c>
      <c r="Q42" s="133">
        <f t="shared" si="14"/>
        <v>8</v>
      </c>
      <c r="R42" s="133" t="str">
        <f t="shared" si="15"/>
        <v>MEDIO</v>
      </c>
      <c r="S42" s="133">
        <v>25</v>
      </c>
      <c r="T42" s="133">
        <f t="shared" si="16"/>
        <v>200</v>
      </c>
      <c r="U42" s="133" t="str">
        <f t="shared" si="17"/>
        <v>II</v>
      </c>
      <c r="V42" s="133" t="str">
        <f t="shared" si="11"/>
        <v>Aceptable con control especifico</v>
      </c>
      <c r="W42" s="133" t="s">
        <v>700</v>
      </c>
      <c r="X42" s="133" t="s">
        <v>69</v>
      </c>
      <c r="Y42" s="133" t="s">
        <v>610</v>
      </c>
      <c r="Z42" s="133" t="s">
        <v>610</v>
      </c>
      <c r="AA42" s="133" t="s">
        <v>701</v>
      </c>
      <c r="AB42" s="133" t="s">
        <v>702</v>
      </c>
      <c r="AC42" s="133" t="s">
        <v>610</v>
      </c>
      <c r="AD42" s="171">
        <v>46246</v>
      </c>
      <c r="AE42" s="116" t="s">
        <v>74</v>
      </c>
      <c r="AF42" s="133">
        <v>2</v>
      </c>
      <c r="AG42" s="133">
        <v>4</v>
      </c>
      <c r="AH42" s="133">
        <f t="shared" si="18"/>
        <v>8</v>
      </c>
      <c r="AI42" s="133" t="str">
        <f t="shared" si="19"/>
        <v>MEDIO</v>
      </c>
      <c r="AJ42" s="133">
        <v>25</v>
      </c>
      <c r="AK42" s="133">
        <f t="shared" si="20"/>
        <v>200</v>
      </c>
      <c r="AL42" s="133" t="str">
        <f t="shared" si="21"/>
        <v>II</v>
      </c>
      <c r="AM42" s="133" t="str">
        <f t="shared" si="12"/>
        <v>Aceptable con control especifico</v>
      </c>
      <c r="AN42" s="133" t="s">
        <v>700</v>
      </c>
      <c r="AO42" s="133" t="s">
        <v>69</v>
      </c>
      <c r="AP42" s="133" t="s">
        <v>610</v>
      </c>
      <c r="AQ42" s="133" t="s">
        <v>610</v>
      </c>
      <c r="AR42" s="133" t="s">
        <v>701</v>
      </c>
      <c r="AS42" s="133" t="s">
        <v>702</v>
      </c>
      <c r="AT42" s="133" t="s">
        <v>610</v>
      </c>
      <c r="AU42" s="137" t="str">
        <f t="shared" si="13"/>
        <v>Se mantiene los controles establecidos</v>
      </c>
    </row>
    <row r="43" spans="2:47" s="43" customFormat="1" ht="135" customHeight="1" x14ac:dyDescent="0.35">
      <c r="B43" s="139" t="s">
        <v>114</v>
      </c>
      <c r="C43" s="158" t="s">
        <v>115</v>
      </c>
      <c r="D43" s="158" t="s">
        <v>116</v>
      </c>
      <c r="E43" s="137" t="s">
        <v>67</v>
      </c>
      <c r="F43" s="133" t="s">
        <v>68</v>
      </c>
      <c r="G43" s="133" t="s">
        <v>69</v>
      </c>
      <c r="H43" s="133" t="s">
        <v>70</v>
      </c>
      <c r="I43" s="133" t="s">
        <v>839</v>
      </c>
      <c r="J43" s="133" t="s">
        <v>89</v>
      </c>
      <c r="K43" s="62" t="s">
        <v>788</v>
      </c>
      <c r="L43" s="133" t="s">
        <v>626</v>
      </c>
      <c r="M43" s="62" t="s">
        <v>789</v>
      </c>
      <c r="N43" s="138" t="s">
        <v>790</v>
      </c>
      <c r="O43" s="133">
        <v>2</v>
      </c>
      <c r="P43" s="133">
        <v>1</v>
      </c>
      <c r="Q43" s="133">
        <v>2</v>
      </c>
      <c r="R43" s="133" t="s">
        <v>791</v>
      </c>
      <c r="S43" s="133">
        <v>60</v>
      </c>
      <c r="T43" s="133">
        <v>120</v>
      </c>
      <c r="U43" s="133" t="s">
        <v>235</v>
      </c>
      <c r="V43" s="133" t="s">
        <v>264</v>
      </c>
      <c r="W43" s="62" t="s">
        <v>792</v>
      </c>
      <c r="X43" s="133" t="s">
        <v>69</v>
      </c>
      <c r="Y43" s="133" t="s">
        <v>610</v>
      </c>
      <c r="Z43" s="133" t="s">
        <v>610</v>
      </c>
      <c r="AA43" s="138" t="s">
        <v>793</v>
      </c>
      <c r="AB43" s="137" t="s">
        <v>794</v>
      </c>
      <c r="AC43" s="133" t="s">
        <v>795</v>
      </c>
      <c r="AD43" s="171">
        <v>46246</v>
      </c>
      <c r="AE43" s="116" t="s">
        <v>74</v>
      </c>
      <c r="AF43" s="133">
        <v>2</v>
      </c>
      <c r="AG43" s="133">
        <v>1</v>
      </c>
      <c r="AH43" s="133">
        <v>2</v>
      </c>
      <c r="AI43" s="133" t="s">
        <v>791</v>
      </c>
      <c r="AJ43" s="133">
        <v>60</v>
      </c>
      <c r="AK43" s="133">
        <v>120</v>
      </c>
      <c r="AL43" s="133" t="s">
        <v>235</v>
      </c>
      <c r="AM43" s="133" t="s">
        <v>264</v>
      </c>
      <c r="AN43" s="62" t="s">
        <v>792</v>
      </c>
      <c r="AO43" s="133" t="s">
        <v>69</v>
      </c>
      <c r="AP43" s="133" t="s">
        <v>610</v>
      </c>
      <c r="AQ43" s="133" t="s">
        <v>610</v>
      </c>
      <c r="AR43" s="138" t="s">
        <v>793</v>
      </c>
      <c r="AS43" s="137" t="s">
        <v>794</v>
      </c>
      <c r="AT43" s="133" t="s">
        <v>795</v>
      </c>
      <c r="AU43" s="137" t="s">
        <v>287</v>
      </c>
    </row>
    <row r="44" spans="2:47" s="43" customFormat="1" ht="135" customHeight="1" x14ac:dyDescent="0.35">
      <c r="B44" s="139" t="s">
        <v>114</v>
      </c>
      <c r="C44" s="158" t="s">
        <v>115</v>
      </c>
      <c r="D44" s="158" t="s">
        <v>116</v>
      </c>
      <c r="E44" s="137" t="s">
        <v>67</v>
      </c>
      <c r="F44" s="133" t="s">
        <v>68</v>
      </c>
      <c r="G44" s="133" t="s">
        <v>69</v>
      </c>
      <c r="H44" s="133" t="s">
        <v>70</v>
      </c>
      <c r="I44" s="133" t="s">
        <v>118</v>
      </c>
      <c r="J44" s="133" t="s">
        <v>89</v>
      </c>
      <c r="K44" s="62" t="s">
        <v>788</v>
      </c>
      <c r="L44" s="133" t="s">
        <v>626</v>
      </c>
      <c r="M44" s="62" t="s">
        <v>789</v>
      </c>
      <c r="N44" s="138" t="s">
        <v>790</v>
      </c>
      <c r="O44" s="133">
        <v>2</v>
      </c>
      <c r="P44" s="133">
        <v>1</v>
      </c>
      <c r="Q44" s="133">
        <v>2</v>
      </c>
      <c r="R44" s="133" t="s">
        <v>791</v>
      </c>
      <c r="S44" s="133">
        <v>60</v>
      </c>
      <c r="T44" s="133">
        <v>120</v>
      </c>
      <c r="U44" s="133" t="s">
        <v>235</v>
      </c>
      <c r="V44" s="133" t="s">
        <v>264</v>
      </c>
      <c r="W44" s="62" t="s">
        <v>792</v>
      </c>
      <c r="X44" s="133" t="s">
        <v>69</v>
      </c>
      <c r="Y44" s="133" t="s">
        <v>610</v>
      </c>
      <c r="Z44" s="133" t="s">
        <v>610</v>
      </c>
      <c r="AA44" s="138" t="s">
        <v>793</v>
      </c>
      <c r="AB44" s="137" t="s">
        <v>794</v>
      </c>
      <c r="AC44" s="133" t="s">
        <v>795</v>
      </c>
      <c r="AD44" s="171">
        <v>46246</v>
      </c>
      <c r="AE44" s="116" t="s">
        <v>74</v>
      </c>
      <c r="AF44" s="133">
        <v>2</v>
      </c>
      <c r="AG44" s="133">
        <v>1</v>
      </c>
      <c r="AH44" s="133">
        <v>2</v>
      </c>
      <c r="AI44" s="133" t="s">
        <v>791</v>
      </c>
      <c r="AJ44" s="133">
        <v>60</v>
      </c>
      <c r="AK44" s="133">
        <v>120</v>
      </c>
      <c r="AL44" s="133" t="s">
        <v>235</v>
      </c>
      <c r="AM44" s="133" t="s">
        <v>264</v>
      </c>
      <c r="AN44" s="62" t="s">
        <v>792</v>
      </c>
      <c r="AO44" s="133" t="s">
        <v>69</v>
      </c>
      <c r="AP44" s="133" t="s">
        <v>610</v>
      </c>
      <c r="AQ44" s="133" t="s">
        <v>610</v>
      </c>
      <c r="AR44" s="138" t="s">
        <v>793</v>
      </c>
      <c r="AS44" s="137" t="s">
        <v>794</v>
      </c>
      <c r="AT44" s="133" t="s">
        <v>795</v>
      </c>
      <c r="AU44" s="137" t="s">
        <v>287</v>
      </c>
    </row>
    <row r="45" spans="2:47" s="43" customFormat="1" ht="201" customHeight="1" x14ac:dyDescent="0.35">
      <c r="B45" s="139" t="s">
        <v>114</v>
      </c>
      <c r="C45" s="158" t="s">
        <v>115</v>
      </c>
      <c r="D45" s="158" t="s">
        <v>116</v>
      </c>
      <c r="E45" s="137" t="s">
        <v>67</v>
      </c>
      <c r="F45" s="133" t="s">
        <v>68</v>
      </c>
      <c r="G45" s="133" t="s">
        <v>69</v>
      </c>
      <c r="H45" s="133" t="s">
        <v>70</v>
      </c>
      <c r="I45" s="133" t="s">
        <v>91</v>
      </c>
      <c r="J45" s="133" t="s">
        <v>89</v>
      </c>
      <c r="K45" s="62" t="s">
        <v>788</v>
      </c>
      <c r="L45" s="133" t="s">
        <v>626</v>
      </c>
      <c r="M45" s="62" t="s">
        <v>789</v>
      </c>
      <c r="N45" s="138" t="s">
        <v>790</v>
      </c>
      <c r="O45" s="133">
        <v>2</v>
      </c>
      <c r="P45" s="133">
        <v>1</v>
      </c>
      <c r="Q45" s="133">
        <v>2</v>
      </c>
      <c r="R45" s="133" t="s">
        <v>791</v>
      </c>
      <c r="S45" s="133">
        <v>60</v>
      </c>
      <c r="T45" s="133">
        <v>120</v>
      </c>
      <c r="U45" s="133" t="s">
        <v>235</v>
      </c>
      <c r="V45" s="133" t="s">
        <v>264</v>
      </c>
      <c r="W45" s="62" t="s">
        <v>792</v>
      </c>
      <c r="X45" s="133" t="s">
        <v>69</v>
      </c>
      <c r="Y45" s="133" t="s">
        <v>610</v>
      </c>
      <c r="Z45" s="133" t="s">
        <v>610</v>
      </c>
      <c r="AA45" s="138" t="s">
        <v>793</v>
      </c>
      <c r="AB45" s="137" t="s">
        <v>794</v>
      </c>
      <c r="AC45" s="133" t="s">
        <v>795</v>
      </c>
      <c r="AD45" s="171">
        <v>46246</v>
      </c>
      <c r="AE45" s="116" t="s">
        <v>74</v>
      </c>
      <c r="AF45" s="133">
        <v>2</v>
      </c>
      <c r="AG45" s="133">
        <v>1</v>
      </c>
      <c r="AH45" s="133">
        <v>2</v>
      </c>
      <c r="AI45" s="133" t="s">
        <v>791</v>
      </c>
      <c r="AJ45" s="133">
        <v>60</v>
      </c>
      <c r="AK45" s="133">
        <v>120</v>
      </c>
      <c r="AL45" s="133" t="s">
        <v>235</v>
      </c>
      <c r="AM45" s="133" t="s">
        <v>264</v>
      </c>
      <c r="AN45" s="62" t="s">
        <v>792</v>
      </c>
      <c r="AO45" s="133" t="s">
        <v>69</v>
      </c>
      <c r="AP45" s="133" t="s">
        <v>610</v>
      </c>
      <c r="AQ45" s="133" t="s">
        <v>610</v>
      </c>
      <c r="AR45" s="138" t="s">
        <v>793</v>
      </c>
      <c r="AS45" s="137" t="s">
        <v>794</v>
      </c>
      <c r="AT45" s="133" t="s">
        <v>795</v>
      </c>
      <c r="AU45" s="137" t="s">
        <v>287</v>
      </c>
    </row>
    <row r="46" spans="2:47" s="43" customFormat="1" ht="135" customHeight="1" x14ac:dyDescent="0.35">
      <c r="B46" s="139" t="s">
        <v>114</v>
      </c>
      <c r="C46" s="158" t="s">
        <v>115</v>
      </c>
      <c r="D46" s="158" t="s">
        <v>116</v>
      </c>
      <c r="E46" s="137" t="s">
        <v>67</v>
      </c>
      <c r="F46" s="133" t="s">
        <v>68</v>
      </c>
      <c r="G46" s="133" t="s">
        <v>69</v>
      </c>
      <c r="H46" s="133" t="s">
        <v>70</v>
      </c>
      <c r="I46" s="133" t="s">
        <v>92</v>
      </c>
      <c r="J46" s="133" t="s">
        <v>89</v>
      </c>
      <c r="K46" s="62" t="s">
        <v>788</v>
      </c>
      <c r="L46" s="133" t="s">
        <v>626</v>
      </c>
      <c r="M46" s="62" t="s">
        <v>789</v>
      </c>
      <c r="N46" s="138" t="s">
        <v>790</v>
      </c>
      <c r="O46" s="133">
        <v>2</v>
      </c>
      <c r="P46" s="133">
        <v>1</v>
      </c>
      <c r="Q46" s="133">
        <v>2</v>
      </c>
      <c r="R46" s="133" t="s">
        <v>791</v>
      </c>
      <c r="S46" s="133">
        <v>60</v>
      </c>
      <c r="T46" s="133">
        <v>120</v>
      </c>
      <c r="U46" s="133" t="s">
        <v>235</v>
      </c>
      <c r="V46" s="133" t="s">
        <v>264</v>
      </c>
      <c r="W46" s="62" t="s">
        <v>792</v>
      </c>
      <c r="X46" s="133" t="s">
        <v>69</v>
      </c>
      <c r="Y46" s="133" t="s">
        <v>610</v>
      </c>
      <c r="Z46" s="133" t="s">
        <v>610</v>
      </c>
      <c r="AA46" s="138" t="s">
        <v>793</v>
      </c>
      <c r="AB46" s="137" t="s">
        <v>794</v>
      </c>
      <c r="AC46" s="133" t="s">
        <v>795</v>
      </c>
      <c r="AD46" s="171">
        <v>46246</v>
      </c>
      <c r="AE46" s="116" t="s">
        <v>74</v>
      </c>
      <c r="AF46" s="133">
        <v>2</v>
      </c>
      <c r="AG46" s="133">
        <v>1</v>
      </c>
      <c r="AH46" s="133">
        <v>2</v>
      </c>
      <c r="AI46" s="133" t="s">
        <v>791</v>
      </c>
      <c r="AJ46" s="133">
        <v>60</v>
      </c>
      <c r="AK46" s="133">
        <v>120</v>
      </c>
      <c r="AL46" s="133" t="s">
        <v>235</v>
      </c>
      <c r="AM46" s="133" t="s">
        <v>264</v>
      </c>
      <c r="AN46" s="62" t="s">
        <v>792</v>
      </c>
      <c r="AO46" s="133" t="s">
        <v>69</v>
      </c>
      <c r="AP46" s="133" t="s">
        <v>610</v>
      </c>
      <c r="AQ46" s="133" t="s">
        <v>610</v>
      </c>
      <c r="AR46" s="138" t="s">
        <v>793</v>
      </c>
      <c r="AS46" s="137" t="s">
        <v>794</v>
      </c>
      <c r="AT46" s="133" t="s">
        <v>795</v>
      </c>
      <c r="AU46" s="137" t="s">
        <v>287</v>
      </c>
    </row>
    <row r="47" spans="2:47" s="43" customFormat="1" ht="135" customHeight="1" x14ac:dyDescent="0.35">
      <c r="B47" s="139" t="s">
        <v>114</v>
      </c>
      <c r="C47" s="158" t="s">
        <v>115</v>
      </c>
      <c r="D47" s="158" t="s">
        <v>116</v>
      </c>
      <c r="E47" s="137" t="s">
        <v>67</v>
      </c>
      <c r="F47" s="133" t="s">
        <v>68</v>
      </c>
      <c r="G47" s="133" t="s">
        <v>69</v>
      </c>
      <c r="H47" s="133" t="s">
        <v>70</v>
      </c>
      <c r="I47" s="133" t="s">
        <v>93</v>
      </c>
      <c r="J47" s="133" t="s">
        <v>89</v>
      </c>
      <c r="K47" s="62" t="s">
        <v>788</v>
      </c>
      <c r="L47" s="133" t="s">
        <v>626</v>
      </c>
      <c r="M47" s="62" t="s">
        <v>789</v>
      </c>
      <c r="N47" s="138" t="s">
        <v>790</v>
      </c>
      <c r="O47" s="133">
        <v>2</v>
      </c>
      <c r="P47" s="133">
        <v>1</v>
      </c>
      <c r="Q47" s="133">
        <v>2</v>
      </c>
      <c r="R47" s="133" t="s">
        <v>791</v>
      </c>
      <c r="S47" s="133">
        <v>60</v>
      </c>
      <c r="T47" s="133">
        <v>120</v>
      </c>
      <c r="U47" s="133" t="s">
        <v>235</v>
      </c>
      <c r="V47" s="133" t="s">
        <v>264</v>
      </c>
      <c r="W47" s="62" t="s">
        <v>792</v>
      </c>
      <c r="X47" s="133" t="s">
        <v>69</v>
      </c>
      <c r="Y47" s="133" t="s">
        <v>610</v>
      </c>
      <c r="Z47" s="133" t="s">
        <v>610</v>
      </c>
      <c r="AA47" s="138" t="s">
        <v>793</v>
      </c>
      <c r="AB47" s="137" t="s">
        <v>794</v>
      </c>
      <c r="AC47" s="133" t="s">
        <v>795</v>
      </c>
      <c r="AD47" s="171">
        <v>46246</v>
      </c>
      <c r="AE47" s="116" t="s">
        <v>74</v>
      </c>
      <c r="AF47" s="133">
        <v>2</v>
      </c>
      <c r="AG47" s="133">
        <v>1</v>
      </c>
      <c r="AH47" s="133">
        <v>2</v>
      </c>
      <c r="AI47" s="133" t="s">
        <v>791</v>
      </c>
      <c r="AJ47" s="133">
        <v>60</v>
      </c>
      <c r="AK47" s="133">
        <v>120</v>
      </c>
      <c r="AL47" s="133" t="s">
        <v>235</v>
      </c>
      <c r="AM47" s="133" t="s">
        <v>264</v>
      </c>
      <c r="AN47" s="62" t="s">
        <v>792</v>
      </c>
      <c r="AO47" s="133" t="s">
        <v>69</v>
      </c>
      <c r="AP47" s="133" t="s">
        <v>610</v>
      </c>
      <c r="AQ47" s="133" t="s">
        <v>610</v>
      </c>
      <c r="AR47" s="138" t="s">
        <v>793</v>
      </c>
      <c r="AS47" s="137" t="s">
        <v>794</v>
      </c>
      <c r="AT47" s="133" t="s">
        <v>795</v>
      </c>
      <c r="AU47" s="137" t="s">
        <v>287</v>
      </c>
    </row>
    <row r="48" spans="2:47" s="43" customFormat="1" ht="135" customHeight="1" x14ac:dyDescent="0.35">
      <c r="B48" s="139" t="s">
        <v>114</v>
      </c>
      <c r="C48" s="158" t="s">
        <v>115</v>
      </c>
      <c r="D48" s="158" t="s">
        <v>116</v>
      </c>
      <c r="E48" s="137" t="s">
        <v>67</v>
      </c>
      <c r="F48" s="133" t="s">
        <v>68</v>
      </c>
      <c r="G48" s="133" t="s">
        <v>69</v>
      </c>
      <c r="H48" s="133" t="s">
        <v>70</v>
      </c>
      <c r="I48" s="133" t="s">
        <v>94</v>
      </c>
      <c r="J48" s="133" t="s">
        <v>89</v>
      </c>
      <c r="K48" s="62" t="s">
        <v>788</v>
      </c>
      <c r="L48" s="133" t="s">
        <v>626</v>
      </c>
      <c r="M48" s="62" t="s">
        <v>789</v>
      </c>
      <c r="N48" s="138" t="s">
        <v>790</v>
      </c>
      <c r="O48" s="133">
        <v>2</v>
      </c>
      <c r="P48" s="133">
        <v>1</v>
      </c>
      <c r="Q48" s="133">
        <v>2</v>
      </c>
      <c r="R48" s="133" t="s">
        <v>791</v>
      </c>
      <c r="S48" s="133">
        <v>60</v>
      </c>
      <c r="T48" s="133">
        <v>120</v>
      </c>
      <c r="U48" s="133" t="s">
        <v>235</v>
      </c>
      <c r="V48" s="133" t="s">
        <v>264</v>
      </c>
      <c r="W48" s="62" t="s">
        <v>792</v>
      </c>
      <c r="X48" s="133" t="s">
        <v>69</v>
      </c>
      <c r="Y48" s="133" t="s">
        <v>610</v>
      </c>
      <c r="Z48" s="133" t="s">
        <v>610</v>
      </c>
      <c r="AA48" s="138" t="s">
        <v>793</v>
      </c>
      <c r="AB48" s="137" t="s">
        <v>794</v>
      </c>
      <c r="AC48" s="133" t="s">
        <v>795</v>
      </c>
      <c r="AD48" s="171">
        <v>46246</v>
      </c>
      <c r="AE48" s="116" t="s">
        <v>74</v>
      </c>
      <c r="AF48" s="133">
        <v>2</v>
      </c>
      <c r="AG48" s="133">
        <v>1</v>
      </c>
      <c r="AH48" s="133">
        <v>2</v>
      </c>
      <c r="AI48" s="133" t="s">
        <v>791</v>
      </c>
      <c r="AJ48" s="133">
        <v>60</v>
      </c>
      <c r="AK48" s="133">
        <v>120</v>
      </c>
      <c r="AL48" s="133" t="s">
        <v>235</v>
      </c>
      <c r="AM48" s="133" t="s">
        <v>264</v>
      </c>
      <c r="AN48" s="62" t="s">
        <v>792</v>
      </c>
      <c r="AO48" s="133" t="s">
        <v>69</v>
      </c>
      <c r="AP48" s="133" t="s">
        <v>610</v>
      </c>
      <c r="AQ48" s="133" t="s">
        <v>610</v>
      </c>
      <c r="AR48" s="138" t="s">
        <v>793</v>
      </c>
      <c r="AS48" s="137" t="s">
        <v>794</v>
      </c>
      <c r="AT48" s="133" t="s">
        <v>795</v>
      </c>
      <c r="AU48" s="137" t="s">
        <v>287</v>
      </c>
    </row>
    <row r="49" spans="2:47" s="43" customFormat="1" ht="165" customHeight="1" x14ac:dyDescent="0.35">
      <c r="B49" s="139" t="s">
        <v>114</v>
      </c>
      <c r="C49" s="158" t="s">
        <v>120</v>
      </c>
      <c r="D49" s="158" t="s">
        <v>116</v>
      </c>
      <c r="E49" s="137" t="s">
        <v>121</v>
      </c>
      <c r="F49" s="137" t="s">
        <v>122</v>
      </c>
      <c r="G49" s="133" t="s">
        <v>69</v>
      </c>
      <c r="H49" s="133" t="s">
        <v>70</v>
      </c>
      <c r="I49" s="133" t="s">
        <v>840</v>
      </c>
      <c r="J49" s="133" t="s">
        <v>71</v>
      </c>
      <c r="K49" s="62" t="s">
        <v>609</v>
      </c>
      <c r="L49" s="62" t="s">
        <v>610</v>
      </c>
      <c r="M49" s="62" t="s">
        <v>611</v>
      </c>
      <c r="N49" s="62" t="s">
        <v>612</v>
      </c>
      <c r="O49" s="133">
        <v>2</v>
      </c>
      <c r="P49" s="133">
        <v>4</v>
      </c>
      <c r="Q49" s="133">
        <f t="shared" si="14"/>
        <v>8</v>
      </c>
      <c r="R49" s="133" t="str">
        <f t="shared" si="15"/>
        <v>MEDIO</v>
      </c>
      <c r="S49" s="133">
        <v>10</v>
      </c>
      <c r="T49" s="133">
        <f t="shared" si="16"/>
        <v>80</v>
      </c>
      <c r="U49" s="133" t="str">
        <f t="shared" si="17"/>
        <v>III</v>
      </c>
      <c r="V49" s="133" t="str">
        <f t="shared" si="11"/>
        <v>Mejorable</v>
      </c>
      <c r="W49" s="62" t="s">
        <v>72</v>
      </c>
      <c r="X49" s="133" t="s">
        <v>73</v>
      </c>
      <c r="Y49" s="133" t="s">
        <v>610</v>
      </c>
      <c r="Z49" s="133" t="s">
        <v>610</v>
      </c>
      <c r="AA49" s="133" t="s">
        <v>610</v>
      </c>
      <c r="AB49" s="133" t="s">
        <v>613</v>
      </c>
      <c r="AC49" s="133" t="s">
        <v>614</v>
      </c>
      <c r="AD49" s="171">
        <v>46246</v>
      </c>
      <c r="AE49" s="116" t="s">
        <v>74</v>
      </c>
      <c r="AF49" s="133">
        <v>2</v>
      </c>
      <c r="AG49" s="133">
        <v>4</v>
      </c>
      <c r="AH49" s="133">
        <f t="shared" si="18"/>
        <v>8</v>
      </c>
      <c r="AI49" s="133" t="str">
        <f t="shared" si="19"/>
        <v>MEDIO</v>
      </c>
      <c r="AJ49" s="133">
        <v>10</v>
      </c>
      <c r="AK49" s="133">
        <f t="shared" si="20"/>
        <v>80</v>
      </c>
      <c r="AL49" s="133" t="str">
        <f t="shared" si="21"/>
        <v>III</v>
      </c>
      <c r="AM49" s="133" t="str">
        <f t="shared" si="12"/>
        <v>Mejorable</v>
      </c>
      <c r="AN49" s="62" t="s">
        <v>72</v>
      </c>
      <c r="AO49" s="133" t="s">
        <v>73</v>
      </c>
      <c r="AP49" s="133" t="s">
        <v>610</v>
      </c>
      <c r="AQ49" s="133" t="s">
        <v>610</v>
      </c>
      <c r="AR49" s="133" t="s">
        <v>610</v>
      </c>
      <c r="AS49" s="133" t="s">
        <v>613</v>
      </c>
      <c r="AT49" s="133" t="s">
        <v>614</v>
      </c>
      <c r="AU49" s="137" t="str">
        <f t="shared" si="13"/>
        <v>Se mantiene los controles establecidos</v>
      </c>
    </row>
    <row r="50" spans="2:47" s="43" customFormat="1" ht="135" customHeight="1" x14ac:dyDescent="0.35">
      <c r="B50" s="139" t="s">
        <v>114</v>
      </c>
      <c r="C50" s="158" t="s">
        <v>120</v>
      </c>
      <c r="D50" s="158" t="s">
        <v>116</v>
      </c>
      <c r="E50" s="137" t="s">
        <v>121</v>
      </c>
      <c r="F50" s="137" t="s">
        <v>122</v>
      </c>
      <c r="G50" s="133" t="s">
        <v>69</v>
      </c>
      <c r="H50" s="133" t="s">
        <v>70</v>
      </c>
      <c r="I50" s="133" t="s">
        <v>117</v>
      </c>
      <c r="J50" s="133" t="s">
        <v>76</v>
      </c>
      <c r="K50" s="62" t="s">
        <v>628</v>
      </c>
      <c r="L50" s="62" t="s">
        <v>626</v>
      </c>
      <c r="M50" s="62" t="s">
        <v>631</v>
      </c>
      <c r="N50" s="173" t="s">
        <v>632</v>
      </c>
      <c r="O50" s="133">
        <v>2</v>
      </c>
      <c r="P50" s="133">
        <v>2</v>
      </c>
      <c r="Q50" s="133">
        <f t="shared" ref="Q50" si="66">O50 * P50</f>
        <v>4</v>
      </c>
      <c r="R50" s="133" t="str">
        <f t="shared" ref="R50" si="67">IF(OR(Q50="",NOT(ISNUMBER(Q50))),"FALSO",IF(AND(Q50&gt;=1,Q50&lt;=4),"BAJO",IF(AND(Q50&gt;=5,Q50&lt;=8),"MEDIO",IF(AND(Q50&gt;=9,Q50&lt;=20),"ALTO",IF(Q50&gt;=24,"MUYALTO","FALSO")))))</f>
        <v>BAJO</v>
      </c>
      <c r="S50" s="133">
        <v>25</v>
      </c>
      <c r="T50" s="133">
        <f t="shared" ref="T50" si="68">Q50 * S50</f>
        <v>100</v>
      </c>
      <c r="U50" s="133" t="str">
        <f t="shared" ref="U50" si="69">IF(OR(T50="",NOT(ISNUMBER(T50))),"FALSO",IF(AND(T50&gt;=1,T50&lt;=20),"IV",IF(AND(T50&gt;=21,T50&lt;=120),"III",IF(AND(T50&gt;=121,T50&lt;=500),"II",IF(T50&gt;=600,"I","FALSO")))))</f>
        <v>III</v>
      </c>
      <c r="V50" s="133" t="str">
        <f t="shared" ref="V50" si="70">IF(U50="IV","Aceptable",IF(U50="III","Mejorable",IF(U50="II","Aceptable con control especifico", IF(U50="I","No Aceptable",FALSE))))</f>
        <v>Mejorable</v>
      </c>
      <c r="W50" s="174" t="s">
        <v>646</v>
      </c>
      <c r="X50" s="133" t="s">
        <v>73</v>
      </c>
      <c r="Y50" s="133" t="s">
        <v>610</v>
      </c>
      <c r="Z50" s="133" t="s">
        <v>610</v>
      </c>
      <c r="AA50" s="133" t="s">
        <v>647</v>
      </c>
      <c r="AB50" s="133" t="s">
        <v>648</v>
      </c>
      <c r="AC50" s="133" t="s">
        <v>626</v>
      </c>
      <c r="AD50" s="171">
        <v>46246</v>
      </c>
      <c r="AE50" s="159" t="s">
        <v>74</v>
      </c>
      <c r="AF50" s="133">
        <v>2</v>
      </c>
      <c r="AG50" s="133">
        <v>2</v>
      </c>
      <c r="AH50" s="133">
        <f t="shared" ref="AH50" si="71">AF50 * AG50</f>
        <v>4</v>
      </c>
      <c r="AI50" s="133" t="str">
        <f t="shared" ref="AI50" si="72">IF(OR(AH50="",NOT(ISNUMBER(AH50))),"FALSO",IF(AND(AH50&gt;=1,AH50&lt;=4),"BAJO",IF(AND(AH50&gt;=5,AH50&lt;=8),"MEDIO",IF(AND(AH50&gt;=9,AH50&lt;=20),"ALTO",IF(AH50&gt;=24,"MUYALTO","FALSO")))))</f>
        <v>BAJO</v>
      </c>
      <c r="AJ50" s="133">
        <v>25</v>
      </c>
      <c r="AK50" s="133">
        <f t="shared" ref="AK50" si="73">AH50 * AJ50</f>
        <v>100</v>
      </c>
      <c r="AL50" s="133" t="str">
        <f t="shared" ref="AL50" si="74">IF(OR(AK50="",NOT(ISNUMBER(AK50))),"FALSO",IF(AND(AK50&gt;=1,AK50&lt;=20),"IV",IF(AND(AK50&gt;=21,AK50&lt;=120),"III",IF(AND(AK50&gt;=121,AK50&lt;=500),"II",IF(AK50&gt;=600,"I","FALSO")))))</f>
        <v>III</v>
      </c>
      <c r="AM50" s="133" t="str">
        <f t="shared" ref="AM50" si="75">IF(AL50="IV","Aceptable",IF(AL50="III","Mejorable",IF(AL50="II","Aceptable con control especifico", IF(AL50="I","No Aceptable",FALSE))))</f>
        <v>Mejorable</v>
      </c>
      <c r="AN50" s="174" t="s">
        <v>646</v>
      </c>
      <c r="AO50" s="133" t="s">
        <v>73</v>
      </c>
      <c r="AP50" s="133" t="s">
        <v>610</v>
      </c>
      <c r="AQ50" s="133" t="s">
        <v>610</v>
      </c>
      <c r="AR50" s="133" t="s">
        <v>647</v>
      </c>
      <c r="AS50" s="133" t="s">
        <v>648</v>
      </c>
      <c r="AT50" s="133" t="s">
        <v>626</v>
      </c>
      <c r="AU50" s="137" t="str">
        <f t="shared" ref="AU50" si="76">IF(AND(V50="Aceptable",AM50="Aceptable"),"Se mantiene los controles establecidos",
IF(AND(V50="Aceptable",AM50="Mejorable"),"Disminuyó el riesgo",
IF(AND(V50="Aceptable",AM50="Aceptable con control especifico"),"Disminuyó el riesgo",
IF(AND(V50="Mejorable",AM50="Mejorable"),"Se mantiene los controles establecidos",
IF(AND(V50="Mejorable",AM50="Aceptable"),"Disminuyó el riesgo",
IF(AND(V50="Mejorable",AM50="Aceptable con control especifico"),"Disminuyó el riesgo",
IF(AND(V50="Aceptable con control especifico",AM50="Aceptable con control especifico"),"Se mantiene los controles establecidos",
IF(AND(V50="Aceptable con control especifico",AM50="Mejorable"),"Aumentó el riesgo",
IF(AND(V50="Aceptable con control especifico",AM50="Aceptable"),"Aumentó el riesgo",
"Aumentó el riesgo")))))))))</f>
        <v>Se mantiene los controles establecidos</v>
      </c>
    </row>
    <row r="51" spans="2:47" s="43" customFormat="1" ht="135" customHeight="1" x14ac:dyDescent="0.35">
      <c r="B51" s="139" t="s">
        <v>114</v>
      </c>
      <c r="C51" s="158" t="s">
        <v>120</v>
      </c>
      <c r="D51" s="158" t="s">
        <v>116</v>
      </c>
      <c r="E51" s="137" t="s">
        <v>121</v>
      </c>
      <c r="F51" s="137" t="s">
        <v>122</v>
      </c>
      <c r="G51" s="133" t="s">
        <v>69</v>
      </c>
      <c r="H51" s="133" t="s">
        <v>70</v>
      </c>
      <c r="I51" s="133" t="s">
        <v>77</v>
      </c>
      <c r="J51" s="133" t="s">
        <v>76</v>
      </c>
      <c r="K51" s="62" t="s">
        <v>639</v>
      </c>
      <c r="L51" s="62" t="s">
        <v>610</v>
      </c>
      <c r="M51" s="62" t="s">
        <v>640</v>
      </c>
      <c r="N51" s="62" t="s">
        <v>641</v>
      </c>
      <c r="O51" s="133">
        <v>2</v>
      </c>
      <c r="P51" s="133">
        <v>2</v>
      </c>
      <c r="Q51" s="133">
        <f t="shared" ref="Q51:Q55" si="77">O51 * P51</f>
        <v>4</v>
      </c>
      <c r="R51" s="133" t="str">
        <f t="shared" ref="R51:R55" si="78">IF(OR(Q51="",NOT(ISNUMBER(Q51))),"FALSO",IF(AND(Q51&gt;=1,Q51&lt;=4),"BAJO",IF(AND(Q51&gt;=5,Q51&lt;=8),"MEDIO",IF(AND(Q51&gt;=9,Q51&lt;=20),"ALTO",IF(Q51&gt;=24,"MUYALTO","FALSO")))))</f>
        <v>BAJO</v>
      </c>
      <c r="S51" s="133">
        <v>25</v>
      </c>
      <c r="T51" s="133">
        <f t="shared" ref="T51:T55" si="79">Q51 * S51</f>
        <v>100</v>
      </c>
      <c r="U51" s="133" t="str">
        <f t="shared" ref="U51:U55" si="80">IF(OR(T51="",NOT(ISNUMBER(T51))),"FALSO",IF(AND(T51&gt;=1,T51&lt;=20),"IV",IF(AND(T51&gt;=21,T51&lt;=120),"III",IF(AND(T51&gt;=121,T51&lt;=500),"II",IF(T51&gt;=600,"I","FALSO")))))</f>
        <v>III</v>
      </c>
      <c r="V51" s="133" t="str">
        <f t="shared" ref="V51:V55" si="81">IF(U51="IV","Aceptable",IF(U51="III","Mejorable",IF(U51="II","Aceptable con control especifico", IF(U51="I","No Aceptable",FALSE))))</f>
        <v>Mejorable</v>
      </c>
      <c r="W51" s="173" t="s">
        <v>642</v>
      </c>
      <c r="X51" s="133" t="s">
        <v>69</v>
      </c>
      <c r="Y51" s="133" t="s">
        <v>626</v>
      </c>
      <c r="Z51" s="133" t="s">
        <v>626</v>
      </c>
      <c r="AA51" s="133" t="s">
        <v>644</v>
      </c>
      <c r="AB51" s="133" t="s">
        <v>645</v>
      </c>
      <c r="AC51" s="133" t="s">
        <v>626</v>
      </c>
      <c r="AD51" s="171">
        <v>46246</v>
      </c>
      <c r="AE51" s="159" t="s">
        <v>74</v>
      </c>
      <c r="AF51" s="133">
        <v>2</v>
      </c>
      <c r="AG51" s="133">
        <v>2</v>
      </c>
      <c r="AH51" s="133">
        <f t="shared" ref="AH51:AH55" si="82">AF51 * AG51</f>
        <v>4</v>
      </c>
      <c r="AI51" s="133" t="str">
        <f t="shared" ref="AI51:AI55" si="83">IF(OR(AH51="",NOT(ISNUMBER(AH51))),"FALSO",IF(AND(AH51&gt;=1,AH51&lt;=4),"BAJO",IF(AND(AH51&gt;=5,AH51&lt;=8),"MEDIO",IF(AND(AH51&gt;=9,AH51&lt;=20),"ALTO",IF(AH51&gt;=24,"MUYALTO","FALSO")))))</f>
        <v>BAJO</v>
      </c>
      <c r="AJ51" s="133">
        <v>25</v>
      </c>
      <c r="AK51" s="133">
        <f t="shared" ref="AK51:AK55" si="84">AH51 * AJ51</f>
        <v>100</v>
      </c>
      <c r="AL51" s="133" t="str">
        <f t="shared" ref="AL51:AL55" si="85">IF(OR(AK51="",NOT(ISNUMBER(AK51))),"FALSO",IF(AND(AK51&gt;=1,AK51&lt;=20),"IV",IF(AND(AK51&gt;=21,AK51&lt;=120),"III",IF(AND(AK51&gt;=121,AK51&lt;=500),"II",IF(AK51&gt;=600,"I","FALSO")))))</f>
        <v>III</v>
      </c>
      <c r="AM51" s="133" t="str">
        <f t="shared" ref="AM51:AM55" si="86">IF(AL51="IV","Aceptable",IF(AL51="III","Mejorable",IF(AL51="II","Aceptable con control especifico", IF(AL51="I","No Aceptable",FALSE))))</f>
        <v>Mejorable</v>
      </c>
      <c r="AN51" s="173" t="s">
        <v>642</v>
      </c>
      <c r="AO51" s="133" t="s">
        <v>69</v>
      </c>
      <c r="AP51" s="133" t="s">
        <v>626</v>
      </c>
      <c r="AQ51" s="133" t="s">
        <v>626</v>
      </c>
      <c r="AR51" s="133" t="s">
        <v>644</v>
      </c>
      <c r="AS51" s="133" t="s">
        <v>645</v>
      </c>
      <c r="AT51" s="133" t="s">
        <v>626</v>
      </c>
      <c r="AU51" s="137" t="str">
        <f t="shared" ref="AU51:AU55" si="87">IF(AND(V51="Aceptable",AM51="Aceptable"),"Se mantiene los controles establecidos",
IF(AND(V51="Aceptable",AM51="Mejorable"),"Disminuyó el riesgo",
IF(AND(V51="Aceptable",AM51="Aceptable con control especifico"),"Disminuyó el riesgo",
IF(AND(V51="Mejorable",AM51="Mejorable"),"Se mantiene los controles establecidos",
IF(AND(V51="Mejorable",AM51="Aceptable"),"Disminuyó el riesgo",
IF(AND(V51="Mejorable",AM51="Aceptable con control especifico"),"Disminuyó el riesgo",
IF(AND(V51="Aceptable con control especifico",AM51="Aceptable con control especifico"),"Se mantiene los controles establecidos",
IF(AND(V51="Aceptable con control especifico",AM51="Mejorable"),"Aumentó el riesgo",
IF(AND(V51="Aceptable con control especifico",AM51="Aceptable"),"Aumentó el riesgo",
"Aumentó el riesgo")))))))))</f>
        <v>Se mantiene los controles establecidos</v>
      </c>
    </row>
    <row r="52" spans="2:47" s="43" customFormat="1" ht="135" customHeight="1" x14ac:dyDescent="0.35">
      <c r="B52" s="139" t="s">
        <v>114</v>
      </c>
      <c r="C52" s="158" t="s">
        <v>120</v>
      </c>
      <c r="D52" s="158" t="s">
        <v>116</v>
      </c>
      <c r="E52" s="137" t="s">
        <v>121</v>
      </c>
      <c r="F52" s="137" t="s">
        <v>122</v>
      </c>
      <c r="G52" s="133" t="s">
        <v>69</v>
      </c>
      <c r="H52" s="133" t="s">
        <v>70</v>
      </c>
      <c r="I52" s="133" t="s">
        <v>123</v>
      </c>
      <c r="J52" s="133" t="s">
        <v>76</v>
      </c>
      <c r="K52" s="62" t="s">
        <v>649</v>
      </c>
      <c r="L52" s="62" t="s">
        <v>650</v>
      </c>
      <c r="M52" s="62" t="s">
        <v>610</v>
      </c>
      <c r="N52" s="62" t="s">
        <v>651</v>
      </c>
      <c r="O52" s="133">
        <v>2</v>
      </c>
      <c r="P52" s="133">
        <v>1</v>
      </c>
      <c r="Q52" s="133">
        <f t="shared" si="77"/>
        <v>2</v>
      </c>
      <c r="R52" s="133" t="str">
        <f t="shared" si="78"/>
        <v>BAJO</v>
      </c>
      <c r="S52" s="133">
        <v>25</v>
      </c>
      <c r="T52" s="133">
        <f t="shared" si="79"/>
        <v>50</v>
      </c>
      <c r="U52" s="133" t="str">
        <f t="shared" si="80"/>
        <v>III</v>
      </c>
      <c r="V52" s="133" t="str">
        <f t="shared" si="81"/>
        <v>Mejorable</v>
      </c>
      <c r="W52" s="169" t="s">
        <v>652</v>
      </c>
      <c r="X52" s="133" t="s">
        <v>73</v>
      </c>
      <c r="Y52" s="133" t="s">
        <v>610</v>
      </c>
      <c r="Z52" s="133" t="s">
        <v>610</v>
      </c>
      <c r="AA52" s="133" t="s">
        <v>653</v>
      </c>
      <c r="AB52" s="133" t="s">
        <v>654</v>
      </c>
      <c r="AC52" s="133" t="s">
        <v>614</v>
      </c>
      <c r="AD52" s="171">
        <v>46246</v>
      </c>
      <c r="AE52" s="116" t="s">
        <v>74</v>
      </c>
      <c r="AF52" s="133">
        <v>2</v>
      </c>
      <c r="AG52" s="133">
        <v>1</v>
      </c>
      <c r="AH52" s="133">
        <f t="shared" si="82"/>
        <v>2</v>
      </c>
      <c r="AI52" s="133" t="str">
        <f t="shared" si="83"/>
        <v>BAJO</v>
      </c>
      <c r="AJ52" s="133">
        <v>25</v>
      </c>
      <c r="AK52" s="133">
        <f t="shared" si="84"/>
        <v>50</v>
      </c>
      <c r="AL52" s="133" t="str">
        <f t="shared" si="85"/>
        <v>III</v>
      </c>
      <c r="AM52" s="133" t="str">
        <f t="shared" si="86"/>
        <v>Mejorable</v>
      </c>
      <c r="AN52" s="169" t="s">
        <v>652</v>
      </c>
      <c r="AO52" s="133" t="s">
        <v>73</v>
      </c>
      <c r="AP52" s="133" t="s">
        <v>610</v>
      </c>
      <c r="AQ52" s="133" t="s">
        <v>610</v>
      </c>
      <c r="AR52" s="133" t="s">
        <v>653</v>
      </c>
      <c r="AS52" s="133" t="s">
        <v>654</v>
      </c>
      <c r="AT52" s="133" t="s">
        <v>614</v>
      </c>
      <c r="AU52" s="137" t="str">
        <f t="shared" si="87"/>
        <v>Se mantiene los controles establecidos</v>
      </c>
    </row>
    <row r="53" spans="2:47" s="43" customFormat="1" ht="172.5" customHeight="1" x14ac:dyDescent="0.35">
      <c r="B53" s="139" t="s">
        <v>114</v>
      </c>
      <c r="C53" s="158" t="s">
        <v>120</v>
      </c>
      <c r="D53" s="158" t="s">
        <v>116</v>
      </c>
      <c r="E53" s="137" t="s">
        <v>121</v>
      </c>
      <c r="F53" s="137" t="s">
        <v>122</v>
      </c>
      <c r="G53" s="133" t="s">
        <v>69</v>
      </c>
      <c r="H53" s="133" t="s">
        <v>70</v>
      </c>
      <c r="I53" s="133" t="s">
        <v>79</v>
      </c>
      <c r="J53" s="133" t="s">
        <v>80</v>
      </c>
      <c r="K53" s="62" t="s">
        <v>668</v>
      </c>
      <c r="L53" s="133" t="s">
        <v>610</v>
      </c>
      <c r="M53" s="62" t="s">
        <v>610</v>
      </c>
      <c r="N53" s="62" t="s">
        <v>669</v>
      </c>
      <c r="O53" s="133">
        <v>2</v>
      </c>
      <c r="P53" s="133">
        <v>2</v>
      </c>
      <c r="Q53" s="133">
        <f t="shared" si="77"/>
        <v>4</v>
      </c>
      <c r="R53" s="133" t="str">
        <f t="shared" si="78"/>
        <v>BAJO</v>
      </c>
      <c r="S53" s="133">
        <v>10</v>
      </c>
      <c r="T53" s="133">
        <f t="shared" si="79"/>
        <v>40</v>
      </c>
      <c r="U53" s="133" t="str">
        <f t="shared" si="80"/>
        <v>III</v>
      </c>
      <c r="V53" s="133" t="str">
        <f t="shared" si="81"/>
        <v>Mejorable</v>
      </c>
      <c r="W53" s="62" t="s">
        <v>670</v>
      </c>
      <c r="X53" s="133" t="s">
        <v>73</v>
      </c>
      <c r="Y53" s="133" t="s">
        <v>610</v>
      </c>
      <c r="Z53" s="133" t="s">
        <v>610</v>
      </c>
      <c r="AA53" s="133" t="s">
        <v>610</v>
      </c>
      <c r="AB53" s="133" t="s">
        <v>671</v>
      </c>
      <c r="AC53" s="133" t="s">
        <v>610</v>
      </c>
      <c r="AD53" s="171">
        <v>46246</v>
      </c>
      <c r="AE53" s="116" t="s">
        <v>74</v>
      </c>
      <c r="AF53" s="133">
        <v>2</v>
      </c>
      <c r="AG53" s="133">
        <v>2</v>
      </c>
      <c r="AH53" s="133">
        <f t="shared" si="82"/>
        <v>4</v>
      </c>
      <c r="AI53" s="133" t="str">
        <f t="shared" si="83"/>
        <v>BAJO</v>
      </c>
      <c r="AJ53" s="133">
        <v>10</v>
      </c>
      <c r="AK53" s="133">
        <f t="shared" si="84"/>
        <v>40</v>
      </c>
      <c r="AL53" s="133" t="str">
        <f t="shared" si="85"/>
        <v>III</v>
      </c>
      <c r="AM53" s="133" t="str">
        <f t="shared" si="86"/>
        <v>Mejorable</v>
      </c>
      <c r="AN53" s="62" t="s">
        <v>670</v>
      </c>
      <c r="AO53" s="133" t="s">
        <v>73</v>
      </c>
      <c r="AP53" s="133" t="s">
        <v>610</v>
      </c>
      <c r="AQ53" s="133" t="s">
        <v>610</v>
      </c>
      <c r="AR53" s="133" t="s">
        <v>610</v>
      </c>
      <c r="AS53" s="133" t="s">
        <v>671</v>
      </c>
      <c r="AT53" s="133" t="s">
        <v>610</v>
      </c>
      <c r="AU53" s="137" t="str">
        <f t="shared" si="87"/>
        <v>Se mantiene los controles establecidos</v>
      </c>
    </row>
    <row r="54" spans="2:47" s="43" customFormat="1" ht="135" customHeight="1" x14ac:dyDescent="0.35">
      <c r="B54" s="139" t="s">
        <v>114</v>
      </c>
      <c r="C54" s="158" t="s">
        <v>120</v>
      </c>
      <c r="D54" s="158" t="s">
        <v>116</v>
      </c>
      <c r="E54" s="137" t="s">
        <v>121</v>
      </c>
      <c r="F54" s="137" t="s">
        <v>122</v>
      </c>
      <c r="G54" s="133" t="s">
        <v>69</v>
      </c>
      <c r="H54" s="133" t="s">
        <v>70</v>
      </c>
      <c r="I54" s="133" t="s">
        <v>81</v>
      </c>
      <c r="J54" s="133" t="s">
        <v>82</v>
      </c>
      <c r="K54" s="62" t="s">
        <v>677</v>
      </c>
      <c r="L54" s="133" t="s">
        <v>610</v>
      </c>
      <c r="M54" s="62" t="s">
        <v>610</v>
      </c>
      <c r="N54" s="62" t="s">
        <v>678</v>
      </c>
      <c r="O54" s="133">
        <v>2</v>
      </c>
      <c r="P54" s="133">
        <v>3</v>
      </c>
      <c r="Q54" s="133">
        <f t="shared" si="77"/>
        <v>6</v>
      </c>
      <c r="R54" s="133" t="str">
        <f t="shared" si="78"/>
        <v>MEDIO</v>
      </c>
      <c r="S54" s="133">
        <v>25</v>
      </c>
      <c r="T54" s="133">
        <f t="shared" si="79"/>
        <v>150</v>
      </c>
      <c r="U54" s="133" t="str">
        <f t="shared" si="80"/>
        <v>II</v>
      </c>
      <c r="V54" s="133" t="str">
        <f t="shared" si="81"/>
        <v>Aceptable con control especifico</v>
      </c>
      <c r="W54" s="133" t="s">
        <v>674</v>
      </c>
      <c r="X54" s="133" t="s">
        <v>73</v>
      </c>
      <c r="Y54" s="133" t="s">
        <v>610</v>
      </c>
      <c r="Z54" s="133" t="s">
        <v>610</v>
      </c>
      <c r="AA54" s="133" t="s">
        <v>610</v>
      </c>
      <c r="AB54" s="133" t="s">
        <v>679</v>
      </c>
      <c r="AC54" s="133" t="s">
        <v>610</v>
      </c>
      <c r="AD54" s="171">
        <v>46246</v>
      </c>
      <c r="AE54" s="116" t="s">
        <v>74</v>
      </c>
      <c r="AF54" s="133">
        <v>2</v>
      </c>
      <c r="AG54" s="133">
        <v>3</v>
      </c>
      <c r="AH54" s="133">
        <f t="shared" si="82"/>
        <v>6</v>
      </c>
      <c r="AI54" s="133" t="str">
        <f t="shared" si="83"/>
        <v>MEDIO</v>
      </c>
      <c r="AJ54" s="133">
        <v>25</v>
      </c>
      <c r="AK54" s="133">
        <f t="shared" si="84"/>
        <v>150</v>
      </c>
      <c r="AL54" s="133" t="str">
        <f t="shared" si="85"/>
        <v>II</v>
      </c>
      <c r="AM54" s="133" t="str">
        <f t="shared" si="86"/>
        <v>Aceptable con control especifico</v>
      </c>
      <c r="AN54" s="133" t="s">
        <v>674</v>
      </c>
      <c r="AO54" s="133" t="s">
        <v>73</v>
      </c>
      <c r="AP54" s="133" t="s">
        <v>610</v>
      </c>
      <c r="AQ54" s="133" t="s">
        <v>610</v>
      </c>
      <c r="AR54" s="133" t="s">
        <v>610</v>
      </c>
      <c r="AS54" s="133" t="s">
        <v>679</v>
      </c>
      <c r="AT54" s="133" t="s">
        <v>610</v>
      </c>
      <c r="AU54" s="137" t="str">
        <f t="shared" si="87"/>
        <v>Se mantiene los controles establecidos</v>
      </c>
    </row>
    <row r="55" spans="2:47" s="43" customFormat="1" ht="135" customHeight="1" x14ac:dyDescent="0.35">
      <c r="B55" s="139" t="s">
        <v>114</v>
      </c>
      <c r="C55" s="158" t="s">
        <v>120</v>
      </c>
      <c r="D55" s="158" t="s">
        <v>116</v>
      </c>
      <c r="E55" s="137" t="s">
        <v>121</v>
      </c>
      <c r="F55" s="137" t="s">
        <v>122</v>
      </c>
      <c r="G55" s="133" t="s">
        <v>69</v>
      </c>
      <c r="H55" s="133" t="s">
        <v>70</v>
      </c>
      <c r="I55" s="133" t="s">
        <v>124</v>
      </c>
      <c r="J55" s="133" t="s">
        <v>82</v>
      </c>
      <c r="K55" s="62" t="s">
        <v>683</v>
      </c>
      <c r="L55" s="133" t="s">
        <v>610</v>
      </c>
      <c r="M55" s="62" t="s">
        <v>610</v>
      </c>
      <c r="N55" s="62" t="s">
        <v>684</v>
      </c>
      <c r="O55" s="133">
        <v>2</v>
      </c>
      <c r="P55" s="133">
        <v>2</v>
      </c>
      <c r="Q55" s="133">
        <f t="shared" si="77"/>
        <v>4</v>
      </c>
      <c r="R55" s="133" t="str">
        <f t="shared" si="78"/>
        <v>BAJO</v>
      </c>
      <c r="S55" s="133">
        <v>25</v>
      </c>
      <c r="T55" s="133">
        <f t="shared" si="79"/>
        <v>100</v>
      </c>
      <c r="U55" s="133" t="str">
        <f t="shared" si="80"/>
        <v>III</v>
      </c>
      <c r="V55" s="133" t="str">
        <f t="shared" si="81"/>
        <v>Mejorable</v>
      </c>
      <c r="W55" s="133" t="s">
        <v>674</v>
      </c>
      <c r="X55" s="133" t="s">
        <v>73</v>
      </c>
      <c r="Y55" s="133" t="s">
        <v>610</v>
      </c>
      <c r="Z55" s="133" t="s">
        <v>610</v>
      </c>
      <c r="AA55" s="133" t="s">
        <v>610</v>
      </c>
      <c r="AB55" s="133" t="s">
        <v>679</v>
      </c>
      <c r="AC55" s="133" t="s">
        <v>610</v>
      </c>
      <c r="AD55" s="171">
        <v>46246</v>
      </c>
      <c r="AE55" s="116" t="s">
        <v>74</v>
      </c>
      <c r="AF55" s="133">
        <v>2</v>
      </c>
      <c r="AG55" s="133">
        <v>2</v>
      </c>
      <c r="AH55" s="133">
        <f t="shared" si="82"/>
        <v>4</v>
      </c>
      <c r="AI55" s="133" t="str">
        <f t="shared" si="83"/>
        <v>BAJO</v>
      </c>
      <c r="AJ55" s="133">
        <v>25</v>
      </c>
      <c r="AK55" s="133">
        <f t="shared" si="84"/>
        <v>100</v>
      </c>
      <c r="AL55" s="133" t="str">
        <f t="shared" si="85"/>
        <v>III</v>
      </c>
      <c r="AM55" s="133" t="str">
        <f t="shared" si="86"/>
        <v>Mejorable</v>
      </c>
      <c r="AN55" s="133" t="s">
        <v>674</v>
      </c>
      <c r="AO55" s="133" t="s">
        <v>73</v>
      </c>
      <c r="AP55" s="133" t="s">
        <v>610</v>
      </c>
      <c r="AQ55" s="133" t="s">
        <v>610</v>
      </c>
      <c r="AR55" s="133" t="s">
        <v>610</v>
      </c>
      <c r="AS55" s="133" t="s">
        <v>679</v>
      </c>
      <c r="AT55" s="133" t="s">
        <v>610</v>
      </c>
      <c r="AU55" s="137" t="str">
        <f t="shared" si="87"/>
        <v>Se mantiene los controles establecidos</v>
      </c>
    </row>
    <row r="56" spans="2:47" s="43" customFormat="1" ht="135" customHeight="1" x14ac:dyDescent="0.35">
      <c r="B56" s="139" t="s">
        <v>114</v>
      </c>
      <c r="C56" s="158" t="s">
        <v>120</v>
      </c>
      <c r="D56" s="158" t="s">
        <v>116</v>
      </c>
      <c r="E56" s="137" t="s">
        <v>121</v>
      </c>
      <c r="F56" s="137" t="s">
        <v>122</v>
      </c>
      <c r="G56" s="133" t="s">
        <v>69</v>
      </c>
      <c r="H56" s="133" t="s">
        <v>70</v>
      </c>
      <c r="I56" s="133" t="s">
        <v>125</v>
      </c>
      <c r="J56" s="133" t="s">
        <v>82</v>
      </c>
      <c r="K56" s="62" t="s">
        <v>672</v>
      </c>
      <c r="L56" s="133" t="s">
        <v>610</v>
      </c>
      <c r="M56" s="62" t="s">
        <v>610</v>
      </c>
      <c r="N56" s="62" t="s">
        <v>673</v>
      </c>
      <c r="O56" s="133">
        <v>2</v>
      </c>
      <c r="P56" s="133">
        <v>3</v>
      </c>
      <c r="Q56" s="133">
        <f t="shared" ref="Q56:Q58" si="88">O56 * P56</f>
        <v>6</v>
      </c>
      <c r="R56" s="133" t="str">
        <f t="shared" ref="R56:R58" si="89">IF(OR(Q56="",NOT(ISNUMBER(Q56))),"FALSO",IF(AND(Q56&gt;=1,Q56&lt;=4),"BAJO",IF(AND(Q56&gt;=5,Q56&lt;=8),"MEDIO",IF(AND(Q56&gt;=9,Q56&lt;=20),"ALTO",IF(Q56&gt;=24,"MUYALTO","FALSO")))))</f>
        <v>MEDIO</v>
      </c>
      <c r="S56" s="133">
        <v>25</v>
      </c>
      <c r="T56" s="133">
        <f t="shared" ref="T56:T58" si="90">Q56 * S56</f>
        <v>150</v>
      </c>
      <c r="U56" s="133" t="str">
        <f t="shared" ref="U56:U58" si="91">IF(OR(T56="",NOT(ISNUMBER(T56))),"FALSO",IF(AND(T56&gt;=1,T56&lt;=20),"IV",IF(AND(T56&gt;=21,T56&lt;=120),"III",IF(AND(T56&gt;=121,T56&lt;=500),"II",IF(T56&gt;=600,"I","FALSO")))))</f>
        <v>II</v>
      </c>
      <c r="V56" s="133" t="str">
        <f t="shared" ref="V56:V58" si="92">IF(U56="IV","Aceptable",IF(U56="III","Mejorable",IF(U56="II","Aceptable con control especifico", IF(U56="I","No Aceptable",FALSE))))</f>
        <v>Aceptable con control especifico</v>
      </c>
      <c r="W56" s="133" t="s">
        <v>674</v>
      </c>
      <c r="X56" s="133" t="s">
        <v>73</v>
      </c>
      <c r="Y56" s="133" t="s">
        <v>610</v>
      </c>
      <c r="Z56" s="133" t="s">
        <v>610</v>
      </c>
      <c r="AA56" s="133" t="s">
        <v>610</v>
      </c>
      <c r="AB56" s="133" t="s">
        <v>675</v>
      </c>
      <c r="AC56" s="133" t="s">
        <v>610</v>
      </c>
      <c r="AD56" s="171">
        <v>46246</v>
      </c>
      <c r="AE56" s="116" t="s">
        <v>74</v>
      </c>
      <c r="AF56" s="133">
        <v>2</v>
      </c>
      <c r="AG56" s="133">
        <v>3</v>
      </c>
      <c r="AH56" s="133">
        <f t="shared" ref="AH56:AH58" si="93">AF56 * AG56</f>
        <v>6</v>
      </c>
      <c r="AI56" s="133" t="str">
        <f t="shared" ref="AI56:AI58" si="94">IF(OR(AH56="",NOT(ISNUMBER(AH56))),"FALSO",IF(AND(AH56&gt;=1,AH56&lt;=4),"BAJO",IF(AND(AH56&gt;=5,AH56&lt;=8),"MEDIO",IF(AND(AH56&gt;=9,AH56&lt;=20),"ALTO",IF(AH56&gt;=24,"MUYALTO","FALSO")))))</f>
        <v>MEDIO</v>
      </c>
      <c r="AJ56" s="133">
        <v>25</v>
      </c>
      <c r="AK56" s="133">
        <f t="shared" ref="AK56:AK58" si="95">AH56 * AJ56</f>
        <v>150</v>
      </c>
      <c r="AL56" s="133" t="str">
        <f t="shared" ref="AL56:AL58" si="96">IF(OR(AK56="",NOT(ISNUMBER(AK56))),"FALSO",IF(AND(AK56&gt;=1,AK56&lt;=20),"IV",IF(AND(AK56&gt;=21,AK56&lt;=120),"III",IF(AND(AK56&gt;=121,AK56&lt;=500),"II",IF(AK56&gt;=600,"I","FALSO")))))</f>
        <v>II</v>
      </c>
      <c r="AM56" s="133" t="str">
        <f t="shared" ref="AM56:AM58" si="97">IF(AL56="IV","Aceptable",IF(AL56="III","Mejorable",IF(AL56="II","Aceptable con control especifico", IF(AL56="I","No Aceptable",FALSE))))</f>
        <v>Aceptable con control especifico</v>
      </c>
      <c r="AN56" s="133" t="s">
        <v>674</v>
      </c>
      <c r="AO56" s="133" t="s">
        <v>73</v>
      </c>
      <c r="AP56" s="133" t="s">
        <v>610</v>
      </c>
      <c r="AQ56" s="133" t="s">
        <v>610</v>
      </c>
      <c r="AR56" s="133" t="s">
        <v>610</v>
      </c>
      <c r="AS56" s="133" t="s">
        <v>675</v>
      </c>
      <c r="AT56" s="133" t="s">
        <v>610</v>
      </c>
      <c r="AU56" s="137" t="str">
        <f t="shared" ref="AU56:AU58" si="98">IF(AND(V56="Aceptable",AM56="Aceptable"),"Se mantiene los controles establecidos",
IF(AND(V56="Aceptable",AM56="Mejorable"),"Disminuyó el riesgo",
IF(AND(V56="Aceptable",AM56="Aceptable con control especifico"),"Disminuyó el riesgo",
IF(AND(V56="Mejorable",AM56="Mejorable"),"Se mantiene los controles establecidos",
IF(AND(V56="Mejorable",AM56="Aceptable"),"Disminuyó el riesgo",
IF(AND(V56="Mejorable",AM56="Aceptable con control especifico"),"Disminuyó el riesgo",
IF(AND(V56="Aceptable con control especifico",AM56="Aceptable con control especifico"),"Se mantiene los controles establecidos",
IF(AND(V56="Aceptable con control especifico",AM56="Mejorable"),"Aumentó el riesgo",
IF(AND(V56="Aceptable con control especifico",AM56="Aceptable"),"Aumentó el riesgo",
"Aumentó el riesgo")))))))))</f>
        <v>Se mantiene los controles establecidos</v>
      </c>
    </row>
    <row r="57" spans="2:47" s="43" customFormat="1" ht="135" customHeight="1" x14ac:dyDescent="0.35">
      <c r="B57" s="139" t="s">
        <v>114</v>
      </c>
      <c r="C57" s="158" t="s">
        <v>120</v>
      </c>
      <c r="D57" s="158" t="s">
        <v>116</v>
      </c>
      <c r="E57" s="137" t="s">
        <v>121</v>
      </c>
      <c r="F57" s="137" t="s">
        <v>122</v>
      </c>
      <c r="G57" s="133" t="s">
        <v>69</v>
      </c>
      <c r="H57" s="133" t="s">
        <v>70</v>
      </c>
      <c r="I57" s="133" t="s">
        <v>760</v>
      </c>
      <c r="J57" s="133" t="s">
        <v>85</v>
      </c>
      <c r="K57" s="62" t="s">
        <v>693</v>
      </c>
      <c r="L57" s="133" t="s">
        <v>610</v>
      </c>
      <c r="M57" s="62" t="s">
        <v>610</v>
      </c>
      <c r="N57" s="62" t="s">
        <v>694</v>
      </c>
      <c r="O57" s="133">
        <v>2</v>
      </c>
      <c r="P57" s="133">
        <v>3</v>
      </c>
      <c r="Q57" s="133">
        <f t="shared" si="88"/>
        <v>6</v>
      </c>
      <c r="R57" s="133" t="str">
        <f t="shared" si="89"/>
        <v>MEDIO</v>
      </c>
      <c r="S57" s="133">
        <v>25</v>
      </c>
      <c r="T57" s="133">
        <f t="shared" si="90"/>
        <v>150</v>
      </c>
      <c r="U57" s="133" t="str">
        <f t="shared" si="91"/>
        <v>II</v>
      </c>
      <c r="V57" s="133" t="str">
        <f t="shared" si="92"/>
        <v>Aceptable con control especifico</v>
      </c>
      <c r="W57" s="62" t="s">
        <v>695</v>
      </c>
      <c r="X57" s="133" t="s">
        <v>69</v>
      </c>
      <c r="Y57" s="133" t="s">
        <v>610</v>
      </c>
      <c r="Z57" s="133" t="s">
        <v>610</v>
      </c>
      <c r="AA57" s="133" t="s">
        <v>610</v>
      </c>
      <c r="AB57" s="134" t="s">
        <v>770</v>
      </c>
      <c r="AC57" s="133" t="s">
        <v>610</v>
      </c>
      <c r="AD57" s="171">
        <v>46246</v>
      </c>
      <c r="AE57" s="116" t="s">
        <v>74</v>
      </c>
      <c r="AF57" s="133">
        <v>2</v>
      </c>
      <c r="AG57" s="133">
        <v>3</v>
      </c>
      <c r="AH57" s="133">
        <f t="shared" si="93"/>
        <v>6</v>
      </c>
      <c r="AI57" s="133" t="str">
        <f t="shared" si="94"/>
        <v>MEDIO</v>
      </c>
      <c r="AJ57" s="133">
        <v>25</v>
      </c>
      <c r="AK57" s="133">
        <f t="shared" si="95"/>
        <v>150</v>
      </c>
      <c r="AL57" s="133" t="str">
        <f t="shared" si="96"/>
        <v>II</v>
      </c>
      <c r="AM57" s="133" t="str">
        <f t="shared" si="97"/>
        <v>Aceptable con control especifico</v>
      </c>
      <c r="AN57" s="62" t="s">
        <v>695</v>
      </c>
      <c r="AO57" s="133" t="s">
        <v>69</v>
      </c>
      <c r="AP57" s="133" t="s">
        <v>610</v>
      </c>
      <c r="AQ57" s="133" t="s">
        <v>610</v>
      </c>
      <c r="AR57" s="133" t="s">
        <v>610</v>
      </c>
      <c r="AS57" s="133" t="s">
        <v>697</v>
      </c>
      <c r="AT57" s="133" t="s">
        <v>610</v>
      </c>
      <c r="AU57" s="137" t="str">
        <f t="shared" si="98"/>
        <v>Se mantiene los controles establecidos</v>
      </c>
    </row>
    <row r="58" spans="2:47" s="43" customFormat="1" ht="135" customHeight="1" x14ac:dyDescent="0.35">
      <c r="B58" s="139" t="s">
        <v>114</v>
      </c>
      <c r="C58" s="158" t="s">
        <v>120</v>
      </c>
      <c r="D58" s="158" t="s">
        <v>116</v>
      </c>
      <c r="E58" s="137" t="s">
        <v>121</v>
      </c>
      <c r="F58" s="137" t="s">
        <v>122</v>
      </c>
      <c r="G58" s="133" t="s">
        <v>69</v>
      </c>
      <c r="H58" s="133" t="s">
        <v>70</v>
      </c>
      <c r="I58" s="133" t="s">
        <v>86</v>
      </c>
      <c r="J58" s="133" t="s">
        <v>85</v>
      </c>
      <c r="K58" s="173" t="s">
        <v>703</v>
      </c>
      <c r="L58" s="62" t="s">
        <v>705</v>
      </c>
      <c r="M58" s="179" t="s">
        <v>706</v>
      </c>
      <c r="N58" s="174" t="s">
        <v>707</v>
      </c>
      <c r="O58" s="133">
        <v>2</v>
      </c>
      <c r="P58" s="133">
        <v>3</v>
      </c>
      <c r="Q58" s="133">
        <f t="shared" si="88"/>
        <v>6</v>
      </c>
      <c r="R58" s="133" t="str">
        <f t="shared" si="89"/>
        <v>MEDIO</v>
      </c>
      <c r="S58" s="133">
        <v>25</v>
      </c>
      <c r="T58" s="133">
        <f t="shared" si="90"/>
        <v>150</v>
      </c>
      <c r="U58" s="133" t="str">
        <f t="shared" si="91"/>
        <v>II</v>
      </c>
      <c r="V58" s="133" t="str">
        <f t="shared" si="92"/>
        <v>Aceptable con control especifico</v>
      </c>
      <c r="W58" s="157" t="s">
        <v>704</v>
      </c>
      <c r="X58" s="133" t="s">
        <v>69</v>
      </c>
      <c r="Y58" s="173" t="s">
        <v>708</v>
      </c>
      <c r="Z58" s="133" t="s">
        <v>610</v>
      </c>
      <c r="AA58" s="133" t="s">
        <v>709</v>
      </c>
      <c r="AB58" s="133" t="s">
        <v>710</v>
      </c>
      <c r="AC58" s="133" t="s">
        <v>610</v>
      </c>
      <c r="AD58" s="171">
        <v>46246</v>
      </c>
      <c r="AE58" s="116" t="s">
        <v>74</v>
      </c>
      <c r="AF58" s="133">
        <v>2</v>
      </c>
      <c r="AG58" s="133">
        <v>3</v>
      </c>
      <c r="AH58" s="133">
        <f t="shared" si="93"/>
        <v>6</v>
      </c>
      <c r="AI58" s="133" t="str">
        <f t="shared" si="94"/>
        <v>MEDIO</v>
      </c>
      <c r="AJ58" s="133">
        <v>25</v>
      </c>
      <c r="AK58" s="133">
        <f t="shared" si="95"/>
        <v>150</v>
      </c>
      <c r="AL58" s="133" t="str">
        <f t="shared" si="96"/>
        <v>II</v>
      </c>
      <c r="AM58" s="133" t="str">
        <f t="shared" si="97"/>
        <v>Aceptable con control especifico</v>
      </c>
      <c r="AN58" s="157" t="s">
        <v>704</v>
      </c>
      <c r="AO58" s="133" t="s">
        <v>69</v>
      </c>
      <c r="AP58" s="173" t="s">
        <v>708</v>
      </c>
      <c r="AQ58" s="133" t="s">
        <v>610</v>
      </c>
      <c r="AR58" s="133" t="s">
        <v>709</v>
      </c>
      <c r="AS58" s="133" t="s">
        <v>710</v>
      </c>
      <c r="AT58" s="133" t="s">
        <v>610</v>
      </c>
      <c r="AU58" s="137" t="str">
        <f t="shared" si="98"/>
        <v>Se mantiene los controles establecidos</v>
      </c>
    </row>
    <row r="59" spans="2:47" s="43" customFormat="1" ht="135" customHeight="1" x14ac:dyDescent="0.35">
      <c r="B59" s="139" t="s">
        <v>114</v>
      </c>
      <c r="C59" s="158" t="s">
        <v>120</v>
      </c>
      <c r="D59" s="158" t="s">
        <v>116</v>
      </c>
      <c r="E59" s="137" t="s">
        <v>121</v>
      </c>
      <c r="F59" s="137" t="s">
        <v>122</v>
      </c>
      <c r="G59" s="133" t="s">
        <v>69</v>
      </c>
      <c r="H59" s="133" t="s">
        <v>70</v>
      </c>
      <c r="I59" s="133" t="s">
        <v>87</v>
      </c>
      <c r="J59" s="133" t="s">
        <v>85</v>
      </c>
      <c r="K59" s="62" t="s">
        <v>698</v>
      </c>
      <c r="L59" s="133" t="s">
        <v>610</v>
      </c>
      <c r="M59" s="62" t="s">
        <v>610</v>
      </c>
      <c r="N59" s="62" t="s">
        <v>699</v>
      </c>
      <c r="O59" s="133">
        <v>2</v>
      </c>
      <c r="P59" s="133">
        <v>4</v>
      </c>
      <c r="Q59" s="133">
        <f t="shared" si="14"/>
        <v>8</v>
      </c>
      <c r="R59" s="133" t="str">
        <f t="shared" si="15"/>
        <v>MEDIO</v>
      </c>
      <c r="S59" s="133">
        <v>25</v>
      </c>
      <c r="T59" s="133">
        <f t="shared" si="16"/>
        <v>200</v>
      </c>
      <c r="U59" s="133" t="str">
        <f t="shared" si="17"/>
        <v>II</v>
      </c>
      <c r="V59" s="133" t="str">
        <f t="shared" si="11"/>
        <v>Aceptable con control especifico</v>
      </c>
      <c r="W59" s="133" t="s">
        <v>700</v>
      </c>
      <c r="X59" s="133" t="s">
        <v>69</v>
      </c>
      <c r="Y59" s="133" t="s">
        <v>610</v>
      </c>
      <c r="Z59" s="133" t="s">
        <v>610</v>
      </c>
      <c r="AA59" s="133" t="s">
        <v>701</v>
      </c>
      <c r="AB59" s="133" t="s">
        <v>702</v>
      </c>
      <c r="AC59" s="133" t="s">
        <v>610</v>
      </c>
      <c r="AD59" s="171">
        <v>46246</v>
      </c>
      <c r="AE59" s="116" t="s">
        <v>74</v>
      </c>
      <c r="AF59" s="133">
        <v>2</v>
      </c>
      <c r="AG59" s="133">
        <v>4</v>
      </c>
      <c r="AH59" s="133">
        <f t="shared" si="18"/>
        <v>8</v>
      </c>
      <c r="AI59" s="133" t="str">
        <f t="shared" si="19"/>
        <v>MEDIO</v>
      </c>
      <c r="AJ59" s="133">
        <v>25</v>
      </c>
      <c r="AK59" s="133">
        <f t="shared" si="20"/>
        <v>200</v>
      </c>
      <c r="AL59" s="133" t="str">
        <f t="shared" si="21"/>
        <v>II</v>
      </c>
      <c r="AM59" s="133" t="str">
        <f t="shared" si="12"/>
        <v>Aceptable con control especifico</v>
      </c>
      <c r="AN59" s="133" t="s">
        <v>700</v>
      </c>
      <c r="AO59" s="133" t="s">
        <v>69</v>
      </c>
      <c r="AP59" s="133" t="s">
        <v>610</v>
      </c>
      <c r="AQ59" s="133" t="s">
        <v>610</v>
      </c>
      <c r="AR59" s="133" t="s">
        <v>701</v>
      </c>
      <c r="AS59" s="133" t="s">
        <v>702</v>
      </c>
      <c r="AT59" s="133" t="s">
        <v>610</v>
      </c>
      <c r="AU59" s="137" t="str">
        <f t="shared" si="13"/>
        <v>Se mantiene los controles establecidos</v>
      </c>
    </row>
    <row r="60" spans="2:47" s="43" customFormat="1" ht="135" customHeight="1" x14ac:dyDescent="0.35">
      <c r="B60" s="139" t="s">
        <v>114</v>
      </c>
      <c r="C60" s="158" t="s">
        <v>120</v>
      </c>
      <c r="D60" s="158" t="s">
        <v>116</v>
      </c>
      <c r="E60" s="137" t="s">
        <v>121</v>
      </c>
      <c r="F60" s="137" t="s">
        <v>122</v>
      </c>
      <c r="G60" s="133" t="s">
        <v>69</v>
      </c>
      <c r="H60" s="133" t="s">
        <v>70</v>
      </c>
      <c r="I60" s="133" t="s">
        <v>127</v>
      </c>
      <c r="J60" s="133" t="s">
        <v>85</v>
      </c>
      <c r="K60" s="62" t="s">
        <v>698</v>
      </c>
      <c r="L60" s="133" t="s">
        <v>610</v>
      </c>
      <c r="M60" s="62" t="s">
        <v>610</v>
      </c>
      <c r="N60" s="62" t="s">
        <v>699</v>
      </c>
      <c r="O60" s="133">
        <v>2</v>
      </c>
      <c r="P60" s="133">
        <v>4</v>
      </c>
      <c r="Q60" s="133">
        <f t="shared" si="14"/>
        <v>8</v>
      </c>
      <c r="R60" s="133" t="str">
        <f t="shared" si="15"/>
        <v>MEDIO</v>
      </c>
      <c r="S60" s="133">
        <v>25</v>
      </c>
      <c r="T60" s="133">
        <f t="shared" si="16"/>
        <v>200</v>
      </c>
      <c r="U60" s="133" t="str">
        <f t="shared" si="17"/>
        <v>II</v>
      </c>
      <c r="V60" s="133" t="str">
        <f t="shared" si="11"/>
        <v>Aceptable con control especifico</v>
      </c>
      <c r="W60" s="133" t="s">
        <v>700</v>
      </c>
      <c r="X60" s="133" t="s">
        <v>69</v>
      </c>
      <c r="Y60" s="133" t="s">
        <v>610</v>
      </c>
      <c r="Z60" s="133" t="s">
        <v>610</v>
      </c>
      <c r="AA60" s="133" t="s">
        <v>701</v>
      </c>
      <c r="AB60" s="134" t="s">
        <v>770</v>
      </c>
      <c r="AC60" s="133" t="s">
        <v>610</v>
      </c>
      <c r="AD60" s="171">
        <v>46246</v>
      </c>
      <c r="AE60" s="116" t="s">
        <v>74</v>
      </c>
      <c r="AF60" s="133">
        <v>2</v>
      </c>
      <c r="AG60" s="133">
        <v>4</v>
      </c>
      <c r="AH60" s="133">
        <f t="shared" si="18"/>
        <v>8</v>
      </c>
      <c r="AI60" s="133" t="str">
        <f t="shared" si="19"/>
        <v>MEDIO</v>
      </c>
      <c r="AJ60" s="133">
        <v>25</v>
      </c>
      <c r="AK60" s="133">
        <f t="shared" si="20"/>
        <v>200</v>
      </c>
      <c r="AL60" s="133" t="str">
        <f t="shared" si="21"/>
        <v>II</v>
      </c>
      <c r="AM60" s="133" t="str">
        <f t="shared" si="12"/>
        <v>Aceptable con control especifico</v>
      </c>
      <c r="AN60" s="133" t="s">
        <v>700</v>
      </c>
      <c r="AO60" s="133" t="s">
        <v>69</v>
      </c>
      <c r="AP60" s="133" t="s">
        <v>610</v>
      </c>
      <c r="AQ60" s="133" t="s">
        <v>610</v>
      </c>
      <c r="AR60" s="133" t="s">
        <v>701</v>
      </c>
      <c r="AS60" s="133" t="s">
        <v>702</v>
      </c>
      <c r="AT60" s="133" t="s">
        <v>610</v>
      </c>
      <c r="AU60" s="137" t="str">
        <f t="shared" si="13"/>
        <v>Se mantiene los controles establecidos</v>
      </c>
    </row>
    <row r="61" spans="2:47" s="43" customFormat="1" ht="187.5" customHeight="1" x14ac:dyDescent="0.35">
      <c r="B61" s="139" t="s">
        <v>114</v>
      </c>
      <c r="C61" s="158" t="s">
        <v>120</v>
      </c>
      <c r="D61" s="158" t="s">
        <v>116</v>
      </c>
      <c r="E61" s="137" t="s">
        <v>121</v>
      </c>
      <c r="F61" s="137" t="s">
        <v>122</v>
      </c>
      <c r="G61" s="133" t="s">
        <v>69</v>
      </c>
      <c r="H61" s="133" t="s">
        <v>70</v>
      </c>
      <c r="I61" s="133" t="s">
        <v>128</v>
      </c>
      <c r="J61" s="133" t="s">
        <v>85</v>
      </c>
      <c r="K61" s="62" t="s">
        <v>693</v>
      </c>
      <c r="L61" s="133" t="s">
        <v>610</v>
      </c>
      <c r="M61" s="62" t="s">
        <v>610</v>
      </c>
      <c r="N61" s="62" t="s">
        <v>694</v>
      </c>
      <c r="O61" s="133">
        <v>2</v>
      </c>
      <c r="P61" s="133">
        <v>3</v>
      </c>
      <c r="Q61" s="133">
        <f t="shared" ref="Q61" si="99">O61 * P61</f>
        <v>6</v>
      </c>
      <c r="R61" s="133" t="str">
        <f t="shared" ref="R61" si="100">IF(OR(Q61="",NOT(ISNUMBER(Q61))),"FALSO",IF(AND(Q61&gt;=1,Q61&lt;=4),"BAJO",IF(AND(Q61&gt;=5,Q61&lt;=8),"MEDIO",IF(AND(Q61&gt;=9,Q61&lt;=20),"ALTO",IF(Q61&gt;=24,"MUYALTO","FALSO")))))</f>
        <v>MEDIO</v>
      </c>
      <c r="S61" s="133">
        <v>25</v>
      </c>
      <c r="T61" s="133">
        <f t="shared" ref="T61" si="101">Q61 * S61</f>
        <v>150</v>
      </c>
      <c r="U61" s="133" t="str">
        <f t="shared" ref="U61" si="102">IF(OR(T61="",NOT(ISNUMBER(T61))),"FALSO",IF(AND(T61&gt;=1,T61&lt;=20),"IV",IF(AND(T61&gt;=21,T61&lt;=120),"III",IF(AND(T61&gt;=121,T61&lt;=500),"II",IF(T61&gt;=600,"I","FALSO")))))</f>
        <v>II</v>
      </c>
      <c r="V61" s="133" t="str">
        <f t="shared" ref="V61" si="103">IF(U61="IV","Aceptable",IF(U61="III","Mejorable",IF(U61="II","Aceptable con control especifico", IF(U61="I","No Aceptable",FALSE))))</f>
        <v>Aceptable con control especifico</v>
      </c>
      <c r="W61" s="62" t="s">
        <v>695</v>
      </c>
      <c r="X61" s="133" t="s">
        <v>69</v>
      </c>
      <c r="Y61" s="133" t="s">
        <v>610</v>
      </c>
      <c r="Z61" s="133" t="s">
        <v>610</v>
      </c>
      <c r="AA61" s="133" t="s">
        <v>610</v>
      </c>
      <c r="AB61" s="134" t="s">
        <v>770</v>
      </c>
      <c r="AC61" s="133" t="s">
        <v>610</v>
      </c>
      <c r="AD61" s="171">
        <v>46246</v>
      </c>
      <c r="AE61" s="116" t="s">
        <v>74</v>
      </c>
      <c r="AF61" s="133">
        <v>2</v>
      </c>
      <c r="AG61" s="133">
        <v>3</v>
      </c>
      <c r="AH61" s="133">
        <f t="shared" ref="AH61:AH62" si="104">AF61 * AG61</f>
        <v>6</v>
      </c>
      <c r="AI61" s="133" t="str">
        <f t="shared" ref="AI61:AI62" si="105">IF(OR(AH61="",NOT(ISNUMBER(AH61))),"FALSO",IF(AND(AH61&gt;=1,AH61&lt;=4),"BAJO",IF(AND(AH61&gt;=5,AH61&lt;=8),"MEDIO",IF(AND(AH61&gt;=9,AH61&lt;=20),"ALTO",IF(AH61&gt;=24,"MUYALTO","FALSO")))))</f>
        <v>MEDIO</v>
      </c>
      <c r="AJ61" s="133">
        <v>25</v>
      </c>
      <c r="AK61" s="133">
        <f t="shared" ref="AK61:AK62" si="106">AH61 * AJ61</f>
        <v>150</v>
      </c>
      <c r="AL61" s="133" t="str">
        <f t="shared" ref="AL61:AL62" si="107">IF(OR(AK61="",NOT(ISNUMBER(AK61))),"FALSO",IF(AND(AK61&gt;=1,AK61&lt;=20),"IV",IF(AND(AK61&gt;=21,AK61&lt;=120),"III",IF(AND(AK61&gt;=121,AK61&lt;=500),"II",IF(AK61&gt;=600,"I","FALSO")))))</f>
        <v>II</v>
      </c>
      <c r="AM61" s="133" t="str">
        <f t="shared" ref="AM61:AM62" si="108">IF(AL61="IV","Aceptable",IF(AL61="III","Mejorable",IF(AL61="II","Aceptable con control especifico", IF(AL61="I","No Aceptable",FALSE))))</f>
        <v>Aceptable con control especifico</v>
      </c>
      <c r="AN61" s="62" t="s">
        <v>695</v>
      </c>
      <c r="AO61" s="133" t="s">
        <v>69</v>
      </c>
      <c r="AP61" s="133" t="s">
        <v>610</v>
      </c>
      <c r="AQ61" s="133" t="s">
        <v>610</v>
      </c>
      <c r="AR61" s="133" t="s">
        <v>610</v>
      </c>
      <c r="AS61" s="133" t="s">
        <v>697</v>
      </c>
      <c r="AT61" s="133" t="s">
        <v>610</v>
      </c>
      <c r="AU61" s="137" t="str">
        <f t="shared" ref="AU61:AU62" si="109">IF(AND(V61="Aceptable",AM61="Aceptable"),"Se mantiene los controles establecidos",
IF(AND(V61="Aceptable",AM61="Mejorable"),"Disminuyó el riesgo",
IF(AND(V61="Aceptable",AM61="Aceptable con control especifico"),"Disminuyó el riesgo",
IF(AND(V61="Mejorable",AM61="Mejorable"),"Se mantiene los controles establecidos",
IF(AND(V61="Mejorable",AM61="Aceptable"),"Disminuyó el riesgo",
IF(AND(V61="Mejorable",AM61="Aceptable con control especifico"),"Disminuyó el riesgo",
IF(AND(V61="Aceptable con control especifico",AM61="Aceptable con control especifico"),"Se mantiene los controles establecidos",
IF(AND(V61="Aceptable con control especifico",AM61="Mejorable"),"Aumentó el riesgo",
IF(AND(V61="Aceptable con control especifico",AM61="Aceptable"),"Aumentó el riesgo",
"Aumentó el riesgo")))))))))</f>
        <v>Se mantiene los controles establecidos</v>
      </c>
    </row>
    <row r="62" spans="2:47" s="43" customFormat="1" ht="220.5" customHeight="1" x14ac:dyDescent="0.35">
      <c r="B62" s="139" t="s">
        <v>114</v>
      </c>
      <c r="C62" s="158" t="s">
        <v>120</v>
      </c>
      <c r="D62" s="158" t="s">
        <v>116</v>
      </c>
      <c r="E62" s="137" t="s">
        <v>121</v>
      </c>
      <c r="F62" s="137" t="s">
        <v>122</v>
      </c>
      <c r="G62" s="133" t="s">
        <v>69</v>
      </c>
      <c r="H62" s="133" t="s">
        <v>70</v>
      </c>
      <c r="I62" s="133" t="s">
        <v>129</v>
      </c>
      <c r="J62" s="133" t="s">
        <v>85</v>
      </c>
      <c r="K62" s="174" t="s">
        <v>720</v>
      </c>
      <c r="L62" s="174" t="s">
        <v>711</v>
      </c>
      <c r="M62" s="137" t="s">
        <v>712</v>
      </c>
      <c r="N62" s="137" t="s">
        <v>713</v>
      </c>
      <c r="O62" s="133">
        <v>2</v>
      </c>
      <c r="P62" s="133">
        <v>3</v>
      </c>
      <c r="Q62" s="133">
        <f t="shared" ref="Q62" si="110">O62 * P62</f>
        <v>6</v>
      </c>
      <c r="R62" s="133" t="str">
        <f t="shared" ref="R62" si="111">IF(OR(Q62="",NOT(ISNUMBER(Q62))),"FALSO",IF(AND(Q62&gt;=1,Q62&lt;=4),"BAJO",IF(AND(Q62&gt;=5,Q62&lt;=8),"MEDIO",IF(AND(Q62&gt;=9,Q62&lt;=20),"ALTO",IF(Q62&gt;=24,"MUYALTO","FALSO")))))</f>
        <v>MEDIO</v>
      </c>
      <c r="S62" s="133">
        <v>25</v>
      </c>
      <c r="T62" s="133">
        <f t="shared" ref="T62" si="112">Q62 * S62</f>
        <v>150</v>
      </c>
      <c r="U62" s="133" t="str">
        <f t="shared" ref="U62" si="113">IF(OR(T62="",NOT(ISNUMBER(T62))),"FALSO",IF(AND(T62&gt;=1,T62&lt;=20),"IV",IF(AND(T62&gt;=21,T62&lt;=120),"III",IF(AND(T62&gt;=121,T62&lt;=500),"II",IF(T62&gt;=600,"I","FALSO")))))</f>
        <v>II</v>
      </c>
      <c r="V62" s="133" t="str">
        <f t="shared" ref="V62" si="114">IF(U62="IV","Aceptable",IF(U62="III","Mejorable",IF(U62="II","Aceptable con control especifico", IF(U62="I","No Aceptable",FALSE))))</f>
        <v>Aceptable con control especifico</v>
      </c>
      <c r="W62" s="62" t="s">
        <v>714</v>
      </c>
      <c r="X62" s="133" t="s">
        <v>69</v>
      </c>
      <c r="Y62" s="173" t="s">
        <v>715</v>
      </c>
      <c r="Z62" s="133" t="s">
        <v>716</v>
      </c>
      <c r="AA62" s="133" t="s">
        <v>717</v>
      </c>
      <c r="AB62" s="173" t="s">
        <v>718</v>
      </c>
      <c r="AC62" s="133" t="s">
        <v>719</v>
      </c>
      <c r="AD62" s="171">
        <v>46246</v>
      </c>
      <c r="AE62" s="116" t="s">
        <v>74</v>
      </c>
      <c r="AF62" s="133">
        <v>2</v>
      </c>
      <c r="AG62" s="133">
        <v>3</v>
      </c>
      <c r="AH62" s="133">
        <f t="shared" si="104"/>
        <v>6</v>
      </c>
      <c r="AI62" s="133" t="str">
        <f t="shared" si="105"/>
        <v>MEDIO</v>
      </c>
      <c r="AJ62" s="133">
        <v>25</v>
      </c>
      <c r="AK62" s="133">
        <f t="shared" si="106"/>
        <v>150</v>
      </c>
      <c r="AL62" s="133" t="str">
        <f t="shared" si="107"/>
        <v>II</v>
      </c>
      <c r="AM62" s="133" t="str">
        <f t="shared" si="108"/>
        <v>Aceptable con control especifico</v>
      </c>
      <c r="AN62" s="62" t="s">
        <v>714</v>
      </c>
      <c r="AO62" s="133" t="s">
        <v>69</v>
      </c>
      <c r="AP62" s="173" t="s">
        <v>715</v>
      </c>
      <c r="AQ62" s="133" t="s">
        <v>716</v>
      </c>
      <c r="AR62" s="133" t="s">
        <v>717</v>
      </c>
      <c r="AS62" s="173" t="s">
        <v>718</v>
      </c>
      <c r="AT62" s="133" t="s">
        <v>719</v>
      </c>
      <c r="AU62" s="137" t="str">
        <f t="shared" si="109"/>
        <v>Se mantiene los controles establecidos</v>
      </c>
    </row>
    <row r="63" spans="2:47" s="43" customFormat="1" ht="186" customHeight="1" x14ac:dyDescent="0.35">
      <c r="B63" s="139" t="s">
        <v>114</v>
      </c>
      <c r="C63" s="158" t="s">
        <v>120</v>
      </c>
      <c r="D63" s="158" t="s">
        <v>116</v>
      </c>
      <c r="E63" s="137" t="s">
        <v>121</v>
      </c>
      <c r="F63" s="137" t="s">
        <v>122</v>
      </c>
      <c r="G63" s="133" t="s">
        <v>69</v>
      </c>
      <c r="H63" s="133" t="s">
        <v>70</v>
      </c>
      <c r="I63" s="133" t="s">
        <v>839</v>
      </c>
      <c r="J63" s="133" t="s">
        <v>89</v>
      </c>
      <c r="K63" s="62" t="s">
        <v>788</v>
      </c>
      <c r="L63" s="133" t="s">
        <v>626</v>
      </c>
      <c r="M63" s="62" t="s">
        <v>789</v>
      </c>
      <c r="N63" s="138" t="s">
        <v>790</v>
      </c>
      <c r="O63" s="133">
        <v>2</v>
      </c>
      <c r="P63" s="133">
        <v>1</v>
      </c>
      <c r="Q63" s="133">
        <v>2</v>
      </c>
      <c r="R63" s="133" t="s">
        <v>791</v>
      </c>
      <c r="S63" s="133">
        <v>60</v>
      </c>
      <c r="T63" s="133">
        <v>120</v>
      </c>
      <c r="U63" s="133" t="s">
        <v>235</v>
      </c>
      <c r="V63" s="133" t="s">
        <v>264</v>
      </c>
      <c r="W63" s="62" t="s">
        <v>792</v>
      </c>
      <c r="X63" s="133" t="s">
        <v>69</v>
      </c>
      <c r="Y63" s="133" t="s">
        <v>610</v>
      </c>
      <c r="Z63" s="133" t="s">
        <v>610</v>
      </c>
      <c r="AA63" s="138" t="s">
        <v>793</v>
      </c>
      <c r="AB63" s="137" t="s">
        <v>794</v>
      </c>
      <c r="AC63" s="133" t="s">
        <v>795</v>
      </c>
      <c r="AD63" s="171">
        <v>46246</v>
      </c>
      <c r="AE63" s="116" t="s">
        <v>74</v>
      </c>
      <c r="AF63" s="133">
        <v>2</v>
      </c>
      <c r="AG63" s="133">
        <v>1</v>
      </c>
      <c r="AH63" s="133">
        <v>2</v>
      </c>
      <c r="AI63" s="133" t="s">
        <v>791</v>
      </c>
      <c r="AJ63" s="133">
        <v>60</v>
      </c>
      <c r="AK63" s="133">
        <v>120</v>
      </c>
      <c r="AL63" s="133" t="s">
        <v>235</v>
      </c>
      <c r="AM63" s="133" t="s">
        <v>264</v>
      </c>
      <c r="AN63" s="62" t="s">
        <v>792</v>
      </c>
      <c r="AO63" s="133" t="s">
        <v>69</v>
      </c>
      <c r="AP63" s="133" t="s">
        <v>610</v>
      </c>
      <c r="AQ63" s="133" t="s">
        <v>610</v>
      </c>
      <c r="AR63" s="138" t="s">
        <v>793</v>
      </c>
      <c r="AS63" s="137" t="s">
        <v>794</v>
      </c>
      <c r="AT63" s="133" t="s">
        <v>795</v>
      </c>
      <c r="AU63" s="137" t="s">
        <v>287</v>
      </c>
    </row>
    <row r="64" spans="2:47" s="43" customFormat="1" ht="135" customHeight="1" x14ac:dyDescent="0.35">
      <c r="B64" s="139" t="s">
        <v>114</v>
      </c>
      <c r="C64" s="158" t="s">
        <v>120</v>
      </c>
      <c r="D64" s="158" t="s">
        <v>116</v>
      </c>
      <c r="E64" s="137" t="s">
        <v>121</v>
      </c>
      <c r="F64" s="137" t="s">
        <v>122</v>
      </c>
      <c r="G64" s="133" t="s">
        <v>69</v>
      </c>
      <c r="H64" s="133" t="s">
        <v>70</v>
      </c>
      <c r="I64" s="133" t="s">
        <v>118</v>
      </c>
      <c r="J64" s="133" t="s">
        <v>89</v>
      </c>
      <c r="K64" s="62" t="s">
        <v>788</v>
      </c>
      <c r="L64" s="133" t="s">
        <v>626</v>
      </c>
      <c r="M64" s="62" t="s">
        <v>789</v>
      </c>
      <c r="N64" s="138" t="s">
        <v>790</v>
      </c>
      <c r="O64" s="133">
        <v>2</v>
      </c>
      <c r="P64" s="133">
        <v>1</v>
      </c>
      <c r="Q64" s="133">
        <v>2</v>
      </c>
      <c r="R64" s="133" t="s">
        <v>791</v>
      </c>
      <c r="S64" s="133">
        <v>60</v>
      </c>
      <c r="T64" s="133">
        <v>120</v>
      </c>
      <c r="U64" s="133" t="s">
        <v>235</v>
      </c>
      <c r="V64" s="133" t="s">
        <v>264</v>
      </c>
      <c r="W64" s="62" t="s">
        <v>792</v>
      </c>
      <c r="X64" s="133" t="s">
        <v>69</v>
      </c>
      <c r="Y64" s="133" t="s">
        <v>610</v>
      </c>
      <c r="Z64" s="133" t="s">
        <v>610</v>
      </c>
      <c r="AA64" s="138" t="s">
        <v>793</v>
      </c>
      <c r="AB64" s="137" t="s">
        <v>794</v>
      </c>
      <c r="AC64" s="133" t="s">
        <v>795</v>
      </c>
      <c r="AD64" s="171">
        <v>46246</v>
      </c>
      <c r="AE64" s="116" t="s">
        <v>74</v>
      </c>
      <c r="AF64" s="133">
        <v>2</v>
      </c>
      <c r="AG64" s="133">
        <v>1</v>
      </c>
      <c r="AH64" s="133">
        <v>2</v>
      </c>
      <c r="AI64" s="133" t="s">
        <v>791</v>
      </c>
      <c r="AJ64" s="133">
        <v>60</v>
      </c>
      <c r="AK64" s="133">
        <v>120</v>
      </c>
      <c r="AL64" s="133" t="s">
        <v>235</v>
      </c>
      <c r="AM64" s="133" t="s">
        <v>264</v>
      </c>
      <c r="AN64" s="62" t="s">
        <v>792</v>
      </c>
      <c r="AO64" s="133" t="s">
        <v>69</v>
      </c>
      <c r="AP64" s="133" t="s">
        <v>610</v>
      </c>
      <c r="AQ64" s="133" t="s">
        <v>610</v>
      </c>
      <c r="AR64" s="138" t="s">
        <v>793</v>
      </c>
      <c r="AS64" s="137" t="s">
        <v>794</v>
      </c>
      <c r="AT64" s="133" t="s">
        <v>795</v>
      </c>
      <c r="AU64" s="137" t="s">
        <v>287</v>
      </c>
    </row>
    <row r="65" spans="2:47" s="43" customFormat="1" ht="135" customHeight="1" x14ac:dyDescent="0.35">
      <c r="B65" s="139" t="s">
        <v>114</v>
      </c>
      <c r="C65" s="158" t="s">
        <v>120</v>
      </c>
      <c r="D65" s="158" t="s">
        <v>116</v>
      </c>
      <c r="E65" s="137" t="s">
        <v>121</v>
      </c>
      <c r="F65" s="137" t="s">
        <v>122</v>
      </c>
      <c r="G65" s="133" t="s">
        <v>69</v>
      </c>
      <c r="H65" s="133" t="s">
        <v>70</v>
      </c>
      <c r="I65" s="133" t="s">
        <v>130</v>
      </c>
      <c r="J65" s="133" t="s">
        <v>89</v>
      </c>
      <c r="K65" s="62" t="s">
        <v>788</v>
      </c>
      <c r="L65" s="133" t="s">
        <v>626</v>
      </c>
      <c r="M65" s="62" t="s">
        <v>789</v>
      </c>
      <c r="N65" s="138" t="s">
        <v>790</v>
      </c>
      <c r="O65" s="133">
        <v>2</v>
      </c>
      <c r="P65" s="133">
        <v>1</v>
      </c>
      <c r="Q65" s="133">
        <v>2</v>
      </c>
      <c r="R65" s="133" t="s">
        <v>791</v>
      </c>
      <c r="S65" s="133">
        <v>60</v>
      </c>
      <c r="T65" s="133">
        <v>120</v>
      </c>
      <c r="U65" s="133" t="s">
        <v>235</v>
      </c>
      <c r="V65" s="133" t="s">
        <v>264</v>
      </c>
      <c r="W65" s="62" t="s">
        <v>792</v>
      </c>
      <c r="X65" s="133" t="s">
        <v>69</v>
      </c>
      <c r="Y65" s="133" t="s">
        <v>610</v>
      </c>
      <c r="Z65" s="133" t="s">
        <v>610</v>
      </c>
      <c r="AA65" s="138" t="s">
        <v>793</v>
      </c>
      <c r="AB65" s="137" t="s">
        <v>794</v>
      </c>
      <c r="AC65" s="133" t="s">
        <v>795</v>
      </c>
      <c r="AD65" s="171">
        <v>46246</v>
      </c>
      <c r="AE65" s="116" t="s">
        <v>74</v>
      </c>
      <c r="AF65" s="133">
        <v>2</v>
      </c>
      <c r="AG65" s="133">
        <v>1</v>
      </c>
      <c r="AH65" s="133">
        <v>2</v>
      </c>
      <c r="AI65" s="133" t="s">
        <v>791</v>
      </c>
      <c r="AJ65" s="133">
        <v>60</v>
      </c>
      <c r="AK65" s="133">
        <v>120</v>
      </c>
      <c r="AL65" s="133" t="s">
        <v>235</v>
      </c>
      <c r="AM65" s="133" t="s">
        <v>264</v>
      </c>
      <c r="AN65" s="62" t="s">
        <v>792</v>
      </c>
      <c r="AO65" s="133" t="s">
        <v>69</v>
      </c>
      <c r="AP65" s="133" t="s">
        <v>610</v>
      </c>
      <c r="AQ65" s="133" t="s">
        <v>610</v>
      </c>
      <c r="AR65" s="138" t="s">
        <v>793</v>
      </c>
      <c r="AS65" s="137" t="s">
        <v>794</v>
      </c>
      <c r="AT65" s="133" t="s">
        <v>795</v>
      </c>
      <c r="AU65" s="137" t="s">
        <v>287</v>
      </c>
    </row>
    <row r="66" spans="2:47" s="43" customFormat="1" ht="135" customHeight="1" x14ac:dyDescent="0.35">
      <c r="B66" s="139" t="s">
        <v>114</v>
      </c>
      <c r="C66" s="158" t="s">
        <v>120</v>
      </c>
      <c r="D66" s="158" t="s">
        <v>116</v>
      </c>
      <c r="E66" s="137" t="s">
        <v>121</v>
      </c>
      <c r="F66" s="137" t="s">
        <v>122</v>
      </c>
      <c r="G66" s="133" t="s">
        <v>69</v>
      </c>
      <c r="H66" s="133" t="s">
        <v>70</v>
      </c>
      <c r="I66" s="133" t="s">
        <v>92</v>
      </c>
      <c r="J66" s="133" t="s">
        <v>89</v>
      </c>
      <c r="K66" s="62" t="s">
        <v>788</v>
      </c>
      <c r="L66" s="133" t="s">
        <v>626</v>
      </c>
      <c r="M66" s="62" t="s">
        <v>789</v>
      </c>
      <c r="N66" s="138" t="s">
        <v>790</v>
      </c>
      <c r="O66" s="133">
        <v>2</v>
      </c>
      <c r="P66" s="133">
        <v>1</v>
      </c>
      <c r="Q66" s="133">
        <v>2</v>
      </c>
      <c r="R66" s="133" t="s">
        <v>791</v>
      </c>
      <c r="S66" s="133">
        <v>60</v>
      </c>
      <c r="T66" s="133">
        <v>120</v>
      </c>
      <c r="U66" s="133" t="s">
        <v>235</v>
      </c>
      <c r="V66" s="133" t="s">
        <v>264</v>
      </c>
      <c r="W66" s="62" t="s">
        <v>792</v>
      </c>
      <c r="X66" s="133" t="s">
        <v>69</v>
      </c>
      <c r="Y66" s="133" t="s">
        <v>610</v>
      </c>
      <c r="Z66" s="133" t="s">
        <v>610</v>
      </c>
      <c r="AA66" s="138" t="s">
        <v>793</v>
      </c>
      <c r="AB66" s="137" t="s">
        <v>794</v>
      </c>
      <c r="AC66" s="133" t="s">
        <v>795</v>
      </c>
      <c r="AD66" s="171">
        <v>46246</v>
      </c>
      <c r="AE66" s="116" t="s">
        <v>74</v>
      </c>
      <c r="AF66" s="133">
        <v>2</v>
      </c>
      <c r="AG66" s="133">
        <v>1</v>
      </c>
      <c r="AH66" s="133">
        <v>2</v>
      </c>
      <c r="AI66" s="133" t="s">
        <v>791</v>
      </c>
      <c r="AJ66" s="133">
        <v>60</v>
      </c>
      <c r="AK66" s="133">
        <v>120</v>
      </c>
      <c r="AL66" s="133" t="s">
        <v>235</v>
      </c>
      <c r="AM66" s="133" t="s">
        <v>264</v>
      </c>
      <c r="AN66" s="62" t="s">
        <v>792</v>
      </c>
      <c r="AO66" s="133" t="s">
        <v>69</v>
      </c>
      <c r="AP66" s="133" t="s">
        <v>610</v>
      </c>
      <c r="AQ66" s="133" t="s">
        <v>610</v>
      </c>
      <c r="AR66" s="138" t="s">
        <v>793</v>
      </c>
      <c r="AS66" s="137" t="s">
        <v>794</v>
      </c>
      <c r="AT66" s="133" t="s">
        <v>795</v>
      </c>
      <c r="AU66" s="137" t="s">
        <v>287</v>
      </c>
    </row>
    <row r="67" spans="2:47" s="43" customFormat="1" ht="135" customHeight="1" x14ac:dyDescent="0.35">
      <c r="B67" s="139" t="s">
        <v>114</v>
      </c>
      <c r="C67" s="158" t="s">
        <v>120</v>
      </c>
      <c r="D67" s="158" t="s">
        <v>116</v>
      </c>
      <c r="E67" s="137" t="s">
        <v>121</v>
      </c>
      <c r="F67" s="137" t="s">
        <v>122</v>
      </c>
      <c r="G67" s="133" t="s">
        <v>69</v>
      </c>
      <c r="H67" s="133" t="s">
        <v>70</v>
      </c>
      <c r="I67" s="133" t="s">
        <v>93</v>
      </c>
      <c r="J67" s="133" t="s">
        <v>89</v>
      </c>
      <c r="K67" s="62" t="s">
        <v>788</v>
      </c>
      <c r="L67" s="133" t="s">
        <v>626</v>
      </c>
      <c r="M67" s="62" t="s">
        <v>789</v>
      </c>
      <c r="N67" s="62" t="s">
        <v>790</v>
      </c>
      <c r="O67" s="133">
        <v>2</v>
      </c>
      <c r="P67" s="133">
        <v>1</v>
      </c>
      <c r="Q67" s="133">
        <v>2</v>
      </c>
      <c r="R67" s="133" t="s">
        <v>791</v>
      </c>
      <c r="S67" s="133">
        <v>60</v>
      </c>
      <c r="T67" s="133">
        <v>120</v>
      </c>
      <c r="U67" s="133" t="s">
        <v>235</v>
      </c>
      <c r="V67" s="133" t="s">
        <v>264</v>
      </c>
      <c r="W67" s="133" t="s">
        <v>792</v>
      </c>
      <c r="X67" s="133" t="s">
        <v>69</v>
      </c>
      <c r="Y67" s="133" t="s">
        <v>610</v>
      </c>
      <c r="Z67" s="133" t="s">
        <v>610</v>
      </c>
      <c r="AA67" s="133" t="s">
        <v>793</v>
      </c>
      <c r="AB67" s="62" t="s">
        <v>794</v>
      </c>
      <c r="AC67" s="62" t="s">
        <v>795</v>
      </c>
      <c r="AD67" s="171">
        <v>46246</v>
      </c>
      <c r="AE67" s="159" t="s">
        <v>74</v>
      </c>
      <c r="AF67" s="133">
        <v>2</v>
      </c>
      <c r="AG67" s="133">
        <v>1</v>
      </c>
      <c r="AH67" s="133">
        <v>2</v>
      </c>
      <c r="AI67" s="133" t="s">
        <v>791</v>
      </c>
      <c r="AJ67" s="133">
        <v>60</v>
      </c>
      <c r="AK67" s="133">
        <v>120</v>
      </c>
      <c r="AL67" s="133" t="s">
        <v>235</v>
      </c>
      <c r="AM67" s="133" t="s">
        <v>264</v>
      </c>
      <c r="AN67" s="133" t="s">
        <v>792</v>
      </c>
      <c r="AO67" s="133" t="s">
        <v>69</v>
      </c>
      <c r="AP67" s="136" t="s">
        <v>610</v>
      </c>
      <c r="AQ67" s="136" t="s">
        <v>610</v>
      </c>
      <c r="AR67" s="136" t="s">
        <v>793</v>
      </c>
      <c r="AS67" s="62" t="s">
        <v>794</v>
      </c>
      <c r="AT67" s="160" t="s">
        <v>795</v>
      </c>
      <c r="AU67" s="137" t="s">
        <v>287</v>
      </c>
    </row>
    <row r="68" spans="2:47" s="43" customFormat="1" ht="135" customHeight="1" x14ac:dyDescent="0.35">
      <c r="B68" s="139" t="s">
        <v>114</v>
      </c>
      <c r="C68" s="158" t="s">
        <v>120</v>
      </c>
      <c r="D68" s="158" t="s">
        <v>116</v>
      </c>
      <c r="E68" s="137" t="s">
        <v>121</v>
      </c>
      <c r="F68" s="137" t="s">
        <v>122</v>
      </c>
      <c r="G68" s="133" t="s">
        <v>69</v>
      </c>
      <c r="H68" s="133" t="s">
        <v>70</v>
      </c>
      <c r="I68" s="133" t="s">
        <v>94</v>
      </c>
      <c r="J68" s="133" t="s">
        <v>89</v>
      </c>
      <c r="K68" s="62" t="s">
        <v>788</v>
      </c>
      <c r="L68" s="133" t="s">
        <v>626</v>
      </c>
      <c r="M68" s="62" t="s">
        <v>789</v>
      </c>
      <c r="N68" s="138" t="s">
        <v>790</v>
      </c>
      <c r="O68" s="133">
        <v>2</v>
      </c>
      <c r="P68" s="133">
        <v>1</v>
      </c>
      <c r="Q68" s="133">
        <v>2</v>
      </c>
      <c r="R68" s="133" t="s">
        <v>791</v>
      </c>
      <c r="S68" s="133">
        <v>60</v>
      </c>
      <c r="T68" s="133">
        <v>120</v>
      </c>
      <c r="U68" s="133" t="s">
        <v>235</v>
      </c>
      <c r="V68" s="133" t="s">
        <v>264</v>
      </c>
      <c r="W68" s="62" t="s">
        <v>792</v>
      </c>
      <c r="X68" s="133" t="s">
        <v>69</v>
      </c>
      <c r="Y68" s="133" t="s">
        <v>610</v>
      </c>
      <c r="Z68" s="133" t="s">
        <v>610</v>
      </c>
      <c r="AA68" s="138" t="s">
        <v>793</v>
      </c>
      <c r="AB68" s="137" t="s">
        <v>794</v>
      </c>
      <c r="AC68" s="133" t="s">
        <v>795</v>
      </c>
      <c r="AD68" s="171">
        <v>46246</v>
      </c>
      <c r="AE68" s="116" t="s">
        <v>74</v>
      </c>
      <c r="AF68" s="133">
        <v>2</v>
      </c>
      <c r="AG68" s="133">
        <v>1</v>
      </c>
      <c r="AH68" s="133">
        <v>2</v>
      </c>
      <c r="AI68" s="133" t="s">
        <v>791</v>
      </c>
      <c r="AJ68" s="133">
        <v>60</v>
      </c>
      <c r="AK68" s="133">
        <v>120</v>
      </c>
      <c r="AL68" s="133" t="s">
        <v>235</v>
      </c>
      <c r="AM68" s="133" t="s">
        <v>264</v>
      </c>
      <c r="AN68" s="62" t="s">
        <v>792</v>
      </c>
      <c r="AO68" s="133" t="s">
        <v>69</v>
      </c>
      <c r="AP68" s="133" t="s">
        <v>610</v>
      </c>
      <c r="AQ68" s="133" t="s">
        <v>610</v>
      </c>
      <c r="AR68" s="138" t="s">
        <v>793</v>
      </c>
      <c r="AS68" s="137" t="s">
        <v>794</v>
      </c>
      <c r="AT68" s="133" t="s">
        <v>795</v>
      </c>
      <c r="AU68" s="137" t="s">
        <v>287</v>
      </c>
    </row>
    <row r="69" spans="2:47" s="43" customFormat="1" ht="135" customHeight="1" x14ac:dyDescent="0.35">
      <c r="B69" s="139" t="s">
        <v>95</v>
      </c>
      <c r="C69" s="158" t="s">
        <v>131</v>
      </c>
      <c r="D69" s="158" t="s">
        <v>132</v>
      </c>
      <c r="E69" s="137" t="s">
        <v>133</v>
      </c>
      <c r="F69" s="137" t="s">
        <v>134</v>
      </c>
      <c r="G69" s="133" t="s">
        <v>69</v>
      </c>
      <c r="H69" s="133" t="s">
        <v>70</v>
      </c>
      <c r="I69" s="133" t="s">
        <v>840</v>
      </c>
      <c r="J69" s="133" t="s">
        <v>71</v>
      </c>
      <c r="K69" s="62" t="s">
        <v>609</v>
      </c>
      <c r="L69" s="62" t="s">
        <v>610</v>
      </c>
      <c r="M69" s="62" t="s">
        <v>611</v>
      </c>
      <c r="N69" s="62" t="s">
        <v>612</v>
      </c>
      <c r="O69" s="133">
        <v>2</v>
      </c>
      <c r="P69" s="133">
        <v>4</v>
      </c>
      <c r="Q69" s="133">
        <f t="shared" si="14"/>
        <v>8</v>
      </c>
      <c r="R69" s="133" t="str">
        <f t="shared" si="15"/>
        <v>MEDIO</v>
      </c>
      <c r="S69" s="133">
        <v>10</v>
      </c>
      <c r="T69" s="133">
        <f t="shared" si="16"/>
        <v>80</v>
      </c>
      <c r="U69" s="133" t="str">
        <f t="shared" si="17"/>
        <v>III</v>
      </c>
      <c r="V69" s="133" t="str">
        <f t="shared" si="11"/>
        <v>Mejorable</v>
      </c>
      <c r="W69" s="62" t="s">
        <v>72</v>
      </c>
      <c r="X69" s="133" t="s">
        <v>73</v>
      </c>
      <c r="Y69" s="133" t="s">
        <v>610</v>
      </c>
      <c r="Z69" s="133" t="s">
        <v>610</v>
      </c>
      <c r="AA69" s="133" t="s">
        <v>610</v>
      </c>
      <c r="AB69" s="133" t="s">
        <v>613</v>
      </c>
      <c r="AC69" s="133" t="s">
        <v>614</v>
      </c>
      <c r="AD69" s="171">
        <v>46246</v>
      </c>
      <c r="AE69" s="116" t="s">
        <v>74</v>
      </c>
      <c r="AF69" s="133">
        <v>2</v>
      </c>
      <c r="AG69" s="133">
        <v>4</v>
      </c>
      <c r="AH69" s="133">
        <f t="shared" si="18"/>
        <v>8</v>
      </c>
      <c r="AI69" s="133" t="str">
        <f t="shared" si="19"/>
        <v>MEDIO</v>
      </c>
      <c r="AJ69" s="133">
        <v>10</v>
      </c>
      <c r="AK69" s="133">
        <f t="shared" si="20"/>
        <v>80</v>
      </c>
      <c r="AL69" s="133" t="str">
        <f t="shared" si="21"/>
        <v>III</v>
      </c>
      <c r="AM69" s="133" t="str">
        <f t="shared" si="12"/>
        <v>Mejorable</v>
      </c>
      <c r="AN69" s="62" t="s">
        <v>72</v>
      </c>
      <c r="AO69" s="133" t="s">
        <v>73</v>
      </c>
      <c r="AP69" s="133" t="s">
        <v>610</v>
      </c>
      <c r="AQ69" s="133" t="s">
        <v>610</v>
      </c>
      <c r="AR69" s="133" t="s">
        <v>610</v>
      </c>
      <c r="AS69" s="133" t="s">
        <v>613</v>
      </c>
      <c r="AT69" s="133" t="s">
        <v>614</v>
      </c>
      <c r="AU69" s="137" t="str">
        <f t="shared" si="13"/>
        <v>Se mantiene los controles establecidos</v>
      </c>
    </row>
    <row r="70" spans="2:47" s="43" customFormat="1" ht="135" customHeight="1" x14ac:dyDescent="0.35">
      <c r="B70" s="139" t="s">
        <v>95</v>
      </c>
      <c r="C70" s="158" t="s">
        <v>131</v>
      </c>
      <c r="D70" s="158" t="s">
        <v>132</v>
      </c>
      <c r="E70" s="137" t="s">
        <v>133</v>
      </c>
      <c r="F70" s="137" t="s">
        <v>134</v>
      </c>
      <c r="G70" s="133" t="s">
        <v>69</v>
      </c>
      <c r="H70" s="133" t="s">
        <v>70</v>
      </c>
      <c r="I70" s="133" t="s">
        <v>75</v>
      </c>
      <c r="J70" s="133" t="s">
        <v>76</v>
      </c>
      <c r="K70" s="62" t="s">
        <v>628</v>
      </c>
      <c r="L70" s="62" t="s">
        <v>626</v>
      </c>
      <c r="M70" s="62" t="s">
        <v>630</v>
      </c>
      <c r="N70" s="173" t="s">
        <v>629</v>
      </c>
      <c r="O70" s="133">
        <v>2</v>
      </c>
      <c r="P70" s="133">
        <v>2</v>
      </c>
      <c r="Q70" s="133">
        <f t="shared" si="14"/>
        <v>4</v>
      </c>
      <c r="R70" s="133" t="str">
        <f t="shared" si="15"/>
        <v>BAJO</v>
      </c>
      <c r="S70" s="133">
        <v>10</v>
      </c>
      <c r="T70" s="133">
        <f t="shared" si="16"/>
        <v>40</v>
      </c>
      <c r="U70" s="133" t="str">
        <f t="shared" si="17"/>
        <v>III</v>
      </c>
      <c r="V70" s="133" t="str">
        <f t="shared" ref="V70:V73" si="115">IF(U70="IV","Aceptable",IF(U70="III","Mejorable",IF(U70="II","Aceptable con control especifico", IF(U70="I","No Aceptable",FALSE))))</f>
        <v>Mejorable</v>
      </c>
      <c r="W70" s="62" t="s">
        <v>633</v>
      </c>
      <c r="X70" s="133" t="s">
        <v>69</v>
      </c>
      <c r="Y70" s="133" t="s">
        <v>626</v>
      </c>
      <c r="Z70" s="133" t="s">
        <v>626</v>
      </c>
      <c r="AA70" s="133" t="s">
        <v>627</v>
      </c>
      <c r="AB70" s="133" t="s">
        <v>634</v>
      </c>
      <c r="AC70" s="133" t="s">
        <v>626</v>
      </c>
      <c r="AD70" s="171">
        <v>46246</v>
      </c>
      <c r="AE70" s="159" t="s">
        <v>74</v>
      </c>
      <c r="AF70" s="133">
        <v>2</v>
      </c>
      <c r="AG70" s="133">
        <v>2</v>
      </c>
      <c r="AH70" s="133">
        <f t="shared" si="18"/>
        <v>4</v>
      </c>
      <c r="AI70" s="133" t="str">
        <f t="shared" si="19"/>
        <v>BAJO</v>
      </c>
      <c r="AJ70" s="133">
        <v>25</v>
      </c>
      <c r="AK70" s="133">
        <f t="shared" si="20"/>
        <v>100</v>
      </c>
      <c r="AL70" s="133" t="str">
        <f t="shared" si="21"/>
        <v>III</v>
      </c>
      <c r="AM70" s="133" t="str">
        <f t="shared" ref="AM70:AM73" si="116">IF(AL70="IV","Aceptable",IF(AL70="III","Mejorable",IF(AL70="II","Aceptable con control especifico", IF(AL70="I","No Aceptable",FALSE))))</f>
        <v>Mejorable</v>
      </c>
      <c r="AN70" s="62" t="s">
        <v>633</v>
      </c>
      <c r="AO70" s="133" t="s">
        <v>69</v>
      </c>
      <c r="AP70" s="133" t="s">
        <v>626</v>
      </c>
      <c r="AQ70" s="133" t="s">
        <v>626</v>
      </c>
      <c r="AR70" s="133" t="s">
        <v>627</v>
      </c>
      <c r="AS70" s="133" t="s">
        <v>634</v>
      </c>
      <c r="AT70" s="133" t="s">
        <v>626</v>
      </c>
      <c r="AU70" s="137" t="str">
        <f t="shared" ref="AU70:AU73" si="117">IF(AND(V70="Aceptable",AM70="Aceptable"),"Se mantiene los controles establecidos",
IF(AND(V70="Aceptable",AM70="Mejorable"),"Disminuyó el riesgo",
IF(AND(V70="Aceptable",AM70="Aceptable con control especifico"),"Disminuyó el riesgo",
IF(AND(V70="Mejorable",AM70="Mejorable"),"Se mantiene los controles establecidos",
IF(AND(V70="Mejorable",AM70="Aceptable"),"Disminuyó el riesgo",
IF(AND(V70="Mejorable",AM70="Aceptable con control especifico"),"Disminuyó el riesgo",
IF(AND(V70="Aceptable con control especifico",AM70="Aceptable con control especifico"),"Se mantiene los controles establecidos",
IF(AND(V70="Aceptable con control especifico",AM70="Mejorable"),"Aumentó el riesgo",
IF(AND(V70="Aceptable con control especifico",AM70="Aceptable"),"Aumentó el riesgo",
"Aumentó el riesgo")))))))))</f>
        <v>Se mantiene los controles establecidos</v>
      </c>
    </row>
    <row r="71" spans="2:47" s="43" customFormat="1" ht="135" customHeight="1" x14ac:dyDescent="0.35">
      <c r="B71" s="139" t="s">
        <v>95</v>
      </c>
      <c r="C71" s="158" t="s">
        <v>131</v>
      </c>
      <c r="D71" s="158" t="s">
        <v>132</v>
      </c>
      <c r="E71" s="137" t="s">
        <v>133</v>
      </c>
      <c r="F71" s="137" t="s">
        <v>134</v>
      </c>
      <c r="G71" s="133" t="s">
        <v>69</v>
      </c>
      <c r="H71" s="133" t="s">
        <v>70</v>
      </c>
      <c r="I71" s="133" t="s">
        <v>77</v>
      </c>
      <c r="J71" s="133" t="s">
        <v>76</v>
      </c>
      <c r="K71" s="62" t="s">
        <v>639</v>
      </c>
      <c r="L71" s="62" t="s">
        <v>610</v>
      </c>
      <c r="M71" s="62" t="s">
        <v>640</v>
      </c>
      <c r="N71" s="62" t="s">
        <v>641</v>
      </c>
      <c r="O71" s="133">
        <v>2</v>
      </c>
      <c r="P71" s="133">
        <v>2</v>
      </c>
      <c r="Q71" s="133">
        <f t="shared" ref="Q71:Q73" si="118">O71 * P71</f>
        <v>4</v>
      </c>
      <c r="R71" s="133" t="str">
        <f t="shared" ref="R71:R73" si="119">IF(OR(Q71="",NOT(ISNUMBER(Q71))),"FALSO",IF(AND(Q71&gt;=1,Q71&lt;=4),"BAJO",IF(AND(Q71&gt;=5,Q71&lt;=8),"MEDIO",IF(AND(Q71&gt;=9,Q71&lt;=20),"ALTO",IF(Q71&gt;=24,"MUYALTO","FALSO")))))</f>
        <v>BAJO</v>
      </c>
      <c r="S71" s="133">
        <v>25</v>
      </c>
      <c r="T71" s="133">
        <f t="shared" ref="T71:T73" si="120">Q71 * S71</f>
        <v>100</v>
      </c>
      <c r="U71" s="133" t="str">
        <f t="shared" ref="U71:U73" si="121">IF(OR(T71="",NOT(ISNUMBER(T71))),"FALSO",IF(AND(T71&gt;=1,T71&lt;=20),"IV",IF(AND(T71&gt;=21,T71&lt;=120),"III",IF(AND(T71&gt;=121,T71&lt;=500),"II",IF(T71&gt;=600,"I","FALSO")))))</f>
        <v>III</v>
      </c>
      <c r="V71" s="133" t="str">
        <f t="shared" si="115"/>
        <v>Mejorable</v>
      </c>
      <c r="W71" s="173" t="s">
        <v>642</v>
      </c>
      <c r="X71" s="133" t="s">
        <v>69</v>
      </c>
      <c r="Y71" s="133" t="s">
        <v>626</v>
      </c>
      <c r="Z71" s="133" t="s">
        <v>626</v>
      </c>
      <c r="AA71" s="133" t="s">
        <v>644</v>
      </c>
      <c r="AB71" s="133" t="s">
        <v>645</v>
      </c>
      <c r="AC71" s="133" t="s">
        <v>626</v>
      </c>
      <c r="AD71" s="171">
        <v>46246</v>
      </c>
      <c r="AE71" s="159" t="s">
        <v>74</v>
      </c>
      <c r="AF71" s="133">
        <v>2</v>
      </c>
      <c r="AG71" s="133">
        <v>2</v>
      </c>
      <c r="AH71" s="133">
        <f t="shared" ref="AH71:AH73" si="122">AF71 * AG71</f>
        <v>4</v>
      </c>
      <c r="AI71" s="133" t="str">
        <f t="shared" ref="AI71:AI73" si="123">IF(OR(AH71="",NOT(ISNUMBER(AH71))),"FALSO",IF(AND(AH71&gt;=1,AH71&lt;=4),"BAJO",IF(AND(AH71&gt;=5,AH71&lt;=8),"MEDIO",IF(AND(AH71&gt;=9,AH71&lt;=20),"ALTO",IF(AH71&gt;=24,"MUYALTO","FALSO")))))</f>
        <v>BAJO</v>
      </c>
      <c r="AJ71" s="133">
        <v>25</v>
      </c>
      <c r="AK71" s="133">
        <f t="shared" ref="AK71:AK73" si="124">AH71 * AJ71</f>
        <v>100</v>
      </c>
      <c r="AL71" s="133" t="str">
        <f t="shared" ref="AL71:AL73" si="125">IF(OR(AK71="",NOT(ISNUMBER(AK71))),"FALSO",IF(AND(AK71&gt;=1,AK71&lt;=20),"IV",IF(AND(AK71&gt;=21,AK71&lt;=120),"III",IF(AND(AK71&gt;=121,AK71&lt;=500),"II",IF(AK71&gt;=600,"I","FALSO")))))</f>
        <v>III</v>
      </c>
      <c r="AM71" s="133" t="str">
        <f t="shared" si="116"/>
        <v>Mejorable</v>
      </c>
      <c r="AN71" s="173" t="s">
        <v>642</v>
      </c>
      <c r="AO71" s="133" t="s">
        <v>69</v>
      </c>
      <c r="AP71" s="133" t="s">
        <v>626</v>
      </c>
      <c r="AQ71" s="133" t="s">
        <v>626</v>
      </c>
      <c r="AR71" s="133" t="s">
        <v>644</v>
      </c>
      <c r="AS71" s="133" t="s">
        <v>645</v>
      </c>
      <c r="AT71" s="133" t="s">
        <v>626</v>
      </c>
      <c r="AU71" s="137" t="str">
        <f t="shared" si="117"/>
        <v>Se mantiene los controles establecidos</v>
      </c>
    </row>
    <row r="72" spans="2:47" s="43" customFormat="1" ht="135" customHeight="1" x14ac:dyDescent="0.35">
      <c r="B72" s="139" t="s">
        <v>95</v>
      </c>
      <c r="C72" s="158" t="s">
        <v>131</v>
      </c>
      <c r="D72" s="158" t="s">
        <v>132</v>
      </c>
      <c r="E72" s="137" t="s">
        <v>133</v>
      </c>
      <c r="F72" s="137" t="s">
        <v>134</v>
      </c>
      <c r="G72" s="133" t="s">
        <v>69</v>
      </c>
      <c r="H72" s="133" t="s">
        <v>70</v>
      </c>
      <c r="I72" s="133" t="s">
        <v>79</v>
      </c>
      <c r="J72" s="133" t="s">
        <v>80</v>
      </c>
      <c r="K72" s="62" t="s">
        <v>668</v>
      </c>
      <c r="L72" s="133" t="s">
        <v>610</v>
      </c>
      <c r="M72" s="62" t="s">
        <v>610</v>
      </c>
      <c r="N72" s="62" t="s">
        <v>669</v>
      </c>
      <c r="O72" s="133">
        <v>2</v>
      </c>
      <c r="P72" s="133">
        <v>2</v>
      </c>
      <c r="Q72" s="133">
        <f t="shared" si="118"/>
        <v>4</v>
      </c>
      <c r="R72" s="133" t="str">
        <f t="shared" si="119"/>
        <v>BAJO</v>
      </c>
      <c r="S72" s="133">
        <v>10</v>
      </c>
      <c r="T72" s="133">
        <f t="shared" si="120"/>
        <v>40</v>
      </c>
      <c r="U72" s="133" t="str">
        <f t="shared" si="121"/>
        <v>III</v>
      </c>
      <c r="V72" s="133" t="str">
        <f t="shared" si="115"/>
        <v>Mejorable</v>
      </c>
      <c r="W72" s="62" t="s">
        <v>670</v>
      </c>
      <c r="X72" s="133" t="s">
        <v>73</v>
      </c>
      <c r="Y72" s="133" t="s">
        <v>610</v>
      </c>
      <c r="Z72" s="133" t="s">
        <v>610</v>
      </c>
      <c r="AA72" s="133" t="s">
        <v>610</v>
      </c>
      <c r="AB72" s="133" t="s">
        <v>671</v>
      </c>
      <c r="AC72" s="133" t="s">
        <v>610</v>
      </c>
      <c r="AD72" s="171">
        <v>46246</v>
      </c>
      <c r="AE72" s="116" t="s">
        <v>74</v>
      </c>
      <c r="AF72" s="133">
        <v>2</v>
      </c>
      <c r="AG72" s="133">
        <v>2</v>
      </c>
      <c r="AH72" s="133">
        <f t="shared" si="122"/>
        <v>4</v>
      </c>
      <c r="AI72" s="133" t="str">
        <f t="shared" si="123"/>
        <v>BAJO</v>
      </c>
      <c r="AJ72" s="133">
        <v>10</v>
      </c>
      <c r="AK72" s="133">
        <f t="shared" si="124"/>
        <v>40</v>
      </c>
      <c r="AL72" s="133" t="str">
        <f t="shared" si="125"/>
        <v>III</v>
      </c>
      <c r="AM72" s="133" t="str">
        <f t="shared" si="116"/>
        <v>Mejorable</v>
      </c>
      <c r="AN72" s="62" t="s">
        <v>670</v>
      </c>
      <c r="AO72" s="133" t="s">
        <v>73</v>
      </c>
      <c r="AP72" s="133" t="s">
        <v>610</v>
      </c>
      <c r="AQ72" s="133" t="s">
        <v>610</v>
      </c>
      <c r="AR72" s="133" t="s">
        <v>610</v>
      </c>
      <c r="AS72" s="133" t="s">
        <v>671</v>
      </c>
      <c r="AT72" s="133" t="s">
        <v>610</v>
      </c>
      <c r="AU72" s="137" t="str">
        <f t="shared" si="117"/>
        <v>Se mantiene los controles establecidos</v>
      </c>
    </row>
    <row r="73" spans="2:47" s="43" customFormat="1" ht="135" customHeight="1" x14ac:dyDescent="0.35">
      <c r="B73" s="139" t="s">
        <v>95</v>
      </c>
      <c r="C73" s="158" t="s">
        <v>131</v>
      </c>
      <c r="D73" s="158" t="s">
        <v>132</v>
      </c>
      <c r="E73" s="137" t="s">
        <v>133</v>
      </c>
      <c r="F73" s="137" t="s">
        <v>134</v>
      </c>
      <c r="G73" s="133" t="s">
        <v>69</v>
      </c>
      <c r="H73" s="133" t="s">
        <v>70</v>
      </c>
      <c r="I73" s="133" t="s">
        <v>81</v>
      </c>
      <c r="J73" s="133" t="s">
        <v>82</v>
      </c>
      <c r="K73" s="62" t="s">
        <v>677</v>
      </c>
      <c r="L73" s="133" t="s">
        <v>610</v>
      </c>
      <c r="M73" s="62" t="s">
        <v>610</v>
      </c>
      <c r="N73" s="62" t="s">
        <v>678</v>
      </c>
      <c r="O73" s="133">
        <v>2</v>
      </c>
      <c r="P73" s="133">
        <v>3</v>
      </c>
      <c r="Q73" s="133">
        <f t="shared" si="118"/>
        <v>6</v>
      </c>
      <c r="R73" s="133" t="str">
        <f t="shared" si="119"/>
        <v>MEDIO</v>
      </c>
      <c r="S73" s="133">
        <v>25</v>
      </c>
      <c r="T73" s="133">
        <f t="shared" si="120"/>
        <v>150</v>
      </c>
      <c r="U73" s="133" t="str">
        <f t="shared" si="121"/>
        <v>II</v>
      </c>
      <c r="V73" s="133" t="str">
        <f t="shared" si="115"/>
        <v>Aceptable con control especifico</v>
      </c>
      <c r="W73" s="133" t="s">
        <v>674</v>
      </c>
      <c r="X73" s="133" t="s">
        <v>73</v>
      </c>
      <c r="Y73" s="133" t="s">
        <v>610</v>
      </c>
      <c r="Z73" s="133" t="s">
        <v>610</v>
      </c>
      <c r="AA73" s="133" t="s">
        <v>610</v>
      </c>
      <c r="AB73" s="133" t="s">
        <v>679</v>
      </c>
      <c r="AC73" s="133" t="s">
        <v>610</v>
      </c>
      <c r="AD73" s="171">
        <v>46246</v>
      </c>
      <c r="AE73" s="116" t="s">
        <v>74</v>
      </c>
      <c r="AF73" s="133">
        <v>2</v>
      </c>
      <c r="AG73" s="133">
        <v>3</v>
      </c>
      <c r="AH73" s="133">
        <f t="shared" si="122"/>
        <v>6</v>
      </c>
      <c r="AI73" s="133" t="str">
        <f t="shared" si="123"/>
        <v>MEDIO</v>
      </c>
      <c r="AJ73" s="133">
        <v>25</v>
      </c>
      <c r="AK73" s="133">
        <f t="shared" si="124"/>
        <v>150</v>
      </c>
      <c r="AL73" s="133" t="str">
        <f t="shared" si="125"/>
        <v>II</v>
      </c>
      <c r="AM73" s="133" t="str">
        <f t="shared" si="116"/>
        <v>Aceptable con control especifico</v>
      </c>
      <c r="AN73" s="133" t="s">
        <v>674</v>
      </c>
      <c r="AO73" s="133" t="s">
        <v>73</v>
      </c>
      <c r="AP73" s="133" t="s">
        <v>610</v>
      </c>
      <c r="AQ73" s="133" t="s">
        <v>610</v>
      </c>
      <c r="AR73" s="133" t="s">
        <v>610</v>
      </c>
      <c r="AS73" s="133" t="s">
        <v>679</v>
      </c>
      <c r="AT73" s="133" t="s">
        <v>610</v>
      </c>
      <c r="AU73" s="137" t="str">
        <f t="shared" si="117"/>
        <v>Se mantiene los controles establecidos</v>
      </c>
    </row>
    <row r="74" spans="2:47" s="43" customFormat="1" ht="135" customHeight="1" x14ac:dyDescent="0.35">
      <c r="B74" s="139" t="s">
        <v>95</v>
      </c>
      <c r="C74" s="158" t="s">
        <v>131</v>
      </c>
      <c r="D74" s="158" t="s">
        <v>132</v>
      </c>
      <c r="E74" s="137" t="s">
        <v>133</v>
      </c>
      <c r="F74" s="137" t="s">
        <v>134</v>
      </c>
      <c r="G74" s="133" t="s">
        <v>69</v>
      </c>
      <c r="H74" s="133" t="s">
        <v>70</v>
      </c>
      <c r="I74" s="133" t="s">
        <v>83</v>
      </c>
      <c r="J74" s="133" t="s">
        <v>82</v>
      </c>
      <c r="K74" s="62" t="s">
        <v>672</v>
      </c>
      <c r="L74" s="133" t="s">
        <v>610</v>
      </c>
      <c r="M74" s="62" t="s">
        <v>610</v>
      </c>
      <c r="N74" s="62" t="s">
        <v>673</v>
      </c>
      <c r="O74" s="133">
        <v>2</v>
      </c>
      <c r="P74" s="133">
        <v>3</v>
      </c>
      <c r="Q74" s="133">
        <f t="shared" si="14"/>
        <v>6</v>
      </c>
      <c r="R74" s="133" t="str">
        <f t="shared" si="15"/>
        <v>MEDIO</v>
      </c>
      <c r="S74" s="133">
        <v>25</v>
      </c>
      <c r="T74" s="133">
        <f t="shared" si="16"/>
        <v>150</v>
      </c>
      <c r="U74" s="133" t="str">
        <f t="shared" si="17"/>
        <v>II</v>
      </c>
      <c r="V74" s="133" t="str">
        <f t="shared" si="11"/>
        <v>Aceptable con control especifico</v>
      </c>
      <c r="W74" s="133" t="s">
        <v>674</v>
      </c>
      <c r="X74" s="133" t="s">
        <v>73</v>
      </c>
      <c r="Y74" s="133" t="s">
        <v>610</v>
      </c>
      <c r="Z74" s="133" t="s">
        <v>610</v>
      </c>
      <c r="AA74" s="133" t="s">
        <v>610</v>
      </c>
      <c r="AB74" s="133" t="s">
        <v>675</v>
      </c>
      <c r="AC74" s="133" t="s">
        <v>610</v>
      </c>
      <c r="AD74" s="171">
        <v>46246</v>
      </c>
      <c r="AE74" s="116" t="s">
        <v>74</v>
      </c>
      <c r="AF74" s="133">
        <v>2</v>
      </c>
      <c r="AG74" s="133">
        <v>3</v>
      </c>
      <c r="AH74" s="133">
        <f t="shared" si="18"/>
        <v>6</v>
      </c>
      <c r="AI74" s="133" t="str">
        <f t="shared" si="19"/>
        <v>MEDIO</v>
      </c>
      <c r="AJ74" s="133">
        <v>25</v>
      </c>
      <c r="AK74" s="133">
        <f t="shared" si="20"/>
        <v>150</v>
      </c>
      <c r="AL74" s="133" t="str">
        <f t="shared" si="21"/>
        <v>II</v>
      </c>
      <c r="AM74" s="133" t="str">
        <f t="shared" si="12"/>
        <v>Aceptable con control especifico</v>
      </c>
      <c r="AN74" s="133" t="s">
        <v>674</v>
      </c>
      <c r="AO74" s="133" t="s">
        <v>73</v>
      </c>
      <c r="AP74" s="133" t="s">
        <v>610</v>
      </c>
      <c r="AQ74" s="133" t="s">
        <v>610</v>
      </c>
      <c r="AR74" s="133" t="s">
        <v>610</v>
      </c>
      <c r="AS74" s="133" t="s">
        <v>675</v>
      </c>
      <c r="AT74" s="133" t="s">
        <v>610</v>
      </c>
      <c r="AU74" s="137" t="str">
        <f t="shared" si="13"/>
        <v>Se mantiene los controles establecidos</v>
      </c>
    </row>
    <row r="75" spans="2:47" s="43" customFormat="1" ht="135" customHeight="1" x14ac:dyDescent="0.35">
      <c r="B75" s="139" t="s">
        <v>95</v>
      </c>
      <c r="C75" s="158" t="s">
        <v>131</v>
      </c>
      <c r="D75" s="158" t="s">
        <v>132</v>
      </c>
      <c r="E75" s="137" t="s">
        <v>133</v>
      </c>
      <c r="F75" s="137" t="s">
        <v>134</v>
      </c>
      <c r="G75" s="133" t="s">
        <v>69</v>
      </c>
      <c r="H75" s="133" t="s">
        <v>70</v>
      </c>
      <c r="I75" s="133" t="s">
        <v>758</v>
      </c>
      <c r="J75" s="133" t="s">
        <v>85</v>
      </c>
      <c r="K75" s="62" t="s">
        <v>693</v>
      </c>
      <c r="L75" s="133" t="s">
        <v>610</v>
      </c>
      <c r="M75" s="62" t="s">
        <v>610</v>
      </c>
      <c r="N75" s="62" t="s">
        <v>694</v>
      </c>
      <c r="O75" s="133">
        <v>2</v>
      </c>
      <c r="P75" s="133">
        <v>3</v>
      </c>
      <c r="Q75" s="133">
        <f t="shared" si="14"/>
        <v>6</v>
      </c>
      <c r="R75" s="133" t="str">
        <f t="shared" si="15"/>
        <v>MEDIO</v>
      </c>
      <c r="S75" s="133">
        <v>25</v>
      </c>
      <c r="T75" s="133">
        <f t="shared" si="16"/>
        <v>150</v>
      </c>
      <c r="U75" s="133" t="str">
        <f t="shared" si="17"/>
        <v>II</v>
      </c>
      <c r="V75" s="133" t="str">
        <f t="shared" si="11"/>
        <v>Aceptable con control especifico</v>
      </c>
      <c r="W75" s="62" t="s">
        <v>695</v>
      </c>
      <c r="X75" s="133" t="s">
        <v>69</v>
      </c>
      <c r="Y75" s="133" t="s">
        <v>610</v>
      </c>
      <c r="Z75" s="133" t="s">
        <v>610</v>
      </c>
      <c r="AA75" s="133" t="s">
        <v>610</v>
      </c>
      <c r="AB75" s="134" t="s">
        <v>770</v>
      </c>
      <c r="AC75" s="133" t="s">
        <v>610</v>
      </c>
      <c r="AD75" s="171">
        <v>46246</v>
      </c>
      <c r="AE75" s="116" t="s">
        <v>74</v>
      </c>
      <c r="AF75" s="133">
        <v>2</v>
      </c>
      <c r="AG75" s="133">
        <v>3</v>
      </c>
      <c r="AH75" s="133">
        <f t="shared" si="18"/>
        <v>6</v>
      </c>
      <c r="AI75" s="133" t="str">
        <f t="shared" si="19"/>
        <v>MEDIO</v>
      </c>
      <c r="AJ75" s="133">
        <v>25</v>
      </c>
      <c r="AK75" s="133">
        <f t="shared" si="20"/>
        <v>150</v>
      </c>
      <c r="AL75" s="133" t="str">
        <f t="shared" si="21"/>
        <v>II</v>
      </c>
      <c r="AM75" s="133" t="str">
        <f t="shared" si="12"/>
        <v>Aceptable con control especifico</v>
      </c>
      <c r="AN75" s="62" t="s">
        <v>695</v>
      </c>
      <c r="AO75" s="133" t="s">
        <v>69</v>
      </c>
      <c r="AP75" s="133" t="s">
        <v>610</v>
      </c>
      <c r="AQ75" s="133" t="s">
        <v>610</v>
      </c>
      <c r="AR75" s="133" t="s">
        <v>610</v>
      </c>
      <c r="AS75" s="133" t="s">
        <v>697</v>
      </c>
      <c r="AT75" s="133" t="s">
        <v>610</v>
      </c>
      <c r="AU75" s="137" t="str">
        <f t="shared" si="13"/>
        <v>Se mantiene los controles establecidos</v>
      </c>
    </row>
    <row r="76" spans="2:47" s="43" customFormat="1" ht="135" customHeight="1" x14ac:dyDescent="0.35">
      <c r="B76" s="139" t="s">
        <v>95</v>
      </c>
      <c r="C76" s="158" t="s">
        <v>131</v>
      </c>
      <c r="D76" s="158" t="s">
        <v>132</v>
      </c>
      <c r="E76" s="137" t="s">
        <v>133</v>
      </c>
      <c r="F76" s="137" t="s">
        <v>134</v>
      </c>
      <c r="G76" s="133" t="s">
        <v>69</v>
      </c>
      <c r="H76" s="133" t="s">
        <v>70</v>
      </c>
      <c r="I76" s="133" t="s">
        <v>86</v>
      </c>
      <c r="J76" s="133" t="s">
        <v>85</v>
      </c>
      <c r="K76" s="173" t="s">
        <v>703</v>
      </c>
      <c r="L76" s="62" t="s">
        <v>705</v>
      </c>
      <c r="M76" s="179" t="s">
        <v>706</v>
      </c>
      <c r="N76" s="174" t="s">
        <v>707</v>
      </c>
      <c r="O76" s="133">
        <v>2</v>
      </c>
      <c r="P76" s="133">
        <v>3</v>
      </c>
      <c r="Q76" s="133">
        <f t="shared" si="14"/>
        <v>6</v>
      </c>
      <c r="R76" s="133" t="str">
        <f t="shared" si="15"/>
        <v>MEDIO</v>
      </c>
      <c r="S76" s="133">
        <v>25</v>
      </c>
      <c r="T76" s="133">
        <f t="shared" si="16"/>
        <v>150</v>
      </c>
      <c r="U76" s="133" t="str">
        <f t="shared" si="17"/>
        <v>II</v>
      </c>
      <c r="V76" s="133" t="str">
        <f t="shared" si="11"/>
        <v>Aceptable con control especifico</v>
      </c>
      <c r="W76" s="157" t="s">
        <v>704</v>
      </c>
      <c r="X76" s="133" t="s">
        <v>69</v>
      </c>
      <c r="Y76" s="173" t="s">
        <v>708</v>
      </c>
      <c r="Z76" s="133" t="s">
        <v>610</v>
      </c>
      <c r="AA76" s="133" t="s">
        <v>709</v>
      </c>
      <c r="AB76" s="133" t="s">
        <v>710</v>
      </c>
      <c r="AC76" s="133" t="s">
        <v>610</v>
      </c>
      <c r="AD76" s="171">
        <v>46246</v>
      </c>
      <c r="AE76" s="116" t="s">
        <v>74</v>
      </c>
      <c r="AF76" s="133">
        <v>2</v>
      </c>
      <c r="AG76" s="133">
        <v>3</v>
      </c>
      <c r="AH76" s="133">
        <f t="shared" si="18"/>
        <v>6</v>
      </c>
      <c r="AI76" s="133" t="str">
        <f t="shared" si="19"/>
        <v>MEDIO</v>
      </c>
      <c r="AJ76" s="133">
        <v>25</v>
      </c>
      <c r="AK76" s="133">
        <f t="shared" si="20"/>
        <v>150</v>
      </c>
      <c r="AL76" s="133" t="str">
        <f t="shared" si="21"/>
        <v>II</v>
      </c>
      <c r="AM76" s="133" t="str">
        <f t="shared" si="12"/>
        <v>Aceptable con control especifico</v>
      </c>
      <c r="AN76" s="157" t="s">
        <v>704</v>
      </c>
      <c r="AO76" s="133" t="s">
        <v>69</v>
      </c>
      <c r="AP76" s="173" t="s">
        <v>708</v>
      </c>
      <c r="AQ76" s="133" t="s">
        <v>610</v>
      </c>
      <c r="AR76" s="133" t="s">
        <v>709</v>
      </c>
      <c r="AS76" s="133" t="s">
        <v>710</v>
      </c>
      <c r="AT76" s="133" t="s">
        <v>610</v>
      </c>
      <c r="AU76" s="137" t="str">
        <f t="shared" si="13"/>
        <v>Se mantiene los controles establecidos</v>
      </c>
    </row>
    <row r="77" spans="2:47" s="43" customFormat="1" ht="135" customHeight="1" x14ac:dyDescent="0.35">
      <c r="B77" s="139" t="s">
        <v>95</v>
      </c>
      <c r="C77" s="158" t="s">
        <v>131</v>
      </c>
      <c r="D77" s="158" t="s">
        <v>132</v>
      </c>
      <c r="E77" s="137" t="s">
        <v>133</v>
      </c>
      <c r="F77" s="137" t="s">
        <v>134</v>
      </c>
      <c r="G77" s="133" t="s">
        <v>69</v>
      </c>
      <c r="H77" s="133" t="s">
        <v>70</v>
      </c>
      <c r="I77" s="133" t="s">
        <v>87</v>
      </c>
      <c r="J77" s="133" t="s">
        <v>85</v>
      </c>
      <c r="K77" s="62" t="s">
        <v>698</v>
      </c>
      <c r="L77" s="133" t="s">
        <v>610</v>
      </c>
      <c r="M77" s="62" t="s">
        <v>610</v>
      </c>
      <c r="N77" s="62" t="s">
        <v>699</v>
      </c>
      <c r="O77" s="133">
        <v>2</v>
      </c>
      <c r="P77" s="133">
        <v>4</v>
      </c>
      <c r="Q77" s="133">
        <f t="shared" si="14"/>
        <v>8</v>
      </c>
      <c r="R77" s="133" t="str">
        <f t="shared" si="15"/>
        <v>MEDIO</v>
      </c>
      <c r="S77" s="133">
        <v>25</v>
      </c>
      <c r="T77" s="133">
        <f t="shared" si="16"/>
        <v>200</v>
      </c>
      <c r="U77" s="133" t="str">
        <f t="shared" si="17"/>
        <v>II</v>
      </c>
      <c r="V77" s="133" t="str">
        <f t="shared" si="11"/>
        <v>Aceptable con control especifico</v>
      </c>
      <c r="W77" s="133" t="s">
        <v>700</v>
      </c>
      <c r="X77" s="133" t="s">
        <v>69</v>
      </c>
      <c r="Y77" s="133" t="s">
        <v>610</v>
      </c>
      <c r="Z77" s="133" t="s">
        <v>610</v>
      </c>
      <c r="AA77" s="133" t="s">
        <v>701</v>
      </c>
      <c r="AB77" s="133" t="s">
        <v>702</v>
      </c>
      <c r="AC77" s="133" t="s">
        <v>610</v>
      </c>
      <c r="AD77" s="171">
        <v>46246</v>
      </c>
      <c r="AE77" s="116" t="s">
        <v>74</v>
      </c>
      <c r="AF77" s="133">
        <v>2</v>
      </c>
      <c r="AG77" s="133">
        <v>4</v>
      </c>
      <c r="AH77" s="133">
        <f t="shared" si="18"/>
        <v>8</v>
      </c>
      <c r="AI77" s="133" t="str">
        <f t="shared" si="19"/>
        <v>MEDIO</v>
      </c>
      <c r="AJ77" s="133">
        <v>25</v>
      </c>
      <c r="AK77" s="133">
        <f t="shared" si="20"/>
        <v>200</v>
      </c>
      <c r="AL77" s="133" t="str">
        <f t="shared" si="21"/>
        <v>II</v>
      </c>
      <c r="AM77" s="133" t="str">
        <f t="shared" si="12"/>
        <v>Aceptable con control especifico</v>
      </c>
      <c r="AN77" s="133" t="s">
        <v>700</v>
      </c>
      <c r="AO77" s="133" t="s">
        <v>69</v>
      </c>
      <c r="AP77" s="133" t="s">
        <v>610</v>
      </c>
      <c r="AQ77" s="133" t="s">
        <v>610</v>
      </c>
      <c r="AR77" s="133" t="s">
        <v>701</v>
      </c>
      <c r="AS77" s="133" t="s">
        <v>702</v>
      </c>
      <c r="AT77" s="133" t="s">
        <v>610</v>
      </c>
      <c r="AU77" s="137" t="str">
        <f t="shared" si="13"/>
        <v>Se mantiene los controles establecidos</v>
      </c>
    </row>
    <row r="78" spans="2:47" s="43" customFormat="1" ht="135" customHeight="1" x14ac:dyDescent="0.35">
      <c r="B78" s="139" t="s">
        <v>95</v>
      </c>
      <c r="C78" s="158" t="s">
        <v>131</v>
      </c>
      <c r="D78" s="158" t="s">
        <v>132</v>
      </c>
      <c r="E78" s="137" t="s">
        <v>133</v>
      </c>
      <c r="F78" s="137" t="s">
        <v>134</v>
      </c>
      <c r="G78" s="133" t="s">
        <v>69</v>
      </c>
      <c r="H78" s="133" t="s">
        <v>70</v>
      </c>
      <c r="I78" s="133" t="s">
        <v>88</v>
      </c>
      <c r="J78" s="133" t="s">
        <v>89</v>
      </c>
      <c r="K78" s="62" t="s">
        <v>788</v>
      </c>
      <c r="L78" s="133" t="s">
        <v>626</v>
      </c>
      <c r="M78" s="62" t="s">
        <v>789</v>
      </c>
      <c r="N78" s="138" t="s">
        <v>790</v>
      </c>
      <c r="O78" s="133">
        <v>2</v>
      </c>
      <c r="P78" s="133">
        <v>1</v>
      </c>
      <c r="Q78" s="133">
        <v>2</v>
      </c>
      <c r="R78" s="133" t="s">
        <v>791</v>
      </c>
      <c r="S78" s="133">
        <v>60</v>
      </c>
      <c r="T78" s="133">
        <v>120</v>
      </c>
      <c r="U78" s="133" t="s">
        <v>235</v>
      </c>
      <c r="V78" s="133" t="s">
        <v>264</v>
      </c>
      <c r="W78" s="62" t="s">
        <v>792</v>
      </c>
      <c r="X78" s="133" t="s">
        <v>69</v>
      </c>
      <c r="Y78" s="133" t="s">
        <v>610</v>
      </c>
      <c r="Z78" s="133" t="s">
        <v>610</v>
      </c>
      <c r="AA78" s="138" t="s">
        <v>793</v>
      </c>
      <c r="AB78" s="137" t="s">
        <v>794</v>
      </c>
      <c r="AC78" s="133" t="s">
        <v>795</v>
      </c>
      <c r="AD78" s="171">
        <v>46246</v>
      </c>
      <c r="AE78" s="116" t="s">
        <v>74</v>
      </c>
      <c r="AF78" s="133">
        <v>2</v>
      </c>
      <c r="AG78" s="133">
        <v>1</v>
      </c>
      <c r="AH78" s="133">
        <v>2</v>
      </c>
      <c r="AI78" s="133" t="s">
        <v>791</v>
      </c>
      <c r="AJ78" s="133">
        <v>60</v>
      </c>
      <c r="AK78" s="133">
        <v>120</v>
      </c>
      <c r="AL78" s="133" t="s">
        <v>235</v>
      </c>
      <c r="AM78" s="133" t="s">
        <v>264</v>
      </c>
      <c r="AN78" s="62" t="s">
        <v>792</v>
      </c>
      <c r="AO78" s="133" t="s">
        <v>69</v>
      </c>
      <c r="AP78" s="133" t="s">
        <v>610</v>
      </c>
      <c r="AQ78" s="133" t="s">
        <v>610</v>
      </c>
      <c r="AR78" s="138" t="s">
        <v>793</v>
      </c>
      <c r="AS78" s="137" t="s">
        <v>794</v>
      </c>
      <c r="AT78" s="133" t="s">
        <v>795</v>
      </c>
      <c r="AU78" s="137" t="s">
        <v>287</v>
      </c>
    </row>
    <row r="79" spans="2:47" s="43" customFormat="1" ht="135" customHeight="1" x14ac:dyDescent="0.35">
      <c r="B79" s="139" t="s">
        <v>95</v>
      </c>
      <c r="C79" s="158" t="s">
        <v>131</v>
      </c>
      <c r="D79" s="158" t="s">
        <v>132</v>
      </c>
      <c r="E79" s="137" t="s">
        <v>133</v>
      </c>
      <c r="F79" s="137" t="s">
        <v>134</v>
      </c>
      <c r="G79" s="133" t="s">
        <v>69</v>
      </c>
      <c r="H79" s="133" t="s">
        <v>70</v>
      </c>
      <c r="I79" s="133" t="s">
        <v>90</v>
      </c>
      <c r="J79" s="133" t="s">
        <v>89</v>
      </c>
      <c r="K79" s="62" t="s">
        <v>788</v>
      </c>
      <c r="L79" s="133" t="s">
        <v>626</v>
      </c>
      <c r="M79" s="62" t="s">
        <v>789</v>
      </c>
      <c r="N79" s="138" t="s">
        <v>790</v>
      </c>
      <c r="O79" s="133">
        <v>2</v>
      </c>
      <c r="P79" s="133">
        <v>1</v>
      </c>
      <c r="Q79" s="133">
        <v>2</v>
      </c>
      <c r="R79" s="133" t="s">
        <v>791</v>
      </c>
      <c r="S79" s="133">
        <v>60</v>
      </c>
      <c r="T79" s="133">
        <v>120</v>
      </c>
      <c r="U79" s="133" t="s">
        <v>235</v>
      </c>
      <c r="V79" s="133" t="s">
        <v>264</v>
      </c>
      <c r="W79" s="62" t="s">
        <v>792</v>
      </c>
      <c r="X79" s="133" t="s">
        <v>69</v>
      </c>
      <c r="Y79" s="133" t="s">
        <v>610</v>
      </c>
      <c r="Z79" s="133" t="s">
        <v>610</v>
      </c>
      <c r="AA79" s="138" t="s">
        <v>793</v>
      </c>
      <c r="AB79" s="137" t="s">
        <v>794</v>
      </c>
      <c r="AC79" s="133" t="s">
        <v>795</v>
      </c>
      <c r="AD79" s="171">
        <v>46246</v>
      </c>
      <c r="AE79" s="116" t="s">
        <v>74</v>
      </c>
      <c r="AF79" s="133">
        <v>2</v>
      </c>
      <c r="AG79" s="133">
        <v>1</v>
      </c>
      <c r="AH79" s="133">
        <v>2</v>
      </c>
      <c r="AI79" s="133" t="s">
        <v>791</v>
      </c>
      <c r="AJ79" s="133">
        <v>60</v>
      </c>
      <c r="AK79" s="133">
        <v>120</v>
      </c>
      <c r="AL79" s="133" t="s">
        <v>235</v>
      </c>
      <c r="AM79" s="133" t="s">
        <v>264</v>
      </c>
      <c r="AN79" s="62" t="s">
        <v>792</v>
      </c>
      <c r="AO79" s="133" t="s">
        <v>69</v>
      </c>
      <c r="AP79" s="133" t="s">
        <v>610</v>
      </c>
      <c r="AQ79" s="133" t="s">
        <v>610</v>
      </c>
      <c r="AR79" s="138" t="s">
        <v>793</v>
      </c>
      <c r="AS79" s="137" t="s">
        <v>794</v>
      </c>
      <c r="AT79" s="133" t="s">
        <v>795</v>
      </c>
      <c r="AU79" s="137" t="s">
        <v>287</v>
      </c>
    </row>
    <row r="80" spans="2:47" s="43" customFormat="1" ht="135" customHeight="1" x14ac:dyDescent="0.35">
      <c r="B80" s="139" t="s">
        <v>95</v>
      </c>
      <c r="C80" s="158" t="s">
        <v>131</v>
      </c>
      <c r="D80" s="158" t="s">
        <v>132</v>
      </c>
      <c r="E80" s="137" t="s">
        <v>133</v>
      </c>
      <c r="F80" s="137" t="s">
        <v>134</v>
      </c>
      <c r="G80" s="133" t="s">
        <v>69</v>
      </c>
      <c r="H80" s="133" t="s">
        <v>70</v>
      </c>
      <c r="I80" s="133" t="s">
        <v>91</v>
      </c>
      <c r="J80" s="133" t="s">
        <v>89</v>
      </c>
      <c r="K80" s="62" t="s">
        <v>788</v>
      </c>
      <c r="L80" s="133" t="s">
        <v>626</v>
      </c>
      <c r="M80" s="62" t="s">
        <v>789</v>
      </c>
      <c r="N80" s="138" t="s">
        <v>790</v>
      </c>
      <c r="O80" s="133">
        <v>2</v>
      </c>
      <c r="P80" s="133">
        <v>1</v>
      </c>
      <c r="Q80" s="133">
        <v>2</v>
      </c>
      <c r="R80" s="133" t="s">
        <v>791</v>
      </c>
      <c r="S80" s="133">
        <v>60</v>
      </c>
      <c r="T80" s="133">
        <v>120</v>
      </c>
      <c r="U80" s="133" t="s">
        <v>235</v>
      </c>
      <c r="V80" s="133" t="s">
        <v>264</v>
      </c>
      <c r="W80" s="62" t="s">
        <v>792</v>
      </c>
      <c r="X80" s="133" t="s">
        <v>69</v>
      </c>
      <c r="Y80" s="133" t="s">
        <v>610</v>
      </c>
      <c r="Z80" s="133" t="s">
        <v>610</v>
      </c>
      <c r="AA80" s="138" t="s">
        <v>793</v>
      </c>
      <c r="AB80" s="137" t="s">
        <v>794</v>
      </c>
      <c r="AC80" s="133" t="s">
        <v>795</v>
      </c>
      <c r="AD80" s="171">
        <v>46246</v>
      </c>
      <c r="AE80" s="116" t="s">
        <v>74</v>
      </c>
      <c r="AF80" s="133">
        <v>2</v>
      </c>
      <c r="AG80" s="133">
        <v>1</v>
      </c>
      <c r="AH80" s="133">
        <v>2</v>
      </c>
      <c r="AI80" s="133" t="s">
        <v>791</v>
      </c>
      <c r="AJ80" s="133">
        <v>60</v>
      </c>
      <c r="AK80" s="133">
        <v>120</v>
      </c>
      <c r="AL80" s="133" t="s">
        <v>235</v>
      </c>
      <c r="AM80" s="133" t="s">
        <v>264</v>
      </c>
      <c r="AN80" s="62" t="s">
        <v>792</v>
      </c>
      <c r="AO80" s="133" t="s">
        <v>69</v>
      </c>
      <c r="AP80" s="133" t="s">
        <v>610</v>
      </c>
      <c r="AQ80" s="133" t="s">
        <v>610</v>
      </c>
      <c r="AR80" s="138" t="s">
        <v>793</v>
      </c>
      <c r="AS80" s="137" t="s">
        <v>794</v>
      </c>
      <c r="AT80" s="133" t="s">
        <v>795</v>
      </c>
      <c r="AU80" s="137" t="s">
        <v>287</v>
      </c>
    </row>
    <row r="81" spans="2:47" s="43" customFormat="1" ht="135" customHeight="1" x14ac:dyDescent="0.35">
      <c r="B81" s="139" t="s">
        <v>95</v>
      </c>
      <c r="C81" s="158" t="s">
        <v>131</v>
      </c>
      <c r="D81" s="158" t="s">
        <v>132</v>
      </c>
      <c r="E81" s="137" t="s">
        <v>133</v>
      </c>
      <c r="F81" s="137" t="s">
        <v>134</v>
      </c>
      <c r="G81" s="133" t="s">
        <v>69</v>
      </c>
      <c r="H81" s="133" t="s">
        <v>70</v>
      </c>
      <c r="I81" s="133" t="s">
        <v>92</v>
      </c>
      <c r="J81" s="133" t="s">
        <v>89</v>
      </c>
      <c r="K81" s="62" t="s">
        <v>788</v>
      </c>
      <c r="L81" s="133" t="s">
        <v>626</v>
      </c>
      <c r="M81" s="62" t="s">
        <v>789</v>
      </c>
      <c r="N81" s="138" t="s">
        <v>790</v>
      </c>
      <c r="O81" s="133">
        <v>2</v>
      </c>
      <c r="P81" s="133">
        <v>1</v>
      </c>
      <c r="Q81" s="133">
        <v>2</v>
      </c>
      <c r="R81" s="133" t="s">
        <v>791</v>
      </c>
      <c r="S81" s="133">
        <v>60</v>
      </c>
      <c r="T81" s="133">
        <v>120</v>
      </c>
      <c r="U81" s="133" t="s">
        <v>235</v>
      </c>
      <c r="V81" s="133" t="s">
        <v>264</v>
      </c>
      <c r="W81" s="62" t="s">
        <v>792</v>
      </c>
      <c r="X81" s="133" t="s">
        <v>69</v>
      </c>
      <c r="Y81" s="133" t="s">
        <v>610</v>
      </c>
      <c r="Z81" s="133" t="s">
        <v>610</v>
      </c>
      <c r="AA81" s="138" t="s">
        <v>793</v>
      </c>
      <c r="AB81" s="137" t="s">
        <v>794</v>
      </c>
      <c r="AC81" s="133" t="s">
        <v>795</v>
      </c>
      <c r="AD81" s="171">
        <v>46246</v>
      </c>
      <c r="AE81" s="116" t="s">
        <v>74</v>
      </c>
      <c r="AF81" s="133">
        <v>2</v>
      </c>
      <c r="AG81" s="133">
        <v>1</v>
      </c>
      <c r="AH81" s="133">
        <v>2</v>
      </c>
      <c r="AI81" s="133" t="s">
        <v>791</v>
      </c>
      <c r="AJ81" s="133">
        <v>60</v>
      </c>
      <c r="AK81" s="133">
        <v>120</v>
      </c>
      <c r="AL81" s="133" t="s">
        <v>235</v>
      </c>
      <c r="AM81" s="133" t="s">
        <v>264</v>
      </c>
      <c r="AN81" s="62" t="s">
        <v>792</v>
      </c>
      <c r="AO81" s="133" t="s">
        <v>69</v>
      </c>
      <c r="AP81" s="133" t="s">
        <v>610</v>
      </c>
      <c r="AQ81" s="133" t="s">
        <v>610</v>
      </c>
      <c r="AR81" s="138" t="s">
        <v>793</v>
      </c>
      <c r="AS81" s="137" t="s">
        <v>794</v>
      </c>
      <c r="AT81" s="133" t="s">
        <v>795</v>
      </c>
      <c r="AU81" s="137" t="s">
        <v>287</v>
      </c>
    </row>
    <row r="82" spans="2:47" s="43" customFormat="1" ht="135" customHeight="1" x14ac:dyDescent="0.35">
      <c r="B82" s="139" t="s">
        <v>95</v>
      </c>
      <c r="C82" s="158" t="s">
        <v>131</v>
      </c>
      <c r="D82" s="158" t="s">
        <v>132</v>
      </c>
      <c r="E82" s="137" t="s">
        <v>133</v>
      </c>
      <c r="F82" s="137" t="s">
        <v>134</v>
      </c>
      <c r="G82" s="133" t="s">
        <v>69</v>
      </c>
      <c r="H82" s="133" t="s">
        <v>70</v>
      </c>
      <c r="I82" s="133" t="s">
        <v>93</v>
      </c>
      <c r="J82" s="133" t="s">
        <v>89</v>
      </c>
      <c r="K82" s="62" t="s">
        <v>788</v>
      </c>
      <c r="L82" s="133" t="s">
        <v>626</v>
      </c>
      <c r="M82" s="62" t="s">
        <v>789</v>
      </c>
      <c r="N82" s="138" t="s">
        <v>790</v>
      </c>
      <c r="O82" s="133">
        <v>2</v>
      </c>
      <c r="P82" s="133">
        <v>1</v>
      </c>
      <c r="Q82" s="133">
        <v>2</v>
      </c>
      <c r="R82" s="133" t="s">
        <v>791</v>
      </c>
      <c r="S82" s="133">
        <v>60</v>
      </c>
      <c r="T82" s="133">
        <v>120</v>
      </c>
      <c r="U82" s="133" t="s">
        <v>235</v>
      </c>
      <c r="V82" s="133" t="s">
        <v>264</v>
      </c>
      <c r="W82" s="62" t="s">
        <v>792</v>
      </c>
      <c r="X82" s="133" t="s">
        <v>69</v>
      </c>
      <c r="Y82" s="133" t="s">
        <v>610</v>
      </c>
      <c r="Z82" s="133" t="s">
        <v>610</v>
      </c>
      <c r="AA82" s="138" t="s">
        <v>793</v>
      </c>
      <c r="AB82" s="137" t="s">
        <v>794</v>
      </c>
      <c r="AC82" s="133" t="s">
        <v>795</v>
      </c>
      <c r="AD82" s="171">
        <v>46246</v>
      </c>
      <c r="AE82" s="116" t="s">
        <v>74</v>
      </c>
      <c r="AF82" s="133">
        <v>2</v>
      </c>
      <c r="AG82" s="133">
        <v>1</v>
      </c>
      <c r="AH82" s="133">
        <v>2</v>
      </c>
      <c r="AI82" s="133" t="s">
        <v>791</v>
      </c>
      <c r="AJ82" s="133">
        <v>60</v>
      </c>
      <c r="AK82" s="133">
        <v>120</v>
      </c>
      <c r="AL82" s="133" t="s">
        <v>235</v>
      </c>
      <c r="AM82" s="133" t="s">
        <v>264</v>
      </c>
      <c r="AN82" s="62" t="s">
        <v>792</v>
      </c>
      <c r="AO82" s="133" t="s">
        <v>69</v>
      </c>
      <c r="AP82" s="133" t="s">
        <v>610</v>
      </c>
      <c r="AQ82" s="133" t="s">
        <v>610</v>
      </c>
      <c r="AR82" s="138" t="s">
        <v>793</v>
      </c>
      <c r="AS82" s="137" t="s">
        <v>794</v>
      </c>
      <c r="AT82" s="133" t="s">
        <v>795</v>
      </c>
      <c r="AU82" s="137" t="s">
        <v>287</v>
      </c>
    </row>
    <row r="83" spans="2:47" s="43" customFormat="1" ht="135" customHeight="1" x14ac:dyDescent="0.35">
      <c r="B83" s="139" t="s">
        <v>95</v>
      </c>
      <c r="C83" s="158" t="s">
        <v>131</v>
      </c>
      <c r="D83" s="158" t="s">
        <v>132</v>
      </c>
      <c r="E83" s="137" t="s">
        <v>133</v>
      </c>
      <c r="F83" s="137" t="s">
        <v>134</v>
      </c>
      <c r="G83" s="133" t="s">
        <v>69</v>
      </c>
      <c r="H83" s="133" t="s">
        <v>70</v>
      </c>
      <c r="I83" s="133" t="s">
        <v>94</v>
      </c>
      <c r="J83" s="133" t="s">
        <v>89</v>
      </c>
      <c r="K83" s="62" t="s">
        <v>788</v>
      </c>
      <c r="L83" s="133" t="s">
        <v>626</v>
      </c>
      <c r="M83" s="62" t="s">
        <v>789</v>
      </c>
      <c r="N83" s="138" t="s">
        <v>790</v>
      </c>
      <c r="O83" s="133">
        <v>2</v>
      </c>
      <c r="P83" s="133">
        <v>1</v>
      </c>
      <c r="Q83" s="133">
        <v>2</v>
      </c>
      <c r="R83" s="133" t="s">
        <v>791</v>
      </c>
      <c r="S83" s="133">
        <v>60</v>
      </c>
      <c r="T83" s="133">
        <v>120</v>
      </c>
      <c r="U83" s="133" t="s">
        <v>235</v>
      </c>
      <c r="V83" s="133" t="s">
        <v>264</v>
      </c>
      <c r="W83" s="62" t="s">
        <v>792</v>
      </c>
      <c r="X83" s="133" t="s">
        <v>69</v>
      </c>
      <c r="Y83" s="133" t="s">
        <v>610</v>
      </c>
      <c r="Z83" s="133" t="s">
        <v>610</v>
      </c>
      <c r="AA83" s="138" t="s">
        <v>793</v>
      </c>
      <c r="AB83" s="137" t="s">
        <v>794</v>
      </c>
      <c r="AC83" s="133" t="s">
        <v>795</v>
      </c>
      <c r="AD83" s="171">
        <v>46246</v>
      </c>
      <c r="AE83" s="116" t="s">
        <v>74</v>
      </c>
      <c r="AF83" s="133">
        <v>2</v>
      </c>
      <c r="AG83" s="133">
        <v>1</v>
      </c>
      <c r="AH83" s="133">
        <v>2</v>
      </c>
      <c r="AI83" s="133" t="s">
        <v>791</v>
      </c>
      <c r="AJ83" s="133">
        <v>60</v>
      </c>
      <c r="AK83" s="133">
        <v>120</v>
      </c>
      <c r="AL83" s="133" t="s">
        <v>235</v>
      </c>
      <c r="AM83" s="133" t="s">
        <v>264</v>
      </c>
      <c r="AN83" s="62" t="s">
        <v>792</v>
      </c>
      <c r="AO83" s="133" t="s">
        <v>69</v>
      </c>
      <c r="AP83" s="133" t="s">
        <v>610</v>
      </c>
      <c r="AQ83" s="133" t="s">
        <v>610</v>
      </c>
      <c r="AR83" s="138" t="s">
        <v>793</v>
      </c>
      <c r="AS83" s="137" t="s">
        <v>794</v>
      </c>
      <c r="AT83" s="133" t="s">
        <v>795</v>
      </c>
      <c r="AU83" s="137" t="s">
        <v>287</v>
      </c>
    </row>
    <row r="84" spans="2:47" s="43" customFormat="1" ht="135" customHeight="1" x14ac:dyDescent="0.35">
      <c r="B84" s="139" t="s">
        <v>95</v>
      </c>
      <c r="C84" s="158" t="s">
        <v>131</v>
      </c>
      <c r="D84" s="158" t="s">
        <v>132</v>
      </c>
      <c r="E84" s="161" t="s">
        <v>465</v>
      </c>
      <c r="F84" s="137" t="s">
        <v>466</v>
      </c>
      <c r="G84" s="133" t="s">
        <v>69</v>
      </c>
      <c r="H84" s="133" t="s">
        <v>70</v>
      </c>
      <c r="I84" s="133" t="s">
        <v>840</v>
      </c>
      <c r="J84" s="133" t="s">
        <v>71</v>
      </c>
      <c r="K84" s="62" t="s">
        <v>609</v>
      </c>
      <c r="L84" s="62" t="s">
        <v>610</v>
      </c>
      <c r="M84" s="62" t="s">
        <v>611</v>
      </c>
      <c r="N84" s="62" t="s">
        <v>612</v>
      </c>
      <c r="O84" s="133">
        <v>2</v>
      </c>
      <c r="P84" s="133">
        <v>4</v>
      </c>
      <c r="Q84" s="133">
        <f t="shared" si="14"/>
        <v>8</v>
      </c>
      <c r="R84" s="133" t="str">
        <f t="shared" si="15"/>
        <v>MEDIO</v>
      </c>
      <c r="S84" s="133">
        <v>10</v>
      </c>
      <c r="T84" s="133">
        <f t="shared" si="16"/>
        <v>80</v>
      </c>
      <c r="U84" s="133" t="str">
        <f t="shared" si="17"/>
        <v>III</v>
      </c>
      <c r="V84" s="133" t="str">
        <f t="shared" si="11"/>
        <v>Mejorable</v>
      </c>
      <c r="W84" s="62" t="s">
        <v>72</v>
      </c>
      <c r="X84" s="133" t="s">
        <v>73</v>
      </c>
      <c r="Y84" s="133" t="s">
        <v>610</v>
      </c>
      <c r="Z84" s="133" t="s">
        <v>610</v>
      </c>
      <c r="AA84" s="133" t="s">
        <v>610</v>
      </c>
      <c r="AB84" s="133" t="s">
        <v>613</v>
      </c>
      <c r="AC84" s="133" t="s">
        <v>614</v>
      </c>
      <c r="AD84" s="171">
        <v>46246</v>
      </c>
      <c r="AE84" s="116" t="s">
        <v>74</v>
      </c>
      <c r="AF84" s="133">
        <v>2</v>
      </c>
      <c r="AG84" s="133">
        <v>4</v>
      </c>
      <c r="AH84" s="133">
        <f t="shared" ref="AH84:AH142" si="126">AF84 * AG84</f>
        <v>8</v>
      </c>
      <c r="AI84" s="133" t="str">
        <f t="shared" ref="AI84:AI142" si="127">IF(OR(AH84="",NOT(ISNUMBER(AH84))),"FALSO",IF(AND(AH84&gt;=1,AH84&lt;=4),"BAJO",IF(AND(AH84&gt;=5,AH84&lt;=8),"MEDIO",IF(AND(AH84&gt;=9,AH84&lt;=20),"ALTO",IF(AH84&gt;=24,"MUYALTO","FALSO")))))</f>
        <v>MEDIO</v>
      </c>
      <c r="AJ84" s="133">
        <v>10</v>
      </c>
      <c r="AK84" s="133">
        <f t="shared" ref="AK84:AK142" si="128">AH84 * AJ84</f>
        <v>80</v>
      </c>
      <c r="AL84" s="133" t="str">
        <f t="shared" ref="AL84:AL142" si="129">IF(OR(AK84="",NOT(ISNUMBER(AK84))),"FALSO",IF(AND(AK84&gt;=1,AK84&lt;=20),"IV",IF(AND(AK84&gt;=21,AK84&lt;=120),"III",IF(AND(AK84&gt;=121,AK84&lt;=500),"II",IF(AK84&gt;=600,"I","FALSO")))))</f>
        <v>III</v>
      </c>
      <c r="AM84" s="133" t="str">
        <f t="shared" ref="AM84:AM142" si="130">IF(AL84="IV","Aceptable",IF(AL84="III","Mejorable",IF(AL84="II","Aceptable con control especifico", IF(AL84="I","No Aceptable",FALSE))))</f>
        <v>Mejorable</v>
      </c>
      <c r="AN84" s="62" t="s">
        <v>72</v>
      </c>
      <c r="AO84" s="133" t="s">
        <v>73</v>
      </c>
      <c r="AP84" s="133" t="s">
        <v>610</v>
      </c>
      <c r="AQ84" s="133" t="s">
        <v>610</v>
      </c>
      <c r="AR84" s="133" t="s">
        <v>610</v>
      </c>
      <c r="AS84" s="133" t="s">
        <v>613</v>
      </c>
      <c r="AT84" s="133" t="s">
        <v>614</v>
      </c>
      <c r="AU84" s="137" t="str">
        <f t="shared" si="13"/>
        <v>Se mantiene los controles establecidos</v>
      </c>
    </row>
    <row r="85" spans="2:47" s="43" customFormat="1" ht="135" customHeight="1" x14ac:dyDescent="0.35">
      <c r="B85" s="139" t="s">
        <v>95</v>
      </c>
      <c r="C85" s="158" t="s">
        <v>131</v>
      </c>
      <c r="D85" s="158" t="s">
        <v>132</v>
      </c>
      <c r="E85" s="161" t="s">
        <v>465</v>
      </c>
      <c r="F85" s="137" t="s">
        <v>466</v>
      </c>
      <c r="G85" s="133" t="s">
        <v>69</v>
      </c>
      <c r="H85" s="133" t="s">
        <v>70</v>
      </c>
      <c r="I85" s="133" t="s">
        <v>75</v>
      </c>
      <c r="J85" s="133" t="s">
        <v>76</v>
      </c>
      <c r="K85" s="62" t="s">
        <v>628</v>
      </c>
      <c r="L85" s="62" t="s">
        <v>626</v>
      </c>
      <c r="M85" s="62" t="s">
        <v>630</v>
      </c>
      <c r="N85" s="173" t="s">
        <v>629</v>
      </c>
      <c r="O85" s="133">
        <v>2</v>
      </c>
      <c r="P85" s="133">
        <v>2</v>
      </c>
      <c r="Q85" s="133">
        <f t="shared" si="14"/>
        <v>4</v>
      </c>
      <c r="R85" s="133" t="str">
        <f t="shared" si="15"/>
        <v>BAJO</v>
      </c>
      <c r="S85" s="133">
        <v>10</v>
      </c>
      <c r="T85" s="133">
        <f t="shared" si="16"/>
        <v>40</v>
      </c>
      <c r="U85" s="133" t="str">
        <f t="shared" si="17"/>
        <v>III</v>
      </c>
      <c r="V85" s="133" t="str">
        <f t="shared" ref="V85:V88" si="131">IF(U85="IV","Aceptable",IF(U85="III","Mejorable",IF(U85="II","Aceptable con control especifico", IF(U85="I","No Aceptable",FALSE))))</f>
        <v>Mejorable</v>
      </c>
      <c r="W85" s="62" t="s">
        <v>633</v>
      </c>
      <c r="X85" s="133" t="s">
        <v>69</v>
      </c>
      <c r="Y85" s="133" t="s">
        <v>626</v>
      </c>
      <c r="Z85" s="133" t="s">
        <v>626</v>
      </c>
      <c r="AA85" s="133" t="s">
        <v>627</v>
      </c>
      <c r="AB85" s="133" t="s">
        <v>634</v>
      </c>
      <c r="AC85" s="133" t="s">
        <v>626</v>
      </c>
      <c r="AD85" s="171">
        <v>46246</v>
      </c>
      <c r="AE85" s="159" t="s">
        <v>74</v>
      </c>
      <c r="AF85" s="133">
        <v>2</v>
      </c>
      <c r="AG85" s="133">
        <v>2</v>
      </c>
      <c r="AH85" s="133">
        <f t="shared" si="126"/>
        <v>4</v>
      </c>
      <c r="AI85" s="133" t="str">
        <f t="shared" si="127"/>
        <v>BAJO</v>
      </c>
      <c r="AJ85" s="133">
        <v>25</v>
      </c>
      <c r="AK85" s="133">
        <f t="shared" si="128"/>
        <v>100</v>
      </c>
      <c r="AL85" s="133" t="str">
        <f t="shared" si="129"/>
        <v>III</v>
      </c>
      <c r="AM85" s="133" t="str">
        <f t="shared" si="130"/>
        <v>Mejorable</v>
      </c>
      <c r="AN85" s="62" t="s">
        <v>633</v>
      </c>
      <c r="AO85" s="133" t="s">
        <v>69</v>
      </c>
      <c r="AP85" s="133" t="s">
        <v>626</v>
      </c>
      <c r="AQ85" s="133" t="s">
        <v>626</v>
      </c>
      <c r="AR85" s="133" t="s">
        <v>627</v>
      </c>
      <c r="AS85" s="133" t="s">
        <v>634</v>
      </c>
      <c r="AT85" s="133" t="s">
        <v>626</v>
      </c>
      <c r="AU85" s="137" t="str">
        <f t="shared" ref="AU85:AU88" si="132">IF(AND(V85="Aceptable",AM85="Aceptable"),"Se mantiene los controles establecidos",
IF(AND(V85="Aceptable",AM85="Mejorable"),"Disminuyó el riesgo",
IF(AND(V85="Aceptable",AM85="Aceptable con control especifico"),"Disminuyó el riesgo",
IF(AND(V85="Mejorable",AM85="Mejorable"),"Se mantiene los controles establecidos",
IF(AND(V85="Mejorable",AM85="Aceptable"),"Disminuyó el riesgo",
IF(AND(V85="Mejorable",AM85="Aceptable con control especifico"),"Disminuyó el riesgo",
IF(AND(V85="Aceptable con control especifico",AM85="Aceptable con control especifico"),"Se mantiene los controles establecidos",
IF(AND(V85="Aceptable con control especifico",AM85="Mejorable"),"Aumentó el riesgo",
IF(AND(V85="Aceptable con control especifico",AM85="Aceptable"),"Aumentó el riesgo",
"Aumentó el riesgo")))))))))</f>
        <v>Se mantiene los controles establecidos</v>
      </c>
    </row>
    <row r="86" spans="2:47" s="43" customFormat="1" ht="135" customHeight="1" x14ac:dyDescent="0.35">
      <c r="B86" s="139" t="s">
        <v>95</v>
      </c>
      <c r="C86" s="158" t="s">
        <v>131</v>
      </c>
      <c r="D86" s="158" t="s">
        <v>132</v>
      </c>
      <c r="E86" s="161" t="s">
        <v>465</v>
      </c>
      <c r="F86" s="137" t="s">
        <v>466</v>
      </c>
      <c r="G86" s="133" t="s">
        <v>69</v>
      </c>
      <c r="H86" s="133" t="s">
        <v>70</v>
      </c>
      <c r="I86" s="133" t="s">
        <v>77</v>
      </c>
      <c r="J86" s="133" t="s">
        <v>76</v>
      </c>
      <c r="K86" s="62" t="s">
        <v>639</v>
      </c>
      <c r="L86" s="62" t="s">
        <v>610</v>
      </c>
      <c r="M86" s="62" t="s">
        <v>640</v>
      </c>
      <c r="N86" s="62" t="s">
        <v>641</v>
      </c>
      <c r="O86" s="133">
        <v>2</v>
      </c>
      <c r="P86" s="133">
        <v>2</v>
      </c>
      <c r="Q86" s="133">
        <f t="shared" ref="Q86:Q88" si="133">O86 * P86</f>
        <v>4</v>
      </c>
      <c r="R86" s="133" t="str">
        <f t="shared" ref="R86:R88" si="134">IF(OR(Q86="",NOT(ISNUMBER(Q86))),"FALSO",IF(AND(Q86&gt;=1,Q86&lt;=4),"BAJO",IF(AND(Q86&gt;=5,Q86&lt;=8),"MEDIO",IF(AND(Q86&gt;=9,Q86&lt;=20),"ALTO",IF(Q86&gt;=24,"MUYALTO","FALSO")))))</f>
        <v>BAJO</v>
      </c>
      <c r="S86" s="133">
        <v>25</v>
      </c>
      <c r="T86" s="133">
        <f t="shared" ref="T86:T88" si="135">Q86 * S86</f>
        <v>100</v>
      </c>
      <c r="U86" s="133" t="str">
        <f t="shared" ref="U86:U88" si="136">IF(OR(T86="",NOT(ISNUMBER(T86))),"FALSO",IF(AND(T86&gt;=1,T86&lt;=20),"IV",IF(AND(T86&gt;=21,T86&lt;=120),"III",IF(AND(T86&gt;=121,T86&lt;=500),"II",IF(T86&gt;=600,"I","FALSO")))))</f>
        <v>III</v>
      </c>
      <c r="V86" s="133" t="str">
        <f t="shared" si="131"/>
        <v>Mejorable</v>
      </c>
      <c r="W86" s="173" t="s">
        <v>642</v>
      </c>
      <c r="X86" s="133" t="s">
        <v>69</v>
      </c>
      <c r="Y86" s="133" t="s">
        <v>626</v>
      </c>
      <c r="Z86" s="133" t="s">
        <v>626</v>
      </c>
      <c r="AA86" s="133" t="s">
        <v>644</v>
      </c>
      <c r="AB86" s="133" t="s">
        <v>645</v>
      </c>
      <c r="AC86" s="133" t="s">
        <v>626</v>
      </c>
      <c r="AD86" s="171">
        <v>46246</v>
      </c>
      <c r="AE86" s="159" t="s">
        <v>74</v>
      </c>
      <c r="AF86" s="133">
        <v>2</v>
      </c>
      <c r="AG86" s="133">
        <v>2</v>
      </c>
      <c r="AH86" s="133">
        <f t="shared" si="126"/>
        <v>4</v>
      </c>
      <c r="AI86" s="133" t="str">
        <f t="shared" si="127"/>
        <v>BAJO</v>
      </c>
      <c r="AJ86" s="133">
        <v>25</v>
      </c>
      <c r="AK86" s="133">
        <f t="shared" si="128"/>
        <v>100</v>
      </c>
      <c r="AL86" s="133" t="str">
        <f t="shared" si="129"/>
        <v>III</v>
      </c>
      <c r="AM86" s="133" t="str">
        <f t="shared" si="130"/>
        <v>Mejorable</v>
      </c>
      <c r="AN86" s="173" t="s">
        <v>642</v>
      </c>
      <c r="AO86" s="133" t="s">
        <v>69</v>
      </c>
      <c r="AP86" s="133" t="s">
        <v>626</v>
      </c>
      <c r="AQ86" s="133" t="s">
        <v>626</v>
      </c>
      <c r="AR86" s="133" t="s">
        <v>644</v>
      </c>
      <c r="AS86" s="133" t="s">
        <v>645</v>
      </c>
      <c r="AT86" s="133" t="s">
        <v>626</v>
      </c>
      <c r="AU86" s="137" t="str">
        <f t="shared" si="132"/>
        <v>Se mantiene los controles establecidos</v>
      </c>
    </row>
    <row r="87" spans="2:47" s="43" customFormat="1" ht="135" customHeight="1" x14ac:dyDescent="0.35">
      <c r="B87" s="139" t="s">
        <v>95</v>
      </c>
      <c r="C87" s="158" t="s">
        <v>131</v>
      </c>
      <c r="D87" s="158" t="s">
        <v>132</v>
      </c>
      <c r="E87" s="161" t="s">
        <v>465</v>
      </c>
      <c r="F87" s="137" t="s">
        <v>466</v>
      </c>
      <c r="G87" s="133" t="s">
        <v>69</v>
      </c>
      <c r="H87" s="133" t="s">
        <v>70</v>
      </c>
      <c r="I87" s="133" t="s">
        <v>79</v>
      </c>
      <c r="J87" s="133" t="s">
        <v>80</v>
      </c>
      <c r="K87" s="62" t="s">
        <v>668</v>
      </c>
      <c r="L87" s="133" t="s">
        <v>610</v>
      </c>
      <c r="M87" s="62" t="s">
        <v>610</v>
      </c>
      <c r="N87" s="62" t="s">
        <v>669</v>
      </c>
      <c r="O87" s="133">
        <v>2</v>
      </c>
      <c r="P87" s="133">
        <v>2</v>
      </c>
      <c r="Q87" s="133">
        <f t="shared" si="133"/>
        <v>4</v>
      </c>
      <c r="R87" s="133" t="str">
        <f t="shared" si="134"/>
        <v>BAJO</v>
      </c>
      <c r="S87" s="133">
        <v>10</v>
      </c>
      <c r="T87" s="133">
        <f t="shared" si="135"/>
        <v>40</v>
      </c>
      <c r="U87" s="133" t="str">
        <f t="shared" si="136"/>
        <v>III</v>
      </c>
      <c r="V87" s="133" t="str">
        <f t="shared" si="131"/>
        <v>Mejorable</v>
      </c>
      <c r="W87" s="62" t="s">
        <v>670</v>
      </c>
      <c r="X87" s="133" t="s">
        <v>73</v>
      </c>
      <c r="Y87" s="133" t="s">
        <v>610</v>
      </c>
      <c r="Z87" s="133" t="s">
        <v>610</v>
      </c>
      <c r="AA87" s="133" t="s">
        <v>610</v>
      </c>
      <c r="AB87" s="133" t="s">
        <v>671</v>
      </c>
      <c r="AC87" s="133" t="s">
        <v>610</v>
      </c>
      <c r="AD87" s="171">
        <v>46246</v>
      </c>
      <c r="AE87" s="116" t="s">
        <v>74</v>
      </c>
      <c r="AF87" s="133">
        <v>2</v>
      </c>
      <c r="AG87" s="133">
        <v>2</v>
      </c>
      <c r="AH87" s="133">
        <f t="shared" si="126"/>
        <v>4</v>
      </c>
      <c r="AI87" s="133" t="str">
        <f t="shared" si="127"/>
        <v>BAJO</v>
      </c>
      <c r="AJ87" s="133">
        <v>10</v>
      </c>
      <c r="AK87" s="133">
        <f t="shared" si="128"/>
        <v>40</v>
      </c>
      <c r="AL87" s="133" t="str">
        <f t="shared" si="129"/>
        <v>III</v>
      </c>
      <c r="AM87" s="133" t="str">
        <f t="shared" si="130"/>
        <v>Mejorable</v>
      </c>
      <c r="AN87" s="62" t="s">
        <v>670</v>
      </c>
      <c r="AO87" s="133" t="s">
        <v>73</v>
      </c>
      <c r="AP87" s="133" t="s">
        <v>610</v>
      </c>
      <c r="AQ87" s="133" t="s">
        <v>610</v>
      </c>
      <c r="AR87" s="133" t="s">
        <v>610</v>
      </c>
      <c r="AS87" s="133" t="s">
        <v>671</v>
      </c>
      <c r="AT87" s="133" t="s">
        <v>610</v>
      </c>
      <c r="AU87" s="137" t="str">
        <f t="shared" si="132"/>
        <v>Se mantiene los controles establecidos</v>
      </c>
    </row>
    <row r="88" spans="2:47" s="43" customFormat="1" ht="135" customHeight="1" x14ac:dyDescent="0.35">
      <c r="B88" s="139" t="s">
        <v>95</v>
      </c>
      <c r="C88" s="158" t="s">
        <v>131</v>
      </c>
      <c r="D88" s="158" t="s">
        <v>132</v>
      </c>
      <c r="E88" s="161" t="s">
        <v>465</v>
      </c>
      <c r="F88" s="137" t="s">
        <v>466</v>
      </c>
      <c r="G88" s="133" t="s">
        <v>69</v>
      </c>
      <c r="H88" s="133" t="s">
        <v>70</v>
      </c>
      <c r="I88" s="133" t="s">
        <v>81</v>
      </c>
      <c r="J88" s="133" t="s">
        <v>82</v>
      </c>
      <c r="K88" s="62" t="s">
        <v>677</v>
      </c>
      <c r="L88" s="133" t="s">
        <v>610</v>
      </c>
      <c r="M88" s="62" t="s">
        <v>610</v>
      </c>
      <c r="N88" s="62" t="s">
        <v>678</v>
      </c>
      <c r="O88" s="133">
        <v>2</v>
      </c>
      <c r="P88" s="133">
        <v>3</v>
      </c>
      <c r="Q88" s="133">
        <f t="shared" si="133"/>
        <v>6</v>
      </c>
      <c r="R88" s="133" t="str">
        <f t="shared" si="134"/>
        <v>MEDIO</v>
      </c>
      <c r="S88" s="133">
        <v>25</v>
      </c>
      <c r="T88" s="133">
        <f t="shared" si="135"/>
        <v>150</v>
      </c>
      <c r="U88" s="133" t="str">
        <f t="shared" si="136"/>
        <v>II</v>
      </c>
      <c r="V88" s="133" t="str">
        <f t="shared" si="131"/>
        <v>Aceptable con control especifico</v>
      </c>
      <c r="W88" s="133" t="s">
        <v>674</v>
      </c>
      <c r="X88" s="133" t="s">
        <v>73</v>
      </c>
      <c r="Y88" s="133" t="s">
        <v>610</v>
      </c>
      <c r="Z88" s="133" t="s">
        <v>610</v>
      </c>
      <c r="AA88" s="133" t="s">
        <v>610</v>
      </c>
      <c r="AB88" s="133" t="s">
        <v>679</v>
      </c>
      <c r="AC88" s="133" t="s">
        <v>610</v>
      </c>
      <c r="AD88" s="171">
        <v>46246</v>
      </c>
      <c r="AE88" s="116" t="s">
        <v>74</v>
      </c>
      <c r="AF88" s="133">
        <v>2</v>
      </c>
      <c r="AG88" s="133">
        <v>3</v>
      </c>
      <c r="AH88" s="133">
        <f t="shared" si="126"/>
        <v>6</v>
      </c>
      <c r="AI88" s="133" t="str">
        <f t="shared" si="127"/>
        <v>MEDIO</v>
      </c>
      <c r="AJ88" s="133">
        <v>25</v>
      </c>
      <c r="AK88" s="133">
        <f t="shared" si="128"/>
        <v>150</v>
      </c>
      <c r="AL88" s="133" t="str">
        <f t="shared" si="129"/>
        <v>II</v>
      </c>
      <c r="AM88" s="133" t="str">
        <f t="shared" si="130"/>
        <v>Aceptable con control especifico</v>
      </c>
      <c r="AN88" s="133" t="s">
        <v>674</v>
      </c>
      <c r="AO88" s="133" t="s">
        <v>73</v>
      </c>
      <c r="AP88" s="133" t="s">
        <v>610</v>
      </c>
      <c r="AQ88" s="133" t="s">
        <v>610</v>
      </c>
      <c r="AR88" s="133" t="s">
        <v>610</v>
      </c>
      <c r="AS88" s="133" t="s">
        <v>679</v>
      </c>
      <c r="AT88" s="133" t="s">
        <v>610</v>
      </c>
      <c r="AU88" s="137" t="str">
        <f t="shared" si="132"/>
        <v>Se mantiene los controles establecidos</v>
      </c>
    </row>
    <row r="89" spans="2:47" s="43" customFormat="1" ht="135" customHeight="1" x14ac:dyDescent="0.35">
      <c r="B89" s="139" t="s">
        <v>95</v>
      </c>
      <c r="C89" s="158" t="s">
        <v>131</v>
      </c>
      <c r="D89" s="158" t="s">
        <v>132</v>
      </c>
      <c r="E89" s="161" t="s">
        <v>465</v>
      </c>
      <c r="F89" s="137" t="s">
        <v>466</v>
      </c>
      <c r="G89" s="133" t="s">
        <v>69</v>
      </c>
      <c r="H89" s="133" t="s">
        <v>70</v>
      </c>
      <c r="I89" s="133" t="s">
        <v>83</v>
      </c>
      <c r="J89" s="133" t="s">
        <v>82</v>
      </c>
      <c r="K89" s="62" t="s">
        <v>672</v>
      </c>
      <c r="L89" s="133" t="s">
        <v>610</v>
      </c>
      <c r="M89" s="62" t="s">
        <v>610</v>
      </c>
      <c r="N89" s="62" t="s">
        <v>673</v>
      </c>
      <c r="O89" s="133">
        <v>2</v>
      </c>
      <c r="P89" s="133">
        <v>3</v>
      </c>
      <c r="Q89" s="133">
        <f t="shared" ref="Q89:Q142" si="137">O89 * P89</f>
        <v>6</v>
      </c>
      <c r="R89" s="133" t="str">
        <f t="shared" ref="R89:R142" si="138">IF(OR(Q89="",NOT(ISNUMBER(Q89))),"FALSO",IF(AND(Q89&gt;=1,Q89&lt;=4),"BAJO",IF(AND(Q89&gt;=5,Q89&lt;=8),"MEDIO",IF(AND(Q89&gt;=9,Q89&lt;=20),"ALTO",IF(Q89&gt;=24,"MUYALTO","FALSO")))))</f>
        <v>MEDIO</v>
      </c>
      <c r="S89" s="133">
        <v>25</v>
      </c>
      <c r="T89" s="133">
        <f t="shared" ref="T89:T142" si="139">Q89 * S89</f>
        <v>150</v>
      </c>
      <c r="U89" s="133" t="str">
        <f t="shared" ref="U89:U142" si="140">IF(OR(T89="",NOT(ISNUMBER(T89))),"FALSO",IF(AND(T89&gt;=1,T89&lt;=20),"IV",IF(AND(T89&gt;=21,T89&lt;=120),"III",IF(AND(T89&gt;=121,T89&lt;=500),"II",IF(T89&gt;=600,"I","FALSO")))))</f>
        <v>II</v>
      </c>
      <c r="V89" s="133" t="str">
        <f t="shared" ref="V89:V142" si="141">IF(U89="IV","Aceptable",IF(U89="III","Mejorable",IF(U89="II","Aceptable con control especifico", IF(U89="I","No Aceptable",FALSE))))</f>
        <v>Aceptable con control especifico</v>
      </c>
      <c r="W89" s="133" t="s">
        <v>674</v>
      </c>
      <c r="X89" s="133" t="s">
        <v>73</v>
      </c>
      <c r="Y89" s="133" t="s">
        <v>610</v>
      </c>
      <c r="Z89" s="133" t="s">
        <v>610</v>
      </c>
      <c r="AA89" s="133" t="s">
        <v>610</v>
      </c>
      <c r="AB89" s="133" t="s">
        <v>675</v>
      </c>
      <c r="AC89" s="133" t="s">
        <v>610</v>
      </c>
      <c r="AD89" s="171">
        <v>46246</v>
      </c>
      <c r="AE89" s="116" t="s">
        <v>74</v>
      </c>
      <c r="AF89" s="133">
        <v>2</v>
      </c>
      <c r="AG89" s="133">
        <v>3</v>
      </c>
      <c r="AH89" s="133">
        <f t="shared" si="126"/>
        <v>6</v>
      </c>
      <c r="AI89" s="133" t="str">
        <f t="shared" si="127"/>
        <v>MEDIO</v>
      </c>
      <c r="AJ89" s="133">
        <v>25</v>
      </c>
      <c r="AK89" s="133">
        <f t="shared" si="128"/>
        <v>150</v>
      </c>
      <c r="AL89" s="133" t="str">
        <f t="shared" si="129"/>
        <v>II</v>
      </c>
      <c r="AM89" s="133" t="str">
        <f t="shared" si="130"/>
        <v>Aceptable con control especifico</v>
      </c>
      <c r="AN89" s="133" t="s">
        <v>674</v>
      </c>
      <c r="AO89" s="133" t="s">
        <v>73</v>
      </c>
      <c r="AP89" s="133" t="s">
        <v>610</v>
      </c>
      <c r="AQ89" s="133" t="s">
        <v>610</v>
      </c>
      <c r="AR89" s="133" t="s">
        <v>610</v>
      </c>
      <c r="AS89" s="133" t="s">
        <v>675</v>
      </c>
      <c r="AT89" s="133" t="s">
        <v>610</v>
      </c>
      <c r="AU89" s="137" t="str">
        <f t="shared" ref="AU89:AU142" si="142">IF(AND(V89="Aceptable",AM89="Aceptable"),"Se mantiene los controles establecidos",
IF(AND(V89="Aceptable",AM89="Mejorable"),"Disminuyó el riesgo",
IF(AND(V89="Aceptable",AM89="Aceptable con control especifico"),"Disminuyó el riesgo",
IF(AND(V89="Mejorable",AM89="Mejorable"),"Se mantiene los controles establecidos",
IF(AND(V89="Mejorable",AM89="Aceptable"),"Disminuyó el riesgo",
IF(AND(V89="Mejorable",AM89="Aceptable con control especifico"),"Disminuyó el riesgo",
IF(AND(V89="Aceptable con control especifico",AM89="Aceptable con control especifico"),"Se mantiene los controles establecidos",
IF(AND(V89="Aceptable con control especifico",AM89="Mejorable"),"Aumentó el riesgo",
IF(AND(V89="Aceptable con control especifico",AM89="Aceptable"),"Aumentó el riesgo",
"Aumentó el riesgo")))))))))</f>
        <v>Se mantiene los controles establecidos</v>
      </c>
    </row>
    <row r="90" spans="2:47" s="43" customFormat="1" ht="135" customHeight="1" x14ac:dyDescent="0.35">
      <c r="B90" s="139" t="s">
        <v>95</v>
      </c>
      <c r="C90" s="158" t="s">
        <v>131</v>
      </c>
      <c r="D90" s="158" t="s">
        <v>132</v>
      </c>
      <c r="E90" s="161" t="s">
        <v>465</v>
      </c>
      <c r="F90" s="137" t="s">
        <v>466</v>
      </c>
      <c r="G90" s="133" t="s">
        <v>69</v>
      </c>
      <c r="H90" s="133" t="s">
        <v>70</v>
      </c>
      <c r="I90" s="133" t="s">
        <v>758</v>
      </c>
      <c r="J90" s="133" t="s">
        <v>85</v>
      </c>
      <c r="K90" s="62" t="s">
        <v>693</v>
      </c>
      <c r="L90" s="133" t="s">
        <v>610</v>
      </c>
      <c r="M90" s="62" t="s">
        <v>610</v>
      </c>
      <c r="N90" s="62" t="s">
        <v>694</v>
      </c>
      <c r="O90" s="133">
        <v>2</v>
      </c>
      <c r="P90" s="133">
        <v>3</v>
      </c>
      <c r="Q90" s="133">
        <f t="shared" si="137"/>
        <v>6</v>
      </c>
      <c r="R90" s="133" t="str">
        <f t="shared" si="138"/>
        <v>MEDIO</v>
      </c>
      <c r="S90" s="133">
        <v>25</v>
      </c>
      <c r="T90" s="133">
        <f t="shared" si="139"/>
        <v>150</v>
      </c>
      <c r="U90" s="133" t="str">
        <f t="shared" si="140"/>
        <v>II</v>
      </c>
      <c r="V90" s="133" t="str">
        <f t="shared" si="141"/>
        <v>Aceptable con control especifico</v>
      </c>
      <c r="W90" s="62" t="s">
        <v>695</v>
      </c>
      <c r="X90" s="133" t="s">
        <v>69</v>
      </c>
      <c r="Y90" s="133" t="s">
        <v>610</v>
      </c>
      <c r="Z90" s="133" t="s">
        <v>610</v>
      </c>
      <c r="AA90" s="133" t="s">
        <v>610</v>
      </c>
      <c r="AB90" s="134" t="s">
        <v>771</v>
      </c>
      <c r="AC90" s="133" t="s">
        <v>610</v>
      </c>
      <c r="AD90" s="171">
        <v>46246</v>
      </c>
      <c r="AE90" s="116" t="s">
        <v>74</v>
      </c>
      <c r="AF90" s="133">
        <v>2</v>
      </c>
      <c r="AG90" s="133">
        <v>3</v>
      </c>
      <c r="AH90" s="133">
        <f t="shared" si="126"/>
        <v>6</v>
      </c>
      <c r="AI90" s="133" t="str">
        <f t="shared" si="127"/>
        <v>MEDIO</v>
      </c>
      <c r="AJ90" s="133">
        <v>25</v>
      </c>
      <c r="AK90" s="133">
        <f t="shared" si="128"/>
        <v>150</v>
      </c>
      <c r="AL90" s="133" t="str">
        <f t="shared" si="129"/>
        <v>II</v>
      </c>
      <c r="AM90" s="133" t="str">
        <f t="shared" si="130"/>
        <v>Aceptable con control especifico</v>
      </c>
      <c r="AN90" s="62" t="s">
        <v>695</v>
      </c>
      <c r="AO90" s="133" t="s">
        <v>69</v>
      </c>
      <c r="AP90" s="133" t="s">
        <v>610</v>
      </c>
      <c r="AQ90" s="133" t="s">
        <v>610</v>
      </c>
      <c r="AR90" s="133" t="s">
        <v>610</v>
      </c>
      <c r="AS90" s="133" t="s">
        <v>697</v>
      </c>
      <c r="AT90" s="133" t="s">
        <v>610</v>
      </c>
      <c r="AU90" s="137" t="str">
        <f t="shared" si="142"/>
        <v>Se mantiene los controles establecidos</v>
      </c>
    </row>
    <row r="91" spans="2:47" s="43" customFormat="1" ht="135" customHeight="1" x14ac:dyDescent="0.35">
      <c r="B91" s="139" t="s">
        <v>95</v>
      </c>
      <c r="C91" s="158" t="s">
        <v>131</v>
      </c>
      <c r="D91" s="158" t="s">
        <v>132</v>
      </c>
      <c r="E91" s="161" t="s">
        <v>465</v>
      </c>
      <c r="F91" s="137" t="s">
        <v>466</v>
      </c>
      <c r="G91" s="133" t="s">
        <v>69</v>
      </c>
      <c r="H91" s="133" t="s">
        <v>70</v>
      </c>
      <c r="I91" s="133" t="s">
        <v>86</v>
      </c>
      <c r="J91" s="133" t="s">
        <v>85</v>
      </c>
      <c r="K91" s="62" t="s">
        <v>698</v>
      </c>
      <c r="L91" s="133" t="s">
        <v>610</v>
      </c>
      <c r="M91" s="62" t="s">
        <v>610</v>
      </c>
      <c r="N91" s="62" t="s">
        <v>699</v>
      </c>
      <c r="O91" s="133">
        <v>2</v>
      </c>
      <c r="P91" s="133">
        <v>4</v>
      </c>
      <c r="Q91" s="133">
        <f t="shared" si="137"/>
        <v>8</v>
      </c>
      <c r="R91" s="133" t="str">
        <f t="shared" si="138"/>
        <v>MEDIO</v>
      </c>
      <c r="S91" s="133">
        <v>25</v>
      </c>
      <c r="T91" s="133">
        <f t="shared" si="139"/>
        <v>200</v>
      </c>
      <c r="U91" s="133" t="str">
        <f t="shared" si="140"/>
        <v>II</v>
      </c>
      <c r="V91" s="133" t="str">
        <f t="shared" si="141"/>
        <v>Aceptable con control especifico</v>
      </c>
      <c r="W91" s="133" t="s">
        <v>700</v>
      </c>
      <c r="X91" s="133" t="s">
        <v>69</v>
      </c>
      <c r="Y91" s="133" t="s">
        <v>610</v>
      </c>
      <c r="Z91" s="133" t="s">
        <v>610</v>
      </c>
      <c r="AA91" s="133" t="s">
        <v>701</v>
      </c>
      <c r="AB91" s="133" t="s">
        <v>702</v>
      </c>
      <c r="AC91" s="133" t="s">
        <v>610</v>
      </c>
      <c r="AD91" s="171">
        <v>46246</v>
      </c>
      <c r="AE91" s="116" t="s">
        <v>74</v>
      </c>
      <c r="AF91" s="133">
        <v>2</v>
      </c>
      <c r="AG91" s="133">
        <v>4</v>
      </c>
      <c r="AH91" s="133">
        <f t="shared" si="126"/>
        <v>8</v>
      </c>
      <c r="AI91" s="133" t="str">
        <f t="shared" si="127"/>
        <v>MEDIO</v>
      </c>
      <c r="AJ91" s="133">
        <v>25</v>
      </c>
      <c r="AK91" s="133">
        <f t="shared" si="128"/>
        <v>200</v>
      </c>
      <c r="AL91" s="133" t="str">
        <f t="shared" si="129"/>
        <v>II</v>
      </c>
      <c r="AM91" s="133" t="str">
        <f t="shared" si="130"/>
        <v>Aceptable con control especifico</v>
      </c>
      <c r="AN91" s="133" t="s">
        <v>700</v>
      </c>
      <c r="AO91" s="133" t="s">
        <v>69</v>
      </c>
      <c r="AP91" s="133" t="s">
        <v>610</v>
      </c>
      <c r="AQ91" s="133" t="s">
        <v>610</v>
      </c>
      <c r="AR91" s="133" t="s">
        <v>701</v>
      </c>
      <c r="AS91" s="133" t="s">
        <v>702</v>
      </c>
      <c r="AT91" s="133" t="s">
        <v>610</v>
      </c>
      <c r="AU91" s="137" t="str">
        <f t="shared" si="142"/>
        <v>Se mantiene los controles establecidos</v>
      </c>
    </row>
    <row r="92" spans="2:47" s="43" customFormat="1" ht="135" customHeight="1" x14ac:dyDescent="0.35">
      <c r="B92" s="139" t="s">
        <v>95</v>
      </c>
      <c r="C92" s="158" t="s">
        <v>131</v>
      </c>
      <c r="D92" s="158" t="s">
        <v>132</v>
      </c>
      <c r="E92" s="161" t="s">
        <v>465</v>
      </c>
      <c r="F92" s="137" t="s">
        <v>466</v>
      </c>
      <c r="G92" s="133" t="s">
        <v>69</v>
      </c>
      <c r="H92" s="133" t="s">
        <v>70</v>
      </c>
      <c r="I92" s="133" t="s">
        <v>87</v>
      </c>
      <c r="J92" s="133" t="s">
        <v>85</v>
      </c>
      <c r="K92" s="62" t="s">
        <v>698</v>
      </c>
      <c r="L92" s="133" t="s">
        <v>610</v>
      </c>
      <c r="M92" s="62" t="s">
        <v>610</v>
      </c>
      <c r="N92" s="62" t="s">
        <v>699</v>
      </c>
      <c r="O92" s="133">
        <v>2</v>
      </c>
      <c r="P92" s="133">
        <v>4</v>
      </c>
      <c r="Q92" s="133">
        <f t="shared" si="137"/>
        <v>8</v>
      </c>
      <c r="R92" s="133" t="str">
        <f t="shared" si="138"/>
        <v>MEDIO</v>
      </c>
      <c r="S92" s="133">
        <v>25</v>
      </c>
      <c r="T92" s="133">
        <f t="shared" si="139"/>
        <v>200</v>
      </c>
      <c r="U92" s="133" t="str">
        <f t="shared" si="140"/>
        <v>II</v>
      </c>
      <c r="V92" s="133" t="str">
        <f t="shared" si="141"/>
        <v>Aceptable con control especifico</v>
      </c>
      <c r="W92" s="133" t="s">
        <v>700</v>
      </c>
      <c r="X92" s="133" t="s">
        <v>69</v>
      </c>
      <c r="Y92" s="133" t="s">
        <v>610</v>
      </c>
      <c r="Z92" s="133" t="s">
        <v>610</v>
      </c>
      <c r="AA92" s="133" t="s">
        <v>701</v>
      </c>
      <c r="AB92" s="133" t="s">
        <v>702</v>
      </c>
      <c r="AC92" s="133" t="s">
        <v>610</v>
      </c>
      <c r="AD92" s="171">
        <v>46246</v>
      </c>
      <c r="AE92" s="116" t="s">
        <v>74</v>
      </c>
      <c r="AF92" s="133">
        <v>2</v>
      </c>
      <c r="AG92" s="133">
        <v>4</v>
      </c>
      <c r="AH92" s="133">
        <f t="shared" si="126"/>
        <v>8</v>
      </c>
      <c r="AI92" s="133" t="str">
        <f t="shared" si="127"/>
        <v>MEDIO</v>
      </c>
      <c r="AJ92" s="133">
        <v>25</v>
      </c>
      <c r="AK92" s="133">
        <f t="shared" si="128"/>
        <v>200</v>
      </c>
      <c r="AL92" s="133" t="str">
        <f t="shared" si="129"/>
        <v>II</v>
      </c>
      <c r="AM92" s="133" t="str">
        <f t="shared" si="130"/>
        <v>Aceptable con control especifico</v>
      </c>
      <c r="AN92" s="133" t="s">
        <v>700</v>
      </c>
      <c r="AO92" s="133" t="s">
        <v>69</v>
      </c>
      <c r="AP92" s="133" t="s">
        <v>610</v>
      </c>
      <c r="AQ92" s="133" t="s">
        <v>610</v>
      </c>
      <c r="AR92" s="133" t="s">
        <v>701</v>
      </c>
      <c r="AS92" s="133" t="s">
        <v>702</v>
      </c>
      <c r="AT92" s="133" t="s">
        <v>610</v>
      </c>
      <c r="AU92" s="137" t="str">
        <f t="shared" si="142"/>
        <v>Se mantiene los controles establecidos</v>
      </c>
    </row>
    <row r="93" spans="2:47" s="43" customFormat="1" ht="135" customHeight="1" x14ac:dyDescent="0.35">
      <c r="B93" s="139" t="s">
        <v>95</v>
      </c>
      <c r="C93" s="158" t="s">
        <v>131</v>
      </c>
      <c r="D93" s="158" t="s">
        <v>132</v>
      </c>
      <c r="E93" s="161" t="s">
        <v>465</v>
      </c>
      <c r="F93" s="137" t="s">
        <v>466</v>
      </c>
      <c r="G93" s="133" t="s">
        <v>69</v>
      </c>
      <c r="H93" s="133" t="s">
        <v>70</v>
      </c>
      <c r="I93" s="133" t="s">
        <v>88</v>
      </c>
      <c r="J93" s="133" t="s">
        <v>89</v>
      </c>
      <c r="K93" s="62" t="s">
        <v>788</v>
      </c>
      <c r="L93" s="133" t="s">
        <v>626</v>
      </c>
      <c r="M93" s="62" t="s">
        <v>789</v>
      </c>
      <c r="N93" s="138" t="s">
        <v>790</v>
      </c>
      <c r="O93" s="133">
        <v>2</v>
      </c>
      <c r="P93" s="133">
        <v>1</v>
      </c>
      <c r="Q93" s="133">
        <v>2</v>
      </c>
      <c r="R93" s="133" t="s">
        <v>791</v>
      </c>
      <c r="S93" s="133">
        <v>60</v>
      </c>
      <c r="T93" s="133">
        <v>120</v>
      </c>
      <c r="U93" s="133" t="s">
        <v>235</v>
      </c>
      <c r="V93" s="133" t="s">
        <v>264</v>
      </c>
      <c r="W93" s="62" t="s">
        <v>792</v>
      </c>
      <c r="X93" s="133" t="s">
        <v>69</v>
      </c>
      <c r="Y93" s="133" t="s">
        <v>610</v>
      </c>
      <c r="Z93" s="133" t="s">
        <v>610</v>
      </c>
      <c r="AA93" s="138" t="s">
        <v>793</v>
      </c>
      <c r="AB93" s="137" t="s">
        <v>794</v>
      </c>
      <c r="AC93" s="133" t="s">
        <v>795</v>
      </c>
      <c r="AD93" s="171">
        <v>46246</v>
      </c>
      <c r="AE93" s="116" t="s">
        <v>74</v>
      </c>
      <c r="AF93" s="133">
        <v>2</v>
      </c>
      <c r="AG93" s="133">
        <v>1</v>
      </c>
      <c r="AH93" s="133">
        <v>2</v>
      </c>
      <c r="AI93" s="133" t="s">
        <v>791</v>
      </c>
      <c r="AJ93" s="133">
        <v>60</v>
      </c>
      <c r="AK93" s="133">
        <v>120</v>
      </c>
      <c r="AL93" s="133" t="s">
        <v>235</v>
      </c>
      <c r="AM93" s="133" t="s">
        <v>264</v>
      </c>
      <c r="AN93" s="62" t="s">
        <v>792</v>
      </c>
      <c r="AO93" s="133" t="s">
        <v>69</v>
      </c>
      <c r="AP93" s="133" t="s">
        <v>610</v>
      </c>
      <c r="AQ93" s="133" t="s">
        <v>610</v>
      </c>
      <c r="AR93" s="138" t="s">
        <v>793</v>
      </c>
      <c r="AS93" s="137" t="s">
        <v>794</v>
      </c>
      <c r="AT93" s="133" t="s">
        <v>795</v>
      </c>
      <c r="AU93" s="137" t="s">
        <v>287</v>
      </c>
    </row>
    <row r="94" spans="2:47" s="43" customFormat="1" ht="135" customHeight="1" x14ac:dyDescent="0.35">
      <c r="B94" s="139" t="s">
        <v>95</v>
      </c>
      <c r="C94" s="158" t="s">
        <v>131</v>
      </c>
      <c r="D94" s="158" t="s">
        <v>132</v>
      </c>
      <c r="E94" s="161" t="s">
        <v>465</v>
      </c>
      <c r="F94" s="137" t="s">
        <v>466</v>
      </c>
      <c r="G94" s="133" t="s">
        <v>69</v>
      </c>
      <c r="H94" s="133" t="s">
        <v>70</v>
      </c>
      <c r="I94" s="133" t="s">
        <v>90</v>
      </c>
      <c r="J94" s="133" t="s">
        <v>89</v>
      </c>
      <c r="K94" s="62" t="s">
        <v>788</v>
      </c>
      <c r="L94" s="133" t="s">
        <v>626</v>
      </c>
      <c r="M94" s="62" t="s">
        <v>789</v>
      </c>
      <c r="N94" s="138" t="s">
        <v>790</v>
      </c>
      <c r="O94" s="133">
        <v>2</v>
      </c>
      <c r="P94" s="133">
        <v>1</v>
      </c>
      <c r="Q94" s="133">
        <v>2</v>
      </c>
      <c r="R94" s="133" t="s">
        <v>791</v>
      </c>
      <c r="S94" s="133">
        <v>60</v>
      </c>
      <c r="T94" s="133">
        <v>120</v>
      </c>
      <c r="U94" s="133" t="s">
        <v>235</v>
      </c>
      <c r="V94" s="133" t="s">
        <v>264</v>
      </c>
      <c r="W94" s="62" t="s">
        <v>792</v>
      </c>
      <c r="X94" s="133" t="s">
        <v>69</v>
      </c>
      <c r="Y94" s="133" t="s">
        <v>610</v>
      </c>
      <c r="Z94" s="133" t="s">
        <v>610</v>
      </c>
      <c r="AA94" s="138" t="s">
        <v>793</v>
      </c>
      <c r="AB94" s="137" t="s">
        <v>794</v>
      </c>
      <c r="AC94" s="133" t="s">
        <v>795</v>
      </c>
      <c r="AD94" s="171">
        <v>46246</v>
      </c>
      <c r="AE94" s="116" t="s">
        <v>74</v>
      </c>
      <c r="AF94" s="133">
        <v>2</v>
      </c>
      <c r="AG94" s="133">
        <v>1</v>
      </c>
      <c r="AH94" s="133">
        <v>2</v>
      </c>
      <c r="AI94" s="133" t="s">
        <v>791</v>
      </c>
      <c r="AJ94" s="133">
        <v>60</v>
      </c>
      <c r="AK94" s="133">
        <v>120</v>
      </c>
      <c r="AL94" s="133" t="s">
        <v>235</v>
      </c>
      <c r="AM94" s="133" t="s">
        <v>264</v>
      </c>
      <c r="AN94" s="62" t="s">
        <v>792</v>
      </c>
      <c r="AO94" s="133" t="s">
        <v>69</v>
      </c>
      <c r="AP94" s="133" t="s">
        <v>610</v>
      </c>
      <c r="AQ94" s="133" t="s">
        <v>610</v>
      </c>
      <c r="AR94" s="138" t="s">
        <v>793</v>
      </c>
      <c r="AS94" s="137" t="s">
        <v>794</v>
      </c>
      <c r="AT94" s="133" t="s">
        <v>795</v>
      </c>
      <c r="AU94" s="137" t="s">
        <v>287</v>
      </c>
    </row>
    <row r="95" spans="2:47" s="43" customFormat="1" ht="135" customHeight="1" x14ac:dyDescent="0.35">
      <c r="B95" s="139" t="s">
        <v>95</v>
      </c>
      <c r="C95" s="158" t="s">
        <v>131</v>
      </c>
      <c r="D95" s="158" t="s">
        <v>132</v>
      </c>
      <c r="E95" s="161" t="s">
        <v>465</v>
      </c>
      <c r="F95" s="137" t="s">
        <v>466</v>
      </c>
      <c r="G95" s="133" t="s">
        <v>69</v>
      </c>
      <c r="H95" s="133" t="s">
        <v>70</v>
      </c>
      <c r="I95" s="133" t="s">
        <v>91</v>
      </c>
      <c r="J95" s="133" t="s">
        <v>89</v>
      </c>
      <c r="K95" s="62" t="s">
        <v>788</v>
      </c>
      <c r="L95" s="133" t="s">
        <v>626</v>
      </c>
      <c r="M95" s="62" t="s">
        <v>789</v>
      </c>
      <c r="N95" s="138" t="s">
        <v>790</v>
      </c>
      <c r="O95" s="133">
        <v>2</v>
      </c>
      <c r="P95" s="133">
        <v>1</v>
      </c>
      <c r="Q95" s="133">
        <v>2</v>
      </c>
      <c r="R95" s="133" t="s">
        <v>791</v>
      </c>
      <c r="S95" s="133">
        <v>60</v>
      </c>
      <c r="T95" s="133">
        <v>120</v>
      </c>
      <c r="U95" s="133" t="s">
        <v>235</v>
      </c>
      <c r="V95" s="133" t="s">
        <v>264</v>
      </c>
      <c r="W95" s="62" t="s">
        <v>792</v>
      </c>
      <c r="X95" s="133" t="s">
        <v>69</v>
      </c>
      <c r="Y95" s="133" t="s">
        <v>610</v>
      </c>
      <c r="Z95" s="133" t="s">
        <v>610</v>
      </c>
      <c r="AA95" s="138" t="s">
        <v>793</v>
      </c>
      <c r="AB95" s="137" t="s">
        <v>794</v>
      </c>
      <c r="AC95" s="133" t="s">
        <v>795</v>
      </c>
      <c r="AD95" s="171">
        <v>46246</v>
      </c>
      <c r="AE95" s="116" t="s">
        <v>74</v>
      </c>
      <c r="AF95" s="133">
        <v>2</v>
      </c>
      <c r="AG95" s="133">
        <v>1</v>
      </c>
      <c r="AH95" s="133">
        <v>2</v>
      </c>
      <c r="AI95" s="133" t="s">
        <v>791</v>
      </c>
      <c r="AJ95" s="133">
        <v>60</v>
      </c>
      <c r="AK95" s="133">
        <v>120</v>
      </c>
      <c r="AL95" s="133" t="s">
        <v>235</v>
      </c>
      <c r="AM95" s="133" t="s">
        <v>264</v>
      </c>
      <c r="AN95" s="62" t="s">
        <v>792</v>
      </c>
      <c r="AO95" s="133" t="s">
        <v>69</v>
      </c>
      <c r="AP95" s="133" t="s">
        <v>610</v>
      </c>
      <c r="AQ95" s="133" t="s">
        <v>610</v>
      </c>
      <c r="AR95" s="138" t="s">
        <v>793</v>
      </c>
      <c r="AS95" s="137" t="s">
        <v>794</v>
      </c>
      <c r="AT95" s="133" t="s">
        <v>795</v>
      </c>
      <c r="AU95" s="137" t="s">
        <v>287</v>
      </c>
    </row>
    <row r="96" spans="2:47" s="43" customFormat="1" ht="135" customHeight="1" x14ac:dyDescent="0.35">
      <c r="B96" s="139" t="s">
        <v>95</v>
      </c>
      <c r="C96" s="158" t="s">
        <v>131</v>
      </c>
      <c r="D96" s="158" t="s">
        <v>132</v>
      </c>
      <c r="E96" s="161" t="s">
        <v>465</v>
      </c>
      <c r="F96" s="137" t="s">
        <v>466</v>
      </c>
      <c r="G96" s="133" t="s">
        <v>69</v>
      </c>
      <c r="H96" s="133" t="s">
        <v>70</v>
      </c>
      <c r="I96" s="133" t="s">
        <v>92</v>
      </c>
      <c r="J96" s="133" t="s">
        <v>89</v>
      </c>
      <c r="K96" s="62" t="s">
        <v>788</v>
      </c>
      <c r="L96" s="133" t="s">
        <v>626</v>
      </c>
      <c r="M96" s="62" t="s">
        <v>789</v>
      </c>
      <c r="N96" s="138" t="s">
        <v>790</v>
      </c>
      <c r="O96" s="133">
        <v>2</v>
      </c>
      <c r="P96" s="133">
        <v>1</v>
      </c>
      <c r="Q96" s="133">
        <v>2</v>
      </c>
      <c r="R96" s="133" t="s">
        <v>791</v>
      </c>
      <c r="S96" s="133">
        <v>60</v>
      </c>
      <c r="T96" s="133">
        <v>120</v>
      </c>
      <c r="U96" s="133" t="s">
        <v>235</v>
      </c>
      <c r="V96" s="133" t="s">
        <v>264</v>
      </c>
      <c r="W96" s="62" t="s">
        <v>792</v>
      </c>
      <c r="X96" s="133" t="s">
        <v>69</v>
      </c>
      <c r="Y96" s="133" t="s">
        <v>610</v>
      </c>
      <c r="Z96" s="133" t="s">
        <v>610</v>
      </c>
      <c r="AA96" s="138" t="s">
        <v>793</v>
      </c>
      <c r="AB96" s="137" t="s">
        <v>794</v>
      </c>
      <c r="AC96" s="133" t="s">
        <v>795</v>
      </c>
      <c r="AD96" s="171">
        <v>46246</v>
      </c>
      <c r="AE96" s="116" t="s">
        <v>74</v>
      </c>
      <c r="AF96" s="133">
        <v>2</v>
      </c>
      <c r="AG96" s="133">
        <v>1</v>
      </c>
      <c r="AH96" s="133">
        <v>2</v>
      </c>
      <c r="AI96" s="133" t="s">
        <v>791</v>
      </c>
      <c r="AJ96" s="133">
        <v>60</v>
      </c>
      <c r="AK96" s="133">
        <v>120</v>
      </c>
      <c r="AL96" s="133" t="s">
        <v>235</v>
      </c>
      <c r="AM96" s="133" t="s">
        <v>264</v>
      </c>
      <c r="AN96" s="62" t="s">
        <v>792</v>
      </c>
      <c r="AO96" s="133" t="s">
        <v>69</v>
      </c>
      <c r="AP96" s="133" t="s">
        <v>610</v>
      </c>
      <c r="AQ96" s="133" t="s">
        <v>610</v>
      </c>
      <c r="AR96" s="138" t="s">
        <v>793</v>
      </c>
      <c r="AS96" s="137" t="s">
        <v>794</v>
      </c>
      <c r="AT96" s="133" t="s">
        <v>795</v>
      </c>
      <c r="AU96" s="137" t="s">
        <v>287</v>
      </c>
    </row>
    <row r="97" spans="2:47" s="43" customFormat="1" ht="135" customHeight="1" x14ac:dyDescent="0.35">
      <c r="B97" s="139" t="s">
        <v>95</v>
      </c>
      <c r="C97" s="158" t="s">
        <v>131</v>
      </c>
      <c r="D97" s="158" t="s">
        <v>132</v>
      </c>
      <c r="E97" s="161" t="s">
        <v>465</v>
      </c>
      <c r="F97" s="137" t="s">
        <v>466</v>
      </c>
      <c r="G97" s="133" t="s">
        <v>69</v>
      </c>
      <c r="H97" s="133" t="s">
        <v>70</v>
      </c>
      <c r="I97" s="133" t="s">
        <v>93</v>
      </c>
      <c r="J97" s="133" t="s">
        <v>89</v>
      </c>
      <c r="K97" s="62" t="s">
        <v>788</v>
      </c>
      <c r="L97" s="133" t="s">
        <v>626</v>
      </c>
      <c r="M97" s="62" t="s">
        <v>789</v>
      </c>
      <c r="N97" s="138" t="s">
        <v>790</v>
      </c>
      <c r="O97" s="133">
        <v>2</v>
      </c>
      <c r="P97" s="133">
        <v>1</v>
      </c>
      <c r="Q97" s="133">
        <v>2</v>
      </c>
      <c r="R97" s="133" t="s">
        <v>791</v>
      </c>
      <c r="S97" s="133">
        <v>60</v>
      </c>
      <c r="T97" s="133">
        <v>120</v>
      </c>
      <c r="U97" s="133" t="s">
        <v>235</v>
      </c>
      <c r="V97" s="133" t="s">
        <v>264</v>
      </c>
      <c r="W97" s="62" t="s">
        <v>792</v>
      </c>
      <c r="X97" s="133" t="s">
        <v>69</v>
      </c>
      <c r="Y97" s="133" t="s">
        <v>610</v>
      </c>
      <c r="Z97" s="133" t="s">
        <v>610</v>
      </c>
      <c r="AA97" s="138" t="s">
        <v>793</v>
      </c>
      <c r="AB97" s="137" t="s">
        <v>794</v>
      </c>
      <c r="AC97" s="133" t="s">
        <v>795</v>
      </c>
      <c r="AD97" s="171">
        <v>46246</v>
      </c>
      <c r="AE97" s="116" t="s">
        <v>74</v>
      </c>
      <c r="AF97" s="133">
        <v>2</v>
      </c>
      <c r="AG97" s="133">
        <v>1</v>
      </c>
      <c r="AH97" s="133">
        <v>2</v>
      </c>
      <c r="AI97" s="133" t="s">
        <v>791</v>
      </c>
      <c r="AJ97" s="133">
        <v>60</v>
      </c>
      <c r="AK97" s="133">
        <v>120</v>
      </c>
      <c r="AL97" s="133" t="s">
        <v>235</v>
      </c>
      <c r="AM97" s="133" t="s">
        <v>264</v>
      </c>
      <c r="AN97" s="62" t="s">
        <v>792</v>
      </c>
      <c r="AO97" s="133" t="s">
        <v>69</v>
      </c>
      <c r="AP97" s="133" t="s">
        <v>610</v>
      </c>
      <c r="AQ97" s="133" t="s">
        <v>610</v>
      </c>
      <c r="AR97" s="138" t="s">
        <v>793</v>
      </c>
      <c r="AS97" s="137" t="s">
        <v>794</v>
      </c>
      <c r="AT97" s="133" t="s">
        <v>795</v>
      </c>
      <c r="AU97" s="137" t="s">
        <v>287</v>
      </c>
    </row>
    <row r="98" spans="2:47" s="43" customFormat="1" ht="135" customHeight="1" x14ac:dyDescent="0.35">
      <c r="B98" s="139" t="s">
        <v>95</v>
      </c>
      <c r="C98" s="158" t="s">
        <v>131</v>
      </c>
      <c r="D98" s="158" t="s">
        <v>132</v>
      </c>
      <c r="E98" s="161" t="s">
        <v>465</v>
      </c>
      <c r="F98" s="137" t="s">
        <v>466</v>
      </c>
      <c r="G98" s="133" t="s">
        <v>69</v>
      </c>
      <c r="H98" s="133" t="s">
        <v>70</v>
      </c>
      <c r="I98" s="133" t="s">
        <v>94</v>
      </c>
      <c r="J98" s="133" t="s">
        <v>89</v>
      </c>
      <c r="K98" s="62" t="s">
        <v>788</v>
      </c>
      <c r="L98" s="133" t="s">
        <v>626</v>
      </c>
      <c r="M98" s="62" t="s">
        <v>789</v>
      </c>
      <c r="N98" s="138" t="s">
        <v>790</v>
      </c>
      <c r="O98" s="133">
        <v>2</v>
      </c>
      <c r="P98" s="133">
        <v>1</v>
      </c>
      <c r="Q98" s="133">
        <v>2</v>
      </c>
      <c r="R98" s="133" t="s">
        <v>791</v>
      </c>
      <c r="S98" s="133">
        <v>60</v>
      </c>
      <c r="T98" s="133">
        <v>120</v>
      </c>
      <c r="U98" s="133" t="s">
        <v>235</v>
      </c>
      <c r="V98" s="133" t="s">
        <v>264</v>
      </c>
      <c r="W98" s="62" t="s">
        <v>792</v>
      </c>
      <c r="X98" s="133" t="s">
        <v>69</v>
      </c>
      <c r="Y98" s="133" t="s">
        <v>610</v>
      </c>
      <c r="Z98" s="133" t="s">
        <v>610</v>
      </c>
      <c r="AA98" s="138" t="s">
        <v>793</v>
      </c>
      <c r="AB98" s="137" t="s">
        <v>794</v>
      </c>
      <c r="AC98" s="133" t="s">
        <v>795</v>
      </c>
      <c r="AD98" s="171">
        <v>46246</v>
      </c>
      <c r="AE98" s="116" t="s">
        <v>74</v>
      </c>
      <c r="AF98" s="133">
        <v>2</v>
      </c>
      <c r="AG98" s="133">
        <v>1</v>
      </c>
      <c r="AH98" s="133">
        <v>2</v>
      </c>
      <c r="AI98" s="133" t="s">
        <v>791</v>
      </c>
      <c r="AJ98" s="133">
        <v>60</v>
      </c>
      <c r="AK98" s="133">
        <v>120</v>
      </c>
      <c r="AL98" s="133" t="s">
        <v>235</v>
      </c>
      <c r="AM98" s="133" t="s">
        <v>264</v>
      </c>
      <c r="AN98" s="62" t="s">
        <v>792</v>
      </c>
      <c r="AO98" s="133" t="s">
        <v>69</v>
      </c>
      <c r="AP98" s="133" t="s">
        <v>610</v>
      </c>
      <c r="AQ98" s="133" t="s">
        <v>610</v>
      </c>
      <c r="AR98" s="138" t="s">
        <v>793</v>
      </c>
      <c r="AS98" s="137" t="s">
        <v>794</v>
      </c>
      <c r="AT98" s="133" t="s">
        <v>795</v>
      </c>
      <c r="AU98" s="137" t="s">
        <v>287</v>
      </c>
    </row>
    <row r="99" spans="2:47" s="43" customFormat="1" ht="135" customHeight="1" x14ac:dyDescent="0.35">
      <c r="B99" s="139" t="s">
        <v>150</v>
      </c>
      <c r="C99" s="158" t="s">
        <v>171</v>
      </c>
      <c r="D99" s="158" t="s">
        <v>132</v>
      </c>
      <c r="E99" s="161" t="s">
        <v>467</v>
      </c>
      <c r="F99" s="137" t="s">
        <v>468</v>
      </c>
      <c r="G99" s="133" t="s">
        <v>69</v>
      </c>
      <c r="H99" s="133" t="s">
        <v>70</v>
      </c>
      <c r="I99" s="133" t="s">
        <v>840</v>
      </c>
      <c r="J99" s="133" t="s">
        <v>71</v>
      </c>
      <c r="K99" s="62" t="s">
        <v>609</v>
      </c>
      <c r="L99" s="62" t="s">
        <v>610</v>
      </c>
      <c r="M99" s="62" t="s">
        <v>611</v>
      </c>
      <c r="N99" s="62" t="s">
        <v>612</v>
      </c>
      <c r="O99" s="133">
        <v>2</v>
      </c>
      <c r="P99" s="133">
        <v>4</v>
      </c>
      <c r="Q99" s="133">
        <f t="shared" si="137"/>
        <v>8</v>
      </c>
      <c r="R99" s="133" t="str">
        <f t="shared" si="138"/>
        <v>MEDIO</v>
      </c>
      <c r="S99" s="133">
        <v>10</v>
      </c>
      <c r="T99" s="133">
        <f t="shared" si="139"/>
        <v>80</v>
      </c>
      <c r="U99" s="133" t="str">
        <f t="shared" si="140"/>
        <v>III</v>
      </c>
      <c r="V99" s="133" t="str">
        <f t="shared" si="141"/>
        <v>Mejorable</v>
      </c>
      <c r="W99" s="62" t="s">
        <v>72</v>
      </c>
      <c r="X99" s="133" t="s">
        <v>73</v>
      </c>
      <c r="Y99" s="133" t="s">
        <v>610</v>
      </c>
      <c r="Z99" s="133" t="s">
        <v>610</v>
      </c>
      <c r="AA99" s="133" t="s">
        <v>610</v>
      </c>
      <c r="AB99" s="133" t="s">
        <v>613</v>
      </c>
      <c r="AC99" s="133" t="s">
        <v>614</v>
      </c>
      <c r="AD99" s="171">
        <v>46246</v>
      </c>
      <c r="AE99" s="116" t="s">
        <v>74</v>
      </c>
      <c r="AF99" s="133">
        <v>2</v>
      </c>
      <c r="AG99" s="133">
        <v>4</v>
      </c>
      <c r="AH99" s="133">
        <f t="shared" si="126"/>
        <v>8</v>
      </c>
      <c r="AI99" s="133" t="str">
        <f t="shared" si="127"/>
        <v>MEDIO</v>
      </c>
      <c r="AJ99" s="133">
        <v>10</v>
      </c>
      <c r="AK99" s="133">
        <f t="shared" si="128"/>
        <v>80</v>
      </c>
      <c r="AL99" s="133" t="str">
        <f t="shared" si="129"/>
        <v>III</v>
      </c>
      <c r="AM99" s="133" t="str">
        <f t="shared" si="130"/>
        <v>Mejorable</v>
      </c>
      <c r="AN99" s="62" t="s">
        <v>72</v>
      </c>
      <c r="AO99" s="133" t="s">
        <v>73</v>
      </c>
      <c r="AP99" s="133" t="s">
        <v>610</v>
      </c>
      <c r="AQ99" s="133" t="s">
        <v>610</v>
      </c>
      <c r="AR99" s="133" t="s">
        <v>610</v>
      </c>
      <c r="AS99" s="133" t="s">
        <v>613</v>
      </c>
      <c r="AT99" s="133" t="s">
        <v>614</v>
      </c>
      <c r="AU99" s="137" t="str">
        <f t="shared" si="142"/>
        <v>Se mantiene los controles establecidos</v>
      </c>
    </row>
    <row r="100" spans="2:47" s="43" customFormat="1" ht="135" customHeight="1" x14ac:dyDescent="0.35">
      <c r="B100" s="139" t="s">
        <v>150</v>
      </c>
      <c r="C100" s="158" t="s">
        <v>171</v>
      </c>
      <c r="D100" s="158" t="s">
        <v>132</v>
      </c>
      <c r="E100" s="161" t="s">
        <v>467</v>
      </c>
      <c r="F100" s="137" t="s">
        <v>468</v>
      </c>
      <c r="G100" s="133" t="s">
        <v>69</v>
      </c>
      <c r="H100" s="133" t="s">
        <v>70</v>
      </c>
      <c r="I100" s="133" t="s">
        <v>75</v>
      </c>
      <c r="J100" s="133" t="s">
        <v>76</v>
      </c>
      <c r="K100" s="62" t="s">
        <v>628</v>
      </c>
      <c r="L100" s="62" t="s">
        <v>626</v>
      </c>
      <c r="M100" s="62" t="s">
        <v>630</v>
      </c>
      <c r="N100" s="173" t="s">
        <v>629</v>
      </c>
      <c r="O100" s="133">
        <v>2</v>
      </c>
      <c r="P100" s="133">
        <v>2</v>
      </c>
      <c r="Q100" s="133">
        <f t="shared" si="137"/>
        <v>4</v>
      </c>
      <c r="R100" s="133" t="str">
        <f t="shared" si="138"/>
        <v>BAJO</v>
      </c>
      <c r="S100" s="133">
        <v>10</v>
      </c>
      <c r="T100" s="133">
        <f t="shared" si="139"/>
        <v>40</v>
      </c>
      <c r="U100" s="133" t="str">
        <f t="shared" si="140"/>
        <v>III</v>
      </c>
      <c r="V100" s="133" t="str">
        <f t="shared" si="141"/>
        <v>Mejorable</v>
      </c>
      <c r="W100" s="62" t="s">
        <v>633</v>
      </c>
      <c r="X100" s="133" t="s">
        <v>69</v>
      </c>
      <c r="Y100" s="133" t="s">
        <v>626</v>
      </c>
      <c r="Z100" s="133" t="s">
        <v>626</v>
      </c>
      <c r="AA100" s="133" t="s">
        <v>627</v>
      </c>
      <c r="AB100" s="133" t="s">
        <v>634</v>
      </c>
      <c r="AC100" s="133" t="s">
        <v>626</v>
      </c>
      <c r="AD100" s="171">
        <v>46246</v>
      </c>
      <c r="AE100" s="159" t="s">
        <v>74</v>
      </c>
      <c r="AF100" s="133">
        <v>2</v>
      </c>
      <c r="AG100" s="133">
        <v>2</v>
      </c>
      <c r="AH100" s="133">
        <f t="shared" si="126"/>
        <v>4</v>
      </c>
      <c r="AI100" s="133" t="str">
        <f t="shared" si="127"/>
        <v>BAJO</v>
      </c>
      <c r="AJ100" s="133">
        <v>25</v>
      </c>
      <c r="AK100" s="133">
        <f t="shared" si="128"/>
        <v>100</v>
      </c>
      <c r="AL100" s="133" t="str">
        <f t="shared" si="129"/>
        <v>III</v>
      </c>
      <c r="AM100" s="133" t="str">
        <f t="shared" si="130"/>
        <v>Mejorable</v>
      </c>
      <c r="AN100" s="62" t="s">
        <v>633</v>
      </c>
      <c r="AO100" s="133" t="s">
        <v>69</v>
      </c>
      <c r="AP100" s="133" t="s">
        <v>626</v>
      </c>
      <c r="AQ100" s="133" t="s">
        <v>626</v>
      </c>
      <c r="AR100" s="133" t="s">
        <v>627</v>
      </c>
      <c r="AS100" s="133" t="s">
        <v>634</v>
      </c>
      <c r="AT100" s="133" t="s">
        <v>626</v>
      </c>
      <c r="AU100" s="137" t="str">
        <f t="shared" si="142"/>
        <v>Se mantiene los controles establecidos</v>
      </c>
    </row>
    <row r="101" spans="2:47" s="43" customFormat="1" ht="135" customHeight="1" x14ac:dyDescent="0.35">
      <c r="B101" s="139" t="s">
        <v>150</v>
      </c>
      <c r="C101" s="158" t="s">
        <v>171</v>
      </c>
      <c r="D101" s="158" t="s">
        <v>132</v>
      </c>
      <c r="E101" s="161" t="s">
        <v>467</v>
      </c>
      <c r="F101" s="137" t="s">
        <v>468</v>
      </c>
      <c r="G101" s="133" t="s">
        <v>69</v>
      </c>
      <c r="H101" s="133" t="s">
        <v>70</v>
      </c>
      <c r="I101" s="133" t="s">
        <v>77</v>
      </c>
      <c r="J101" s="133" t="s">
        <v>76</v>
      </c>
      <c r="K101" s="62" t="s">
        <v>639</v>
      </c>
      <c r="L101" s="62" t="s">
        <v>610</v>
      </c>
      <c r="M101" s="62" t="s">
        <v>640</v>
      </c>
      <c r="N101" s="62" t="s">
        <v>641</v>
      </c>
      <c r="O101" s="133">
        <v>2</v>
      </c>
      <c r="P101" s="133">
        <v>2</v>
      </c>
      <c r="Q101" s="133">
        <f t="shared" si="137"/>
        <v>4</v>
      </c>
      <c r="R101" s="133" t="str">
        <f t="shared" si="138"/>
        <v>BAJO</v>
      </c>
      <c r="S101" s="133">
        <v>25</v>
      </c>
      <c r="T101" s="133">
        <f t="shared" si="139"/>
        <v>100</v>
      </c>
      <c r="U101" s="133" t="str">
        <f t="shared" si="140"/>
        <v>III</v>
      </c>
      <c r="V101" s="133" t="str">
        <f t="shared" si="141"/>
        <v>Mejorable</v>
      </c>
      <c r="W101" s="173" t="s">
        <v>642</v>
      </c>
      <c r="X101" s="133" t="s">
        <v>69</v>
      </c>
      <c r="Y101" s="133" t="s">
        <v>626</v>
      </c>
      <c r="Z101" s="133" t="s">
        <v>626</v>
      </c>
      <c r="AA101" s="133" t="s">
        <v>644</v>
      </c>
      <c r="AB101" s="133" t="s">
        <v>645</v>
      </c>
      <c r="AC101" s="133" t="s">
        <v>626</v>
      </c>
      <c r="AD101" s="171">
        <v>46246</v>
      </c>
      <c r="AE101" s="159" t="s">
        <v>74</v>
      </c>
      <c r="AF101" s="133">
        <v>2</v>
      </c>
      <c r="AG101" s="133">
        <v>2</v>
      </c>
      <c r="AH101" s="133">
        <f t="shared" si="126"/>
        <v>4</v>
      </c>
      <c r="AI101" s="133" t="str">
        <f t="shared" si="127"/>
        <v>BAJO</v>
      </c>
      <c r="AJ101" s="133">
        <v>25</v>
      </c>
      <c r="AK101" s="133">
        <f t="shared" si="128"/>
        <v>100</v>
      </c>
      <c r="AL101" s="133" t="str">
        <f t="shared" si="129"/>
        <v>III</v>
      </c>
      <c r="AM101" s="133" t="str">
        <f t="shared" si="130"/>
        <v>Mejorable</v>
      </c>
      <c r="AN101" s="173" t="s">
        <v>642</v>
      </c>
      <c r="AO101" s="133" t="s">
        <v>69</v>
      </c>
      <c r="AP101" s="133" t="s">
        <v>626</v>
      </c>
      <c r="AQ101" s="133" t="s">
        <v>626</v>
      </c>
      <c r="AR101" s="133" t="s">
        <v>644</v>
      </c>
      <c r="AS101" s="133" t="s">
        <v>645</v>
      </c>
      <c r="AT101" s="133" t="s">
        <v>626</v>
      </c>
      <c r="AU101" s="137" t="str">
        <f t="shared" si="142"/>
        <v>Se mantiene los controles establecidos</v>
      </c>
    </row>
    <row r="102" spans="2:47" s="43" customFormat="1" ht="135" customHeight="1" x14ac:dyDescent="0.35">
      <c r="B102" s="139" t="s">
        <v>150</v>
      </c>
      <c r="C102" s="158" t="s">
        <v>171</v>
      </c>
      <c r="D102" s="158" t="s">
        <v>132</v>
      </c>
      <c r="E102" s="161" t="s">
        <v>467</v>
      </c>
      <c r="F102" s="137" t="s">
        <v>468</v>
      </c>
      <c r="G102" s="133" t="s">
        <v>69</v>
      </c>
      <c r="H102" s="133" t="s">
        <v>70</v>
      </c>
      <c r="I102" s="133" t="s">
        <v>79</v>
      </c>
      <c r="J102" s="133" t="s">
        <v>80</v>
      </c>
      <c r="K102" s="62" t="s">
        <v>668</v>
      </c>
      <c r="L102" s="133" t="s">
        <v>610</v>
      </c>
      <c r="M102" s="62" t="s">
        <v>610</v>
      </c>
      <c r="N102" s="62" t="s">
        <v>669</v>
      </c>
      <c r="O102" s="133">
        <v>2</v>
      </c>
      <c r="P102" s="133">
        <v>2</v>
      </c>
      <c r="Q102" s="133">
        <f t="shared" si="137"/>
        <v>4</v>
      </c>
      <c r="R102" s="133" t="str">
        <f t="shared" si="138"/>
        <v>BAJO</v>
      </c>
      <c r="S102" s="133">
        <v>10</v>
      </c>
      <c r="T102" s="133">
        <f t="shared" si="139"/>
        <v>40</v>
      </c>
      <c r="U102" s="133" t="str">
        <f t="shared" si="140"/>
        <v>III</v>
      </c>
      <c r="V102" s="133" t="str">
        <f t="shared" si="141"/>
        <v>Mejorable</v>
      </c>
      <c r="W102" s="62" t="s">
        <v>670</v>
      </c>
      <c r="X102" s="133" t="s">
        <v>73</v>
      </c>
      <c r="Y102" s="133" t="s">
        <v>610</v>
      </c>
      <c r="Z102" s="133" t="s">
        <v>610</v>
      </c>
      <c r="AA102" s="133" t="s">
        <v>610</v>
      </c>
      <c r="AB102" s="133" t="s">
        <v>671</v>
      </c>
      <c r="AC102" s="133" t="s">
        <v>610</v>
      </c>
      <c r="AD102" s="171">
        <v>46246</v>
      </c>
      <c r="AE102" s="116" t="s">
        <v>74</v>
      </c>
      <c r="AF102" s="133">
        <v>2</v>
      </c>
      <c r="AG102" s="133">
        <v>2</v>
      </c>
      <c r="AH102" s="133">
        <f t="shared" si="126"/>
        <v>4</v>
      </c>
      <c r="AI102" s="133" t="str">
        <f t="shared" si="127"/>
        <v>BAJO</v>
      </c>
      <c r="AJ102" s="133">
        <v>10</v>
      </c>
      <c r="AK102" s="133">
        <f t="shared" si="128"/>
        <v>40</v>
      </c>
      <c r="AL102" s="133" t="str">
        <f t="shared" si="129"/>
        <v>III</v>
      </c>
      <c r="AM102" s="133" t="str">
        <f t="shared" si="130"/>
        <v>Mejorable</v>
      </c>
      <c r="AN102" s="62" t="s">
        <v>670</v>
      </c>
      <c r="AO102" s="133" t="s">
        <v>73</v>
      </c>
      <c r="AP102" s="133" t="s">
        <v>610</v>
      </c>
      <c r="AQ102" s="133" t="s">
        <v>610</v>
      </c>
      <c r="AR102" s="133" t="s">
        <v>610</v>
      </c>
      <c r="AS102" s="133" t="s">
        <v>671</v>
      </c>
      <c r="AT102" s="133" t="s">
        <v>610</v>
      </c>
      <c r="AU102" s="137" t="str">
        <f t="shared" si="142"/>
        <v>Se mantiene los controles establecidos</v>
      </c>
    </row>
    <row r="103" spans="2:47" s="43" customFormat="1" ht="135" customHeight="1" x14ac:dyDescent="0.35">
      <c r="B103" s="139" t="s">
        <v>150</v>
      </c>
      <c r="C103" s="158" t="s">
        <v>171</v>
      </c>
      <c r="D103" s="158" t="s">
        <v>132</v>
      </c>
      <c r="E103" s="161" t="s">
        <v>467</v>
      </c>
      <c r="F103" s="137" t="s">
        <v>468</v>
      </c>
      <c r="G103" s="133" t="s">
        <v>69</v>
      </c>
      <c r="H103" s="133" t="s">
        <v>70</v>
      </c>
      <c r="I103" s="133" t="s">
        <v>81</v>
      </c>
      <c r="J103" s="133" t="s">
        <v>82</v>
      </c>
      <c r="K103" s="62" t="s">
        <v>677</v>
      </c>
      <c r="L103" s="133" t="s">
        <v>610</v>
      </c>
      <c r="M103" s="62" t="s">
        <v>610</v>
      </c>
      <c r="N103" s="62" t="s">
        <v>678</v>
      </c>
      <c r="O103" s="133">
        <v>2</v>
      </c>
      <c r="P103" s="133">
        <v>3</v>
      </c>
      <c r="Q103" s="133">
        <f t="shared" si="137"/>
        <v>6</v>
      </c>
      <c r="R103" s="133" t="str">
        <f t="shared" si="138"/>
        <v>MEDIO</v>
      </c>
      <c r="S103" s="133">
        <v>25</v>
      </c>
      <c r="T103" s="133">
        <f t="shared" si="139"/>
        <v>150</v>
      </c>
      <c r="U103" s="133" t="str">
        <f t="shared" si="140"/>
        <v>II</v>
      </c>
      <c r="V103" s="133" t="str">
        <f t="shared" si="141"/>
        <v>Aceptable con control especifico</v>
      </c>
      <c r="W103" s="133" t="s">
        <v>674</v>
      </c>
      <c r="X103" s="133" t="s">
        <v>73</v>
      </c>
      <c r="Y103" s="133" t="s">
        <v>610</v>
      </c>
      <c r="Z103" s="133" t="s">
        <v>610</v>
      </c>
      <c r="AA103" s="133" t="s">
        <v>610</v>
      </c>
      <c r="AB103" s="133" t="s">
        <v>679</v>
      </c>
      <c r="AC103" s="133" t="s">
        <v>610</v>
      </c>
      <c r="AD103" s="171">
        <v>46246</v>
      </c>
      <c r="AE103" s="116" t="s">
        <v>74</v>
      </c>
      <c r="AF103" s="133">
        <v>2</v>
      </c>
      <c r="AG103" s="133">
        <v>3</v>
      </c>
      <c r="AH103" s="133">
        <f t="shared" si="126"/>
        <v>6</v>
      </c>
      <c r="AI103" s="133" t="str">
        <f t="shared" si="127"/>
        <v>MEDIO</v>
      </c>
      <c r="AJ103" s="133">
        <v>25</v>
      </c>
      <c r="AK103" s="133">
        <f t="shared" si="128"/>
        <v>150</v>
      </c>
      <c r="AL103" s="133" t="str">
        <f t="shared" si="129"/>
        <v>II</v>
      </c>
      <c r="AM103" s="133" t="str">
        <f t="shared" si="130"/>
        <v>Aceptable con control especifico</v>
      </c>
      <c r="AN103" s="133" t="s">
        <v>674</v>
      </c>
      <c r="AO103" s="133" t="s">
        <v>73</v>
      </c>
      <c r="AP103" s="133" t="s">
        <v>610</v>
      </c>
      <c r="AQ103" s="133" t="s">
        <v>610</v>
      </c>
      <c r="AR103" s="133" t="s">
        <v>610</v>
      </c>
      <c r="AS103" s="133" t="s">
        <v>679</v>
      </c>
      <c r="AT103" s="133" t="s">
        <v>610</v>
      </c>
      <c r="AU103" s="137" t="str">
        <f t="shared" si="142"/>
        <v>Se mantiene los controles establecidos</v>
      </c>
    </row>
    <row r="104" spans="2:47" s="43" customFormat="1" ht="135" customHeight="1" x14ac:dyDescent="0.35">
      <c r="B104" s="139" t="s">
        <v>150</v>
      </c>
      <c r="C104" s="158" t="s">
        <v>171</v>
      </c>
      <c r="D104" s="158" t="s">
        <v>132</v>
      </c>
      <c r="E104" s="161" t="s">
        <v>467</v>
      </c>
      <c r="F104" s="137" t="s">
        <v>468</v>
      </c>
      <c r="G104" s="133" t="s">
        <v>69</v>
      </c>
      <c r="H104" s="133" t="s">
        <v>70</v>
      </c>
      <c r="I104" s="133" t="s">
        <v>83</v>
      </c>
      <c r="J104" s="133" t="s">
        <v>82</v>
      </c>
      <c r="K104" s="62" t="s">
        <v>672</v>
      </c>
      <c r="L104" s="133" t="s">
        <v>610</v>
      </c>
      <c r="M104" s="62" t="s">
        <v>610</v>
      </c>
      <c r="N104" s="62" t="s">
        <v>673</v>
      </c>
      <c r="O104" s="133">
        <v>2</v>
      </c>
      <c r="P104" s="133">
        <v>3</v>
      </c>
      <c r="Q104" s="133">
        <f t="shared" si="137"/>
        <v>6</v>
      </c>
      <c r="R104" s="133" t="str">
        <f t="shared" si="138"/>
        <v>MEDIO</v>
      </c>
      <c r="S104" s="133">
        <v>25</v>
      </c>
      <c r="T104" s="133">
        <f t="shared" si="139"/>
        <v>150</v>
      </c>
      <c r="U104" s="133" t="str">
        <f t="shared" si="140"/>
        <v>II</v>
      </c>
      <c r="V104" s="133" t="str">
        <f t="shared" si="141"/>
        <v>Aceptable con control especifico</v>
      </c>
      <c r="W104" s="133" t="s">
        <v>674</v>
      </c>
      <c r="X104" s="133" t="s">
        <v>73</v>
      </c>
      <c r="Y104" s="133" t="s">
        <v>610</v>
      </c>
      <c r="Z104" s="133" t="s">
        <v>610</v>
      </c>
      <c r="AA104" s="133" t="s">
        <v>610</v>
      </c>
      <c r="AB104" s="133" t="s">
        <v>675</v>
      </c>
      <c r="AC104" s="133" t="s">
        <v>610</v>
      </c>
      <c r="AD104" s="171">
        <v>46246</v>
      </c>
      <c r="AE104" s="116" t="s">
        <v>74</v>
      </c>
      <c r="AF104" s="133">
        <v>2</v>
      </c>
      <c r="AG104" s="133">
        <v>3</v>
      </c>
      <c r="AH104" s="133">
        <f t="shared" si="126"/>
        <v>6</v>
      </c>
      <c r="AI104" s="133" t="str">
        <f t="shared" si="127"/>
        <v>MEDIO</v>
      </c>
      <c r="AJ104" s="133">
        <v>25</v>
      </c>
      <c r="AK104" s="133">
        <f t="shared" si="128"/>
        <v>150</v>
      </c>
      <c r="AL104" s="133" t="str">
        <f t="shared" si="129"/>
        <v>II</v>
      </c>
      <c r="AM104" s="133" t="str">
        <f t="shared" si="130"/>
        <v>Aceptable con control especifico</v>
      </c>
      <c r="AN104" s="133" t="s">
        <v>674</v>
      </c>
      <c r="AO104" s="133" t="s">
        <v>73</v>
      </c>
      <c r="AP104" s="133" t="s">
        <v>610</v>
      </c>
      <c r="AQ104" s="133" t="s">
        <v>610</v>
      </c>
      <c r="AR104" s="133" t="s">
        <v>610</v>
      </c>
      <c r="AS104" s="133" t="s">
        <v>675</v>
      </c>
      <c r="AT104" s="133" t="s">
        <v>610</v>
      </c>
      <c r="AU104" s="137" t="str">
        <f t="shared" si="142"/>
        <v>Se mantiene los controles establecidos</v>
      </c>
    </row>
    <row r="105" spans="2:47" s="43" customFormat="1" ht="135" customHeight="1" x14ac:dyDescent="0.35">
      <c r="B105" s="139" t="s">
        <v>150</v>
      </c>
      <c r="C105" s="158" t="s">
        <v>171</v>
      </c>
      <c r="D105" s="158" t="s">
        <v>132</v>
      </c>
      <c r="E105" s="161" t="s">
        <v>467</v>
      </c>
      <c r="F105" s="137" t="s">
        <v>468</v>
      </c>
      <c r="G105" s="133" t="s">
        <v>69</v>
      </c>
      <c r="H105" s="133" t="s">
        <v>70</v>
      </c>
      <c r="I105" s="133" t="s">
        <v>758</v>
      </c>
      <c r="J105" s="133" t="s">
        <v>85</v>
      </c>
      <c r="K105" s="62" t="s">
        <v>693</v>
      </c>
      <c r="L105" s="133" t="s">
        <v>610</v>
      </c>
      <c r="M105" s="62" t="s">
        <v>610</v>
      </c>
      <c r="N105" s="62" t="s">
        <v>694</v>
      </c>
      <c r="O105" s="133">
        <v>2</v>
      </c>
      <c r="P105" s="133">
        <v>3</v>
      </c>
      <c r="Q105" s="133">
        <f t="shared" si="137"/>
        <v>6</v>
      </c>
      <c r="R105" s="133" t="str">
        <f t="shared" si="138"/>
        <v>MEDIO</v>
      </c>
      <c r="S105" s="133">
        <v>25</v>
      </c>
      <c r="T105" s="133">
        <f t="shared" si="139"/>
        <v>150</v>
      </c>
      <c r="U105" s="133" t="str">
        <f t="shared" si="140"/>
        <v>II</v>
      </c>
      <c r="V105" s="133" t="str">
        <f t="shared" si="141"/>
        <v>Aceptable con control especifico</v>
      </c>
      <c r="W105" s="62" t="s">
        <v>695</v>
      </c>
      <c r="X105" s="133" t="s">
        <v>69</v>
      </c>
      <c r="Y105" s="133" t="s">
        <v>610</v>
      </c>
      <c r="Z105" s="133" t="s">
        <v>610</v>
      </c>
      <c r="AA105" s="133" t="s">
        <v>610</v>
      </c>
      <c r="AB105" s="134" t="s">
        <v>771</v>
      </c>
      <c r="AC105" s="133" t="s">
        <v>610</v>
      </c>
      <c r="AD105" s="171">
        <v>46246</v>
      </c>
      <c r="AE105" s="116" t="s">
        <v>74</v>
      </c>
      <c r="AF105" s="133">
        <v>2</v>
      </c>
      <c r="AG105" s="133">
        <v>3</v>
      </c>
      <c r="AH105" s="133">
        <f t="shared" si="126"/>
        <v>6</v>
      </c>
      <c r="AI105" s="133" t="str">
        <f t="shared" si="127"/>
        <v>MEDIO</v>
      </c>
      <c r="AJ105" s="133">
        <v>25</v>
      </c>
      <c r="AK105" s="133">
        <f t="shared" si="128"/>
        <v>150</v>
      </c>
      <c r="AL105" s="133" t="str">
        <f t="shared" si="129"/>
        <v>II</v>
      </c>
      <c r="AM105" s="133" t="str">
        <f t="shared" si="130"/>
        <v>Aceptable con control especifico</v>
      </c>
      <c r="AN105" s="62" t="s">
        <v>695</v>
      </c>
      <c r="AO105" s="133" t="s">
        <v>69</v>
      </c>
      <c r="AP105" s="133" t="s">
        <v>610</v>
      </c>
      <c r="AQ105" s="133" t="s">
        <v>610</v>
      </c>
      <c r="AR105" s="133" t="s">
        <v>610</v>
      </c>
      <c r="AS105" s="133" t="s">
        <v>697</v>
      </c>
      <c r="AT105" s="133" t="s">
        <v>610</v>
      </c>
      <c r="AU105" s="137" t="str">
        <f t="shared" si="142"/>
        <v>Se mantiene los controles establecidos</v>
      </c>
    </row>
    <row r="106" spans="2:47" s="43" customFormat="1" ht="135" customHeight="1" x14ac:dyDescent="0.35">
      <c r="B106" s="139" t="s">
        <v>150</v>
      </c>
      <c r="C106" s="158" t="s">
        <v>171</v>
      </c>
      <c r="D106" s="158" t="s">
        <v>132</v>
      </c>
      <c r="E106" s="161" t="s">
        <v>467</v>
      </c>
      <c r="F106" s="137" t="s">
        <v>468</v>
      </c>
      <c r="G106" s="133" t="s">
        <v>69</v>
      </c>
      <c r="H106" s="133" t="s">
        <v>70</v>
      </c>
      <c r="I106" s="133" t="s">
        <v>86</v>
      </c>
      <c r="J106" s="133" t="s">
        <v>85</v>
      </c>
      <c r="K106" s="173" t="s">
        <v>703</v>
      </c>
      <c r="L106" s="62" t="s">
        <v>705</v>
      </c>
      <c r="M106" s="179" t="s">
        <v>706</v>
      </c>
      <c r="N106" s="174" t="s">
        <v>707</v>
      </c>
      <c r="O106" s="133">
        <v>2</v>
      </c>
      <c r="P106" s="133">
        <v>3</v>
      </c>
      <c r="Q106" s="133">
        <f t="shared" si="137"/>
        <v>6</v>
      </c>
      <c r="R106" s="133" t="str">
        <f t="shared" si="138"/>
        <v>MEDIO</v>
      </c>
      <c r="S106" s="133">
        <v>25</v>
      </c>
      <c r="T106" s="133">
        <f t="shared" si="139"/>
        <v>150</v>
      </c>
      <c r="U106" s="133" t="str">
        <f t="shared" si="140"/>
        <v>II</v>
      </c>
      <c r="V106" s="133" t="str">
        <f t="shared" si="141"/>
        <v>Aceptable con control especifico</v>
      </c>
      <c r="W106" s="157" t="s">
        <v>704</v>
      </c>
      <c r="X106" s="133" t="s">
        <v>69</v>
      </c>
      <c r="Y106" s="173" t="s">
        <v>708</v>
      </c>
      <c r="Z106" s="133" t="s">
        <v>610</v>
      </c>
      <c r="AA106" s="133" t="s">
        <v>709</v>
      </c>
      <c r="AB106" s="133" t="s">
        <v>710</v>
      </c>
      <c r="AC106" s="133" t="s">
        <v>610</v>
      </c>
      <c r="AD106" s="171">
        <v>46246</v>
      </c>
      <c r="AE106" s="116" t="s">
        <v>74</v>
      </c>
      <c r="AF106" s="133">
        <v>2</v>
      </c>
      <c r="AG106" s="133">
        <v>3</v>
      </c>
      <c r="AH106" s="133">
        <f t="shared" si="126"/>
        <v>6</v>
      </c>
      <c r="AI106" s="133" t="str">
        <f t="shared" si="127"/>
        <v>MEDIO</v>
      </c>
      <c r="AJ106" s="133">
        <v>25</v>
      </c>
      <c r="AK106" s="133">
        <f t="shared" si="128"/>
        <v>150</v>
      </c>
      <c r="AL106" s="133" t="str">
        <f t="shared" si="129"/>
        <v>II</v>
      </c>
      <c r="AM106" s="133" t="str">
        <f t="shared" si="130"/>
        <v>Aceptable con control especifico</v>
      </c>
      <c r="AN106" s="157" t="s">
        <v>704</v>
      </c>
      <c r="AO106" s="133" t="s">
        <v>69</v>
      </c>
      <c r="AP106" s="173" t="s">
        <v>708</v>
      </c>
      <c r="AQ106" s="133" t="s">
        <v>610</v>
      </c>
      <c r="AR106" s="133" t="s">
        <v>709</v>
      </c>
      <c r="AS106" s="133" t="s">
        <v>710</v>
      </c>
      <c r="AT106" s="133" t="s">
        <v>610</v>
      </c>
      <c r="AU106" s="137" t="str">
        <f t="shared" si="142"/>
        <v>Se mantiene los controles establecidos</v>
      </c>
    </row>
    <row r="107" spans="2:47" s="43" customFormat="1" ht="135" customHeight="1" x14ac:dyDescent="0.35">
      <c r="B107" s="139" t="s">
        <v>150</v>
      </c>
      <c r="C107" s="158" t="s">
        <v>171</v>
      </c>
      <c r="D107" s="158" t="s">
        <v>132</v>
      </c>
      <c r="E107" s="161" t="s">
        <v>467</v>
      </c>
      <c r="F107" s="137" t="s">
        <v>468</v>
      </c>
      <c r="G107" s="133" t="s">
        <v>69</v>
      </c>
      <c r="H107" s="133" t="s">
        <v>70</v>
      </c>
      <c r="I107" s="133" t="s">
        <v>87</v>
      </c>
      <c r="J107" s="133" t="s">
        <v>85</v>
      </c>
      <c r="K107" s="62" t="s">
        <v>698</v>
      </c>
      <c r="L107" s="133" t="s">
        <v>610</v>
      </c>
      <c r="M107" s="62" t="s">
        <v>610</v>
      </c>
      <c r="N107" s="62" t="s">
        <v>699</v>
      </c>
      <c r="O107" s="133">
        <v>2</v>
      </c>
      <c r="P107" s="133">
        <v>4</v>
      </c>
      <c r="Q107" s="133">
        <f t="shared" si="137"/>
        <v>8</v>
      </c>
      <c r="R107" s="133" t="str">
        <f t="shared" si="138"/>
        <v>MEDIO</v>
      </c>
      <c r="S107" s="133">
        <v>25</v>
      </c>
      <c r="T107" s="133">
        <f t="shared" si="139"/>
        <v>200</v>
      </c>
      <c r="U107" s="133" t="str">
        <f t="shared" si="140"/>
        <v>II</v>
      </c>
      <c r="V107" s="133" t="str">
        <f t="shared" si="141"/>
        <v>Aceptable con control especifico</v>
      </c>
      <c r="W107" s="133" t="s">
        <v>700</v>
      </c>
      <c r="X107" s="133" t="s">
        <v>69</v>
      </c>
      <c r="Y107" s="133" t="s">
        <v>610</v>
      </c>
      <c r="Z107" s="133" t="s">
        <v>610</v>
      </c>
      <c r="AA107" s="133" t="s">
        <v>701</v>
      </c>
      <c r="AB107" s="133" t="s">
        <v>702</v>
      </c>
      <c r="AC107" s="133" t="s">
        <v>610</v>
      </c>
      <c r="AD107" s="171">
        <v>46246</v>
      </c>
      <c r="AE107" s="116" t="s">
        <v>74</v>
      </c>
      <c r="AF107" s="133">
        <v>2</v>
      </c>
      <c r="AG107" s="133">
        <v>4</v>
      </c>
      <c r="AH107" s="133">
        <f t="shared" si="126"/>
        <v>8</v>
      </c>
      <c r="AI107" s="133" t="str">
        <f t="shared" si="127"/>
        <v>MEDIO</v>
      </c>
      <c r="AJ107" s="133">
        <v>25</v>
      </c>
      <c r="AK107" s="133">
        <f t="shared" si="128"/>
        <v>200</v>
      </c>
      <c r="AL107" s="133" t="str">
        <f t="shared" si="129"/>
        <v>II</v>
      </c>
      <c r="AM107" s="133" t="str">
        <f t="shared" si="130"/>
        <v>Aceptable con control especifico</v>
      </c>
      <c r="AN107" s="133" t="s">
        <v>700</v>
      </c>
      <c r="AO107" s="133" t="s">
        <v>69</v>
      </c>
      <c r="AP107" s="133" t="s">
        <v>610</v>
      </c>
      <c r="AQ107" s="133" t="s">
        <v>610</v>
      </c>
      <c r="AR107" s="133" t="s">
        <v>701</v>
      </c>
      <c r="AS107" s="133" t="s">
        <v>702</v>
      </c>
      <c r="AT107" s="133" t="s">
        <v>610</v>
      </c>
      <c r="AU107" s="137" t="str">
        <f t="shared" si="142"/>
        <v>Se mantiene los controles establecidos</v>
      </c>
    </row>
    <row r="108" spans="2:47" s="43" customFormat="1" ht="135" customHeight="1" x14ac:dyDescent="0.35">
      <c r="B108" s="139" t="s">
        <v>150</v>
      </c>
      <c r="C108" s="158" t="s">
        <v>171</v>
      </c>
      <c r="D108" s="158" t="s">
        <v>132</v>
      </c>
      <c r="E108" s="161" t="s">
        <v>467</v>
      </c>
      <c r="F108" s="137" t="s">
        <v>468</v>
      </c>
      <c r="G108" s="133" t="s">
        <v>69</v>
      </c>
      <c r="H108" s="133" t="s">
        <v>70</v>
      </c>
      <c r="I108" s="133" t="s">
        <v>88</v>
      </c>
      <c r="J108" s="133" t="s">
        <v>89</v>
      </c>
      <c r="K108" s="62" t="s">
        <v>788</v>
      </c>
      <c r="L108" s="133" t="s">
        <v>626</v>
      </c>
      <c r="M108" s="62" t="s">
        <v>789</v>
      </c>
      <c r="N108" s="138" t="s">
        <v>790</v>
      </c>
      <c r="O108" s="133">
        <v>2</v>
      </c>
      <c r="P108" s="133">
        <v>1</v>
      </c>
      <c r="Q108" s="133">
        <v>2</v>
      </c>
      <c r="R108" s="133" t="s">
        <v>791</v>
      </c>
      <c r="S108" s="133">
        <v>60</v>
      </c>
      <c r="T108" s="133">
        <v>120</v>
      </c>
      <c r="U108" s="133" t="s">
        <v>235</v>
      </c>
      <c r="V108" s="133" t="s">
        <v>264</v>
      </c>
      <c r="W108" s="62" t="s">
        <v>792</v>
      </c>
      <c r="X108" s="133" t="s">
        <v>69</v>
      </c>
      <c r="Y108" s="133" t="s">
        <v>610</v>
      </c>
      <c r="Z108" s="133" t="s">
        <v>610</v>
      </c>
      <c r="AA108" s="138" t="s">
        <v>793</v>
      </c>
      <c r="AB108" s="137" t="s">
        <v>794</v>
      </c>
      <c r="AC108" s="133" t="s">
        <v>795</v>
      </c>
      <c r="AD108" s="171">
        <v>46246</v>
      </c>
      <c r="AE108" s="116" t="s">
        <v>74</v>
      </c>
      <c r="AF108" s="133">
        <v>2</v>
      </c>
      <c r="AG108" s="133">
        <v>1</v>
      </c>
      <c r="AH108" s="133">
        <v>2</v>
      </c>
      <c r="AI108" s="133" t="s">
        <v>791</v>
      </c>
      <c r="AJ108" s="133">
        <v>60</v>
      </c>
      <c r="AK108" s="133">
        <v>120</v>
      </c>
      <c r="AL108" s="133" t="s">
        <v>235</v>
      </c>
      <c r="AM108" s="133" t="s">
        <v>264</v>
      </c>
      <c r="AN108" s="62" t="s">
        <v>792</v>
      </c>
      <c r="AO108" s="133" t="s">
        <v>69</v>
      </c>
      <c r="AP108" s="133" t="s">
        <v>610</v>
      </c>
      <c r="AQ108" s="133" t="s">
        <v>610</v>
      </c>
      <c r="AR108" s="138" t="s">
        <v>793</v>
      </c>
      <c r="AS108" s="137" t="s">
        <v>794</v>
      </c>
      <c r="AT108" s="133" t="s">
        <v>795</v>
      </c>
      <c r="AU108" s="137" t="s">
        <v>287</v>
      </c>
    </row>
    <row r="109" spans="2:47" s="43" customFormat="1" ht="135" customHeight="1" x14ac:dyDescent="0.35">
      <c r="B109" s="139" t="s">
        <v>150</v>
      </c>
      <c r="C109" s="158" t="s">
        <v>171</v>
      </c>
      <c r="D109" s="158" t="s">
        <v>132</v>
      </c>
      <c r="E109" s="161" t="s">
        <v>467</v>
      </c>
      <c r="F109" s="137" t="s">
        <v>468</v>
      </c>
      <c r="G109" s="133" t="s">
        <v>69</v>
      </c>
      <c r="H109" s="133" t="s">
        <v>70</v>
      </c>
      <c r="I109" s="133" t="s">
        <v>90</v>
      </c>
      <c r="J109" s="133" t="s">
        <v>89</v>
      </c>
      <c r="K109" s="62" t="s">
        <v>788</v>
      </c>
      <c r="L109" s="133" t="s">
        <v>626</v>
      </c>
      <c r="M109" s="62" t="s">
        <v>789</v>
      </c>
      <c r="N109" s="138" t="s">
        <v>790</v>
      </c>
      <c r="O109" s="133">
        <v>2</v>
      </c>
      <c r="P109" s="133">
        <v>1</v>
      </c>
      <c r="Q109" s="133">
        <v>2</v>
      </c>
      <c r="R109" s="133" t="s">
        <v>791</v>
      </c>
      <c r="S109" s="133">
        <v>60</v>
      </c>
      <c r="T109" s="133">
        <v>120</v>
      </c>
      <c r="U109" s="133" t="s">
        <v>235</v>
      </c>
      <c r="V109" s="133" t="s">
        <v>264</v>
      </c>
      <c r="W109" s="62" t="s">
        <v>792</v>
      </c>
      <c r="X109" s="133" t="s">
        <v>69</v>
      </c>
      <c r="Y109" s="133" t="s">
        <v>610</v>
      </c>
      <c r="Z109" s="133" t="s">
        <v>610</v>
      </c>
      <c r="AA109" s="138" t="s">
        <v>793</v>
      </c>
      <c r="AB109" s="137" t="s">
        <v>794</v>
      </c>
      <c r="AC109" s="133" t="s">
        <v>795</v>
      </c>
      <c r="AD109" s="171">
        <v>46246</v>
      </c>
      <c r="AE109" s="116" t="s">
        <v>74</v>
      </c>
      <c r="AF109" s="133">
        <v>2</v>
      </c>
      <c r="AG109" s="133">
        <v>1</v>
      </c>
      <c r="AH109" s="133">
        <v>2</v>
      </c>
      <c r="AI109" s="133" t="s">
        <v>791</v>
      </c>
      <c r="AJ109" s="133">
        <v>60</v>
      </c>
      <c r="AK109" s="133">
        <v>120</v>
      </c>
      <c r="AL109" s="133" t="s">
        <v>235</v>
      </c>
      <c r="AM109" s="133" t="s">
        <v>264</v>
      </c>
      <c r="AN109" s="62" t="s">
        <v>792</v>
      </c>
      <c r="AO109" s="133" t="s">
        <v>69</v>
      </c>
      <c r="AP109" s="133" t="s">
        <v>610</v>
      </c>
      <c r="AQ109" s="133" t="s">
        <v>610</v>
      </c>
      <c r="AR109" s="138" t="s">
        <v>793</v>
      </c>
      <c r="AS109" s="137" t="s">
        <v>794</v>
      </c>
      <c r="AT109" s="133" t="s">
        <v>795</v>
      </c>
      <c r="AU109" s="137" t="s">
        <v>287</v>
      </c>
    </row>
    <row r="110" spans="2:47" s="43" customFormat="1" ht="135" customHeight="1" x14ac:dyDescent="0.35">
      <c r="B110" s="139" t="s">
        <v>150</v>
      </c>
      <c r="C110" s="158" t="s">
        <v>171</v>
      </c>
      <c r="D110" s="158" t="s">
        <v>132</v>
      </c>
      <c r="E110" s="161" t="s">
        <v>467</v>
      </c>
      <c r="F110" s="137" t="s">
        <v>468</v>
      </c>
      <c r="G110" s="133" t="s">
        <v>69</v>
      </c>
      <c r="H110" s="133" t="s">
        <v>70</v>
      </c>
      <c r="I110" s="133" t="s">
        <v>91</v>
      </c>
      <c r="J110" s="133" t="s">
        <v>89</v>
      </c>
      <c r="K110" s="62" t="s">
        <v>788</v>
      </c>
      <c r="L110" s="133" t="s">
        <v>626</v>
      </c>
      <c r="M110" s="62" t="s">
        <v>789</v>
      </c>
      <c r="N110" s="138" t="s">
        <v>790</v>
      </c>
      <c r="O110" s="133">
        <v>2</v>
      </c>
      <c r="P110" s="133">
        <v>1</v>
      </c>
      <c r="Q110" s="133">
        <v>2</v>
      </c>
      <c r="R110" s="133" t="s">
        <v>791</v>
      </c>
      <c r="S110" s="133">
        <v>60</v>
      </c>
      <c r="T110" s="133">
        <v>120</v>
      </c>
      <c r="U110" s="133" t="s">
        <v>235</v>
      </c>
      <c r="V110" s="133" t="s">
        <v>264</v>
      </c>
      <c r="W110" s="62" t="s">
        <v>792</v>
      </c>
      <c r="X110" s="133" t="s">
        <v>69</v>
      </c>
      <c r="Y110" s="133" t="s">
        <v>610</v>
      </c>
      <c r="Z110" s="133" t="s">
        <v>610</v>
      </c>
      <c r="AA110" s="138" t="s">
        <v>793</v>
      </c>
      <c r="AB110" s="137" t="s">
        <v>794</v>
      </c>
      <c r="AC110" s="133" t="s">
        <v>795</v>
      </c>
      <c r="AD110" s="171">
        <v>46246</v>
      </c>
      <c r="AE110" s="116" t="s">
        <v>74</v>
      </c>
      <c r="AF110" s="133">
        <v>2</v>
      </c>
      <c r="AG110" s="133">
        <v>1</v>
      </c>
      <c r="AH110" s="133">
        <v>2</v>
      </c>
      <c r="AI110" s="133" t="s">
        <v>791</v>
      </c>
      <c r="AJ110" s="133">
        <v>60</v>
      </c>
      <c r="AK110" s="133">
        <v>120</v>
      </c>
      <c r="AL110" s="133" t="s">
        <v>235</v>
      </c>
      <c r="AM110" s="133" t="s">
        <v>264</v>
      </c>
      <c r="AN110" s="62" t="s">
        <v>792</v>
      </c>
      <c r="AO110" s="133" t="s">
        <v>69</v>
      </c>
      <c r="AP110" s="133" t="s">
        <v>610</v>
      </c>
      <c r="AQ110" s="133" t="s">
        <v>610</v>
      </c>
      <c r="AR110" s="138" t="s">
        <v>793</v>
      </c>
      <c r="AS110" s="137" t="s">
        <v>794</v>
      </c>
      <c r="AT110" s="133" t="s">
        <v>795</v>
      </c>
      <c r="AU110" s="137" t="s">
        <v>287</v>
      </c>
    </row>
    <row r="111" spans="2:47" s="43" customFormat="1" ht="135" customHeight="1" x14ac:dyDescent="0.35">
      <c r="B111" s="139" t="s">
        <v>150</v>
      </c>
      <c r="C111" s="158" t="s">
        <v>171</v>
      </c>
      <c r="D111" s="158" t="s">
        <v>132</v>
      </c>
      <c r="E111" s="161" t="s">
        <v>467</v>
      </c>
      <c r="F111" s="137" t="s">
        <v>468</v>
      </c>
      <c r="G111" s="133" t="s">
        <v>69</v>
      </c>
      <c r="H111" s="133" t="s">
        <v>70</v>
      </c>
      <c r="I111" s="133" t="s">
        <v>92</v>
      </c>
      <c r="J111" s="133" t="s">
        <v>89</v>
      </c>
      <c r="K111" s="62" t="s">
        <v>788</v>
      </c>
      <c r="L111" s="133" t="s">
        <v>626</v>
      </c>
      <c r="M111" s="62" t="s">
        <v>789</v>
      </c>
      <c r="N111" s="138" t="s">
        <v>790</v>
      </c>
      <c r="O111" s="133">
        <v>2</v>
      </c>
      <c r="P111" s="133">
        <v>1</v>
      </c>
      <c r="Q111" s="133">
        <v>2</v>
      </c>
      <c r="R111" s="133" t="s">
        <v>791</v>
      </c>
      <c r="S111" s="133">
        <v>60</v>
      </c>
      <c r="T111" s="133">
        <v>120</v>
      </c>
      <c r="U111" s="133" t="s">
        <v>235</v>
      </c>
      <c r="V111" s="133" t="s">
        <v>264</v>
      </c>
      <c r="W111" s="62" t="s">
        <v>792</v>
      </c>
      <c r="X111" s="133" t="s">
        <v>69</v>
      </c>
      <c r="Y111" s="133" t="s">
        <v>610</v>
      </c>
      <c r="Z111" s="133" t="s">
        <v>610</v>
      </c>
      <c r="AA111" s="138" t="s">
        <v>793</v>
      </c>
      <c r="AB111" s="137" t="s">
        <v>794</v>
      </c>
      <c r="AC111" s="133" t="s">
        <v>795</v>
      </c>
      <c r="AD111" s="171">
        <v>46246</v>
      </c>
      <c r="AE111" s="116" t="s">
        <v>74</v>
      </c>
      <c r="AF111" s="133">
        <v>2</v>
      </c>
      <c r="AG111" s="133">
        <v>1</v>
      </c>
      <c r="AH111" s="133">
        <v>2</v>
      </c>
      <c r="AI111" s="133" t="s">
        <v>791</v>
      </c>
      <c r="AJ111" s="133">
        <v>60</v>
      </c>
      <c r="AK111" s="133">
        <v>120</v>
      </c>
      <c r="AL111" s="133" t="s">
        <v>235</v>
      </c>
      <c r="AM111" s="133" t="s">
        <v>264</v>
      </c>
      <c r="AN111" s="62" t="s">
        <v>792</v>
      </c>
      <c r="AO111" s="133" t="s">
        <v>69</v>
      </c>
      <c r="AP111" s="133" t="s">
        <v>610</v>
      </c>
      <c r="AQ111" s="133" t="s">
        <v>610</v>
      </c>
      <c r="AR111" s="138" t="s">
        <v>793</v>
      </c>
      <c r="AS111" s="137" t="s">
        <v>794</v>
      </c>
      <c r="AT111" s="133" t="s">
        <v>795</v>
      </c>
      <c r="AU111" s="137" t="s">
        <v>287</v>
      </c>
    </row>
    <row r="112" spans="2:47" s="43" customFormat="1" ht="135" customHeight="1" x14ac:dyDescent="0.35">
      <c r="B112" s="139" t="s">
        <v>150</v>
      </c>
      <c r="C112" s="158" t="s">
        <v>171</v>
      </c>
      <c r="D112" s="158" t="s">
        <v>132</v>
      </c>
      <c r="E112" s="161" t="s">
        <v>467</v>
      </c>
      <c r="F112" s="137" t="s">
        <v>468</v>
      </c>
      <c r="G112" s="133" t="s">
        <v>69</v>
      </c>
      <c r="H112" s="133" t="s">
        <v>70</v>
      </c>
      <c r="I112" s="133" t="s">
        <v>93</v>
      </c>
      <c r="J112" s="133" t="s">
        <v>89</v>
      </c>
      <c r="K112" s="62" t="s">
        <v>788</v>
      </c>
      <c r="L112" s="133" t="s">
        <v>626</v>
      </c>
      <c r="M112" s="62" t="s">
        <v>789</v>
      </c>
      <c r="N112" s="138" t="s">
        <v>790</v>
      </c>
      <c r="O112" s="133">
        <v>2</v>
      </c>
      <c r="P112" s="133">
        <v>1</v>
      </c>
      <c r="Q112" s="133">
        <v>2</v>
      </c>
      <c r="R112" s="133" t="s">
        <v>791</v>
      </c>
      <c r="S112" s="133">
        <v>60</v>
      </c>
      <c r="T112" s="133">
        <v>120</v>
      </c>
      <c r="U112" s="133" t="s">
        <v>235</v>
      </c>
      <c r="V112" s="133" t="s">
        <v>264</v>
      </c>
      <c r="W112" s="62" t="s">
        <v>792</v>
      </c>
      <c r="X112" s="133" t="s">
        <v>69</v>
      </c>
      <c r="Y112" s="133" t="s">
        <v>610</v>
      </c>
      <c r="Z112" s="133" t="s">
        <v>610</v>
      </c>
      <c r="AA112" s="138" t="s">
        <v>793</v>
      </c>
      <c r="AB112" s="137" t="s">
        <v>794</v>
      </c>
      <c r="AC112" s="133" t="s">
        <v>795</v>
      </c>
      <c r="AD112" s="171">
        <v>46246</v>
      </c>
      <c r="AE112" s="116" t="s">
        <v>74</v>
      </c>
      <c r="AF112" s="133">
        <v>2</v>
      </c>
      <c r="AG112" s="133">
        <v>1</v>
      </c>
      <c r="AH112" s="133">
        <v>2</v>
      </c>
      <c r="AI112" s="133" t="s">
        <v>791</v>
      </c>
      <c r="AJ112" s="133">
        <v>60</v>
      </c>
      <c r="AK112" s="133">
        <v>120</v>
      </c>
      <c r="AL112" s="133" t="s">
        <v>235</v>
      </c>
      <c r="AM112" s="133" t="s">
        <v>264</v>
      </c>
      <c r="AN112" s="62" t="s">
        <v>792</v>
      </c>
      <c r="AO112" s="133" t="s">
        <v>69</v>
      </c>
      <c r="AP112" s="133" t="s">
        <v>610</v>
      </c>
      <c r="AQ112" s="133" t="s">
        <v>610</v>
      </c>
      <c r="AR112" s="138" t="s">
        <v>793</v>
      </c>
      <c r="AS112" s="137" t="s">
        <v>794</v>
      </c>
      <c r="AT112" s="133" t="s">
        <v>795</v>
      </c>
      <c r="AU112" s="137" t="s">
        <v>287</v>
      </c>
    </row>
    <row r="113" spans="2:47" s="43" customFormat="1" ht="135" customHeight="1" x14ac:dyDescent="0.35">
      <c r="B113" s="139" t="s">
        <v>150</v>
      </c>
      <c r="C113" s="158" t="s">
        <v>171</v>
      </c>
      <c r="D113" s="158" t="s">
        <v>132</v>
      </c>
      <c r="E113" s="161" t="s">
        <v>467</v>
      </c>
      <c r="F113" s="137" t="s">
        <v>468</v>
      </c>
      <c r="G113" s="133" t="s">
        <v>69</v>
      </c>
      <c r="H113" s="133" t="s">
        <v>70</v>
      </c>
      <c r="I113" s="133" t="s">
        <v>94</v>
      </c>
      <c r="J113" s="133" t="s">
        <v>89</v>
      </c>
      <c r="K113" s="62" t="s">
        <v>788</v>
      </c>
      <c r="L113" s="133" t="s">
        <v>626</v>
      </c>
      <c r="M113" s="62" t="s">
        <v>789</v>
      </c>
      <c r="N113" s="138" t="s">
        <v>790</v>
      </c>
      <c r="O113" s="133">
        <v>2</v>
      </c>
      <c r="P113" s="133">
        <v>1</v>
      </c>
      <c r="Q113" s="133">
        <v>2</v>
      </c>
      <c r="R113" s="133" t="s">
        <v>791</v>
      </c>
      <c r="S113" s="133">
        <v>60</v>
      </c>
      <c r="T113" s="133">
        <v>120</v>
      </c>
      <c r="U113" s="133" t="s">
        <v>235</v>
      </c>
      <c r="V113" s="133" t="s">
        <v>264</v>
      </c>
      <c r="W113" s="62" t="s">
        <v>792</v>
      </c>
      <c r="X113" s="133" t="s">
        <v>69</v>
      </c>
      <c r="Y113" s="133" t="s">
        <v>610</v>
      </c>
      <c r="Z113" s="133" t="s">
        <v>610</v>
      </c>
      <c r="AA113" s="138" t="s">
        <v>793</v>
      </c>
      <c r="AB113" s="137" t="s">
        <v>794</v>
      </c>
      <c r="AC113" s="133" t="s">
        <v>795</v>
      </c>
      <c r="AD113" s="171">
        <v>46246</v>
      </c>
      <c r="AE113" s="116" t="s">
        <v>74</v>
      </c>
      <c r="AF113" s="133">
        <v>2</v>
      </c>
      <c r="AG113" s="133">
        <v>1</v>
      </c>
      <c r="AH113" s="133">
        <v>2</v>
      </c>
      <c r="AI113" s="133" t="s">
        <v>791</v>
      </c>
      <c r="AJ113" s="133">
        <v>60</v>
      </c>
      <c r="AK113" s="133">
        <v>120</v>
      </c>
      <c r="AL113" s="133" t="s">
        <v>235</v>
      </c>
      <c r="AM113" s="133" t="s">
        <v>264</v>
      </c>
      <c r="AN113" s="62" t="s">
        <v>792</v>
      </c>
      <c r="AO113" s="133" t="s">
        <v>69</v>
      </c>
      <c r="AP113" s="133" t="s">
        <v>610</v>
      </c>
      <c r="AQ113" s="133" t="s">
        <v>610</v>
      </c>
      <c r="AR113" s="138" t="s">
        <v>793</v>
      </c>
      <c r="AS113" s="137" t="s">
        <v>794</v>
      </c>
      <c r="AT113" s="133" t="s">
        <v>795</v>
      </c>
      <c r="AU113" s="137" t="s">
        <v>287</v>
      </c>
    </row>
    <row r="114" spans="2:47" s="43" customFormat="1" ht="135" customHeight="1" x14ac:dyDescent="0.35">
      <c r="B114" s="139" t="s">
        <v>95</v>
      </c>
      <c r="C114" s="158" t="s">
        <v>131</v>
      </c>
      <c r="D114" s="158" t="s">
        <v>469</v>
      </c>
      <c r="E114" s="137" t="s">
        <v>470</v>
      </c>
      <c r="F114" s="137" t="s">
        <v>68</v>
      </c>
      <c r="G114" s="133" t="s">
        <v>69</v>
      </c>
      <c r="H114" s="133" t="s">
        <v>70</v>
      </c>
      <c r="I114" s="133" t="s">
        <v>840</v>
      </c>
      <c r="J114" s="133" t="s">
        <v>71</v>
      </c>
      <c r="K114" s="62" t="s">
        <v>609</v>
      </c>
      <c r="L114" s="62" t="s">
        <v>610</v>
      </c>
      <c r="M114" s="62" t="s">
        <v>611</v>
      </c>
      <c r="N114" s="62" t="s">
        <v>612</v>
      </c>
      <c r="O114" s="133">
        <v>2</v>
      </c>
      <c r="P114" s="133">
        <v>4</v>
      </c>
      <c r="Q114" s="133">
        <f t="shared" si="137"/>
        <v>8</v>
      </c>
      <c r="R114" s="133" t="str">
        <f t="shared" si="138"/>
        <v>MEDIO</v>
      </c>
      <c r="S114" s="133">
        <v>10</v>
      </c>
      <c r="T114" s="133">
        <f t="shared" si="139"/>
        <v>80</v>
      </c>
      <c r="U114" s="133" t="str">
        <f t="shared" si="140"/>
        <v>III</v>
      </c>
      <c r="V114" s="133" t="str">
        <f t="shared" si="141"/>
        <v>Mejorable</v>
      </c>
      <c r="W114" s="62" t="s">
        <v>72</v>
      </c>
      <c r="X114" s="133" t="s">
        <v>73</v>
      </c>
      <c r="Y114" s="133" t="s">
        <v>610</v>
      </c>
      <c r="Z114" s="133" t="s">
        <v>610</v>
      </c>
      <c r="AA114" s="133" t="s">
        <v>610</v>
      </c>
      <c r="AB114" s="133" t="s">
        <v>613</v>
      </c>
      <c r="AC114" s="133" t="s">
        <v>614</v>
      </c>
      <c r="AD114" s="171">
        <v>46246</v>
      </c>
      <c r="AE114" s="116" t="s">
        <v>74</v>
      </c>
      <c r="AF114" s="133">
        <v>2</v>
      </c>
      <c r="AG114" s="133">
        <v>4</v>
      </c>
      <c r="AH114" s="133">
        <f t="shared" si="126"/>
        <v>8</v>
      </c>
      <c r="AI114" s="133" t="str">
        <f t="shared" si="127"/>
        <v>MEDIO</v>
      </c>
      <c r="AJ114" s="133">
        <v>10</v>
      </c>
      <c r="AK114" s="133">
        <f t="shared" si="128"/>
        <v>80</v>
      </c>
      <c r="AL114" s="133" t="str">
        <f t="shared" si="129"/>
        <v>III</v>
      </c>
      <c r="AM114" s="133" t="str">
        <f t="shared" si="130"/>
        <v>Mejorable</v>
      </c>
      <c r="AN114" s="62" t="s">
        <v>72</v>
      </c>
      <c r="AO114" s="133" t="s">
        <v>73</v>
      </c>
      <c r="AP114" s="133" t="s">
        <v>610</v>
      </c>
      <c r="AQ114" s="133" t="s">
        <v>610</v>
      </c>
      <c r="AR114" s="133" t="s">
        <v>610</v>
      </c>
      <c r="AS114" s="133" t="s">
        <v>613</v>
      </c>
      <c r="AT114" s="133" t="s">
        <v>614</v>
      </c>
      <c r="AU114" s="137" t="str">
        <f t="shared" si="142"/>
        <v>Se mantiene los controles establecidos</v>
      </c>
    </row>
    <row r="115" spans="2:47" s="43" customFormat="1" ht="135" customHeight="1" x14ac:dyDescent="0.35">
      <c r="B115" s="139" t="s">
        <v>95</v>
      </c>
      <c r="C115" s="158" t="s">
        <v>131</v>
      </c>
      <c r="D115" s="158" t="s">
        <v>469</v>
      </c>
      <c r="E115" s="137" t="s">
        <v>470</v>
      </c>
      <c r="F115" s="137" t="s">
        <v>68</v>
      </c>
      <c r="G115" s="133" t="s">
        <v>69</v>
      </c>
      <c r="H115" s="133" t="s">
        <v>70</v>
      </c>
      <c r="I115" s="133" t="s">
        <v>75</v>
      </c>
      <c r="J115" s="133" t="s">
        <v>76</v>
      </c>
      <c r="K115" s="62" t="s">
        <v>628</v>
      </c>
      <c r="L115" s="62" t="s">
        <v>626</v>
      </c>
      <c r="M115" s="62" t="s">
        <v>630</v>
      </c>
      <c r="N115" s="173" t="s">
        <v>629</v>
      </c>
      <c r="O115" s="133">
        <v>2</v>
      </c>
      <c r="P115" s="133">
        <v>2</v>
      </c>
      <c r="Q115" s="133">
        <f t="shared" si="137"/>
        <v>4</v>
      </c>
      <c r="R115" s="133" t="str">
        <f t="shared" si="138"/>
        <v>BAJO</v>
      </c>
      <c r="S115" s="133">
        <v>10</v>
      </c>
      <c r="T115" s="133">
        <f t="shared" si="139"/>
        <v>40</v>
      </c>
      <c r="U115" s="133" t="str">
        <f t="shared" si="140"/>
        <v>III</v>
      </c>
      <c r="V115" s="133" t="str">
        <f t="shared" si="141"/>
        <v>Mejorable</v>
      </c>
      <c r="W115" s="62" t="s">
        <v>633</v>
      </c>
      <c r="X115" s="133" t="s">
        <v>69</v>
      </c>
      <c r="Y115" s="133" t="s">
        <v>626</v>
      </c>
      <c r="Z115" s="133" t="s">
        <v>626</v>
      </c>
      <c r="AA115" s="133" t="s">
        <v>627</v>
      </c>
      <c r="AB115" s="133" t="s">
        <v>634</v>
      </c>
      <c r="AC115" s="133" t="s">
        <v>626</v>
      </c>
      <c r="AD115" s="171">
        <v>46246</v>
      </c>
      <c r="AE115" s="159" t="s">
        <v>74</v>
      </c>
      <c r="AF115" s="133">
        <v>2</v>
      </c>
      <c r="AG115" s="133">
        <v>2</v>
      </c>
      <c r="AH115" s="133">
        <f t="shared" si="126"/>
        <v>4</v>
      </c>
      <c r="AI115" s="133" t="str">
        <f t="shared" si="127"/>
        <v>BAJO</v>
      </c>
      <c r="AJ115" s="133">
        <v>25</v>
      </c>
      <c r="AK115" s="133">
        <f t="shared" si="128"/>
        <v>100</v>
      </c>
      <c r="AL115" s="133" t="str">
        <f t="shared" si="129"/>
        <v>III</v>
      </c>
      <c r="AM115" s="133" t="str">
        <f t="shared" si="130"/>
        <v>Mejorable</v>
      </c>
      <c r="AN115" s="62" t="s">
        <v>633</v>
      </c>
      <c r="AO115" s="133" t="s">
        <v>69</v>
      </c>
      <c r="AP115" s="133" t="s">
        <v>626</v>
      </c>
      <c r="AQ115" s="133" t="s">
        <v>626</v>
      </c>
      <c r="AR115" s="133" t="s">
        <v>627</v>
      </c>
      <c r="AS115" s="133" t="s">
        <v>634</v>
      </c>
      <c r="AT115" s="133" t="s">
        <v>626</v>
      </c>
      <c r="AU115" s="137" t="str">
        <f t="shared" si="142"/>
        <v>Se mantiene los controles establecidos</v>
      </c>
    </row>
    <row r="116" spans="2:47" s="43" customFormat="1" ht="135" customHeight="1" x14ac:dyDescent="0.35">
      <c r="B116" s="139" t="s">
        <v>95</v>
      </c>
      <c r="C116" s="158" t="s">
        <v>131</v>
      </c>
      <c r="D116" s="158" t="s">
        <v>469</v>
      </c>
      <c r="E116" s="137" t="s">
        <v>470</v>
      </c>
      <c r="F116" s="137" t="s">
        <v>68</v>
      </c>
      <c r="G116" s="133" t="s">
        <v>69</v>
      </c>
      <c r="H116" s="133" t="s">
        <v>70</v>
      </c>
      <c r="I116" s="133" t="s">
        <v>77</v>
      </c>
      <c r="J116" s="133" t="s">
        <v>76</v>
      </c>
      <c r="K116" s="62" t="s">
        <v>639</v>
      </c>
      <c r="L116" s="62" t="s">
        <v>610</v>
      </c>
      <c r="M116" s="62" t="s">
        <v>640</v>
      </c>
      <c r="N116" s="62" t="s">
        <v>641</v>
      </c>
      <c r="O116" s="133">
        <v>2</v>
      </c>
      <c r="P116" s="133">
        <v>2</v>
      </c>
      <c r="Q116" s="133">
        <f t="shared" si="137"/>
        <v>4</v>
      </c>
      <c r="R116" s="133" t="str">
        <f t="shared" si="138"/>
        <v>BAJO</v>
      </c>
      <c r="S116" s="133">
        <v>25</v>
      </c>
      <c r="T116" s="133">
        <f t="shared" si="139"/>
        <v>100</v>
      </c>
      <c r="U116" s="133" t="str">
        <f t="shared" si="140"/>
        <v>III</v>
      </c>
      <c r="V116" s="133" t="str">
        <f t="shared" si="141"/>
        <v>Mejorable</v>
      </c>
      <c r="W116" s="173" t="s">
        <v>642</v>
      </c>
      <c r="X116" s="133" t="s">
        <v>69</v>
      </c>
      <c r="Y116" s="133" t="s">
        <v>626</v>
      </c>
      <c r="Z116" s="133" t="s">
        <v>626</v>
      </c>
      <c r="AA116" s="133" t="s">
        <v>644</v>
      </c>
      <c r="AB116" s="133" t="s">
        <v>645</v>
      </c>
      <c r="AC116" s="133" t="s">
        <v>626</v>
      </c>
      <c r="AD116" s="171">
        <v>46246</v>
      </c>
      <c r="AE116" s="159" t="s">
        <v>74</v>
      </c>
      <c r="AF116" s="133">
        <v>2</v>
      </c>
      <c r="AG116" s="133">
        <v>2</v>
      </c>
      <c r="AH116" s="133">
        <f t="shared" si="126"/>
        <v>4</v>
      </c>
      <c r="AI116" s="133" t="str">
        <f t="shared" si="127"/>
        <v>BAJO</v>
      </c>
      <c r="AJ116" s="133">
        <v>25</v>
      </c>
      <c r="AK116" s="133">
        <f t="shared" si="128"/>
        <v>100</v>
      </c>
      <c r="AL116" s="133" t="str">
        <f t="shared" si="129"/>
        <v>III</v>
      </c>
      <c r="AM116" s="133" t="str">
        <f t="shared" si="130"/>
        <v>Mejorable</v>
      </c>
      <c r="AN116" s="173" t="s">
        <v>642</v>
      </c>
      <c r="AO116" s="133" t="s">
        <v>69</v>
      </c>
      <c r="AP116" s="133" t="s">
        <v>626</v>
      </c>
      <c r="AQ116" s="133" t="s">
        <v>626</v>
      </c>
      <c r="AR116" s="133" t="s">
        <v>644</v>
      </c>
      <c r="AS116" s="133" t="s">
        <v>645</v>
      </c>
      <c r="AT116" s="133" t="s">
        <v>626</v>
      </c>
      <c r="AU116" s="137" t="str">
        <f t="shared" si="142"/>
        <v>Se mantiene los controles establecidos</v>
      </c>
    </row>
    <row r="117" spans="2:47" s="43" customFormat="1" ht="135" customHeight="1" x14ac:dyDescent="0.35">
      <c r="B117" s="139" t="s">
        <v>95</v>
      </c>
      <c r="C117" s="158" t="s">
        <v>131</v>
      </c>
      <c r="D117" s="158" t="s">
        <v>469</v>
      </c>
      <c r="E117" s="137" t="s">
        <v>470</v>
      </c>
      <c r="F117" s="137" t="s">
        <v>68</v>
      </c>
      <c r="G117" s="133" t="s">
        <v>69</v>
      </c>
      <c r="H117" s="133" t="s">
        <v>70</v>
      </c>
      <c r="I117" s="133" t="s">
        <v>79</v>
      </c>
      <c r="J117" s="133" t="s">
        <v>80</v>
      </c>
      <c r="K117" s="62" t="s">
        <v>668</v>
      </c>
      <c r="L117" s="133" t="s">
        <v>610</v>
      </c>
      <c r="M117" s="62" t="s">
        <v>610</v>
      </c>
      <c r="N117" s="62" t="s">
        <v>669</v>
      </c>
      <c r="O117" s="133">
        <v>2</v>
      </c>
      <c r="P117" s="133">
        <v>2</v>
      </c>
      <c r="Q117" s="133">
        <f t="shared" si="137"/>
        <v>4</v>
      </c>
      <c r="R117" s="133" t="str">
        <f t="shared" si="138"/>
        <v>BAJO</v>
      </c>
      <c r="S117" s="133">
        <v>10</v>
      </c>
      <c r="T117" s="133">
        <f t="shared" si="139"/>
        <v>40</v>
      </c>
      <c r="U117" s="133" t="str">
        <f t="shared" si="140"/>
        <v>III</v>
      </c>
      <c r="V117" s="133" t="str">
        <f t="shared" si="141"/>
        <v>Mejorable</v>
      </c>
      <c r="W117" s="62" t="s">
        <v>670</v>
      </c>
      <c r="X117" s="133" t="s">
        <v>73</v>
      </c>
      <c r="Y117" s="133" t="s">
        <v>610</v>
      </c>
      <c r="Z117" s="133" t="s">
        <v>610</v>
      </c>
      <c r="AA117" s="133" t="s">
        <v>610</v>
      </c>
      <c r="AB117" s="133" t="s">
        <v>671</v>
      </c>
      <c r="AC117" s="133" t="s">
        <v>610</v>
      </c>
      <c r="AD117" s="171">
        <v>46246</v>
      </c>
      <c r="AE117" s="116" t="s">
        <v>74</v>
      </c>
      <c r="AF117" s="133">
        <v>2</v>
      </c>
      <c r="AG117" s="133">
        <v>2</v>
      </c>
      <c r="AH117" s="133">
        <f t="shared" si="126"/>
        <v>4</v>
      </c>
      <c r="AI117" s="133" t="str">
        <f t="shared" si="127"/>
        <v>BAJO</v>
      </c>
      <c r="AJ117" s="133">
        <v>10</v>
      </c>
      <c r="AK117" s="133">
        <f t="shared" si="128"/>
        <v>40</v>
      </c>
      <c r="AL117" s="133" t="str">
        <f t="shared" si="129"/>
        <v>III</v>
      </c>
      <c r="AM117" s="133" t="str">
        <f t="shared" si="130"/>
        <v>Mejorable</v>
      </c>
      <c r="AN117" s="62" t="s">
        <v>670</v>
      </c>
      <c r="AO117" s="133" t="s">
        <v>73</v>
      </c>
      <c r="AP117" s="133" t="s">
        <v>610</v>
      </c>
      <c r="AQ117" s="133" t="s">
        <v>610</v>
      </c>
      <c r="AR117" s="133" t="s">
        <v>610</v>
      </c>
      <c r="AS117" s="133" t="s">
        <v>671</v>
      </c>
      <c r="AT117" s="133" t="s">
        <v>610</v>
      </c>
      <c r="AU117" s="137" t="str">
        <f t="shared" si="142"/>
        <v>Se mantiene los controles establecidos</v>
      </c>
    </row>
    <row r="118" spans="2:47" s="43" customFormat="1" ht="135" customHeight="1" x14ac:dyDescent="0.35">
      <c r="B118" s="139" t="s">
        <v>95</v>
      </c>
      <c r="C118" s="158" t="s">
        <v>131</v>
      </c>
      <c r="D118" s="158" t="s">
        <v>469</v>
      </c>
      <c r="E118" s="137" t="s">
        <v>470</v>
      </c>
      <c r="F118" s="137" t="s">
        <v>68</v>
      </c>
      <c r="G118" s="133" t="s">
        <v>69</v>
      </c>
      <c r="H118" s="133" t="s">
        <v>70</v>
      </c>
      <c r="I118" s="133" t="s">
        <v>81</v>
      </c>
      <c r="J118" s="133" t="s">
        <v>82</v>
      </c>
      <c r="K118" s="62" t="s">
        <v>677</v>
      </c>
      <c r="L118" s="133" t="s">
        <v>610</v>
      </c>
      <c r="M118" s="62" t="s">
        <v>610</v>
      </c>
      <c r="N118" s="62" t="s">
        <v>678</v>
      </c>
      <c r="O118" s="133">
        <v>2</v>
      </c>
      <c r="P118" s="133">
        <v>3</v>
      </c>
      <c r="Q118" s="133">
        <f t="shared" si="137"/>
        <v>6</v>
      </c>
      <c r="R118" s="133" t="str">
        <f t="shared" si="138"/>
        <v>MEDIO</v>
      </c>
      <c r="S118" s="133">
        <v>25</v>
      </c>
      <c r="T118" s="133">
        <f t="shared" si="139"/>
        <v>150</v>
      </c>
      <c r="U118" s="133" t="str">
        <f t="shared" si="140"/>
        <v>II</v>
      </c>
      <c r="V118" s="133" t="str">
        <f t="shared" si="141"/>
        <v>Aceptable con control especifico</v>
      </c>
      <c r="W118" s="133" t="s">
        <v>674</v>
      </c>
      <c r="X118" s="133" t="s">
        <v>73</v>
      </c>
      <c r="Y118" s="133" t="s">
        <v>610</v>
      </c>
      <c r="Z118" s="133" t="s">
        <v>610</v>
      </c>
      <c r="AA118" s="133" t="s">
        <v>610</v>
      </c>
      <c r="AB118" s="133" t="s">
        <v>679</v>
      </c>
      <c r="AC118" s="133" t="s">
        <v>610</v>
      </c>
      <c r="AD118" s="171">
        <v>46246</v>
      </c>
      <c r="AE118" s="116" t="s">
        <v>74</v>
      </c>
      <c r="AF118" s="133">
        <v>2</v>
      </c>
      <c r="AG118" s="133">
        <v>3</v>
      </c>
      <c r="AH118" s="133">
        <f t="shared" si="126"/>
        <v>6</v>
      </c>
      <c r="AI118" s="133" t="str">
        <f t="shared" si="127"/>
        <v>MEDIO</v>
      </c>
      <c r="AJ118" s="133">
        <v>25</v>
      </c>
      <c r="AK118" s="133">
        <f t="shared" si="128"/>
        <v>150</v>
      </c>
      <c r="AL118" s="133" t="str">
        <f t="shared" si="129"/>
        <v>II</v>
      </c>
      <c r="AM118" s="133" t="str">
        <f t="shared" si="130"/>
        <v>Aceptable con control especifico</v>
      </c>
      <c r="AN118" s="133" t="s">
        <v>674</v>
      </c>
      <c r="AO118" s="133" t="s">
        <v>73</v>
      </c>
      <c r="AP118" s="133" t="s">
        <v>610</v>
      </c>
      <c r="AQ118" s="133" t="s">
        <v>610</v>
      </c>
      <c r="AR118" s="133" t="s">
        <v>610</v>
      </c>
      <c r="AS118" s="133" t="s">
        <v>679</v>
      </c>
      <c r="AT118" s="133" t="s">
        <v>610</v>
      </c>
      <c r="AU118" s="137" t="str">
        <f t="shared" si="142"/>
        <v>Se mantiene los controles establecidos</v>
      </c>
    </row>
    <row r="119" spans="2:47" s="43" customFormat="1" ht="135" customHeight="1" x14ac:dyDescent="0.35">
      <c r="B119" s="139" t="s">
        <v>95</v>
      </c>
      <c r="C119" s="158" t="s">
        <v>131</v>
      </c>
      <c r="D119" s="158" t="s">
        <v>469</v>
      </c>
      <c r="E119" s="137" t="s">
        <v>470</v>
      </c>
      <c r="F119" s="137" t="s">
        <v>68</v>
      </c>
      <c r="G119" s="133" t="s">
        <v>69</v>
      </c>
      <c r="H119" s="133" t="s">
        <v>70</v>
      </c>
      <c r="I119" s="133" t="s">
        <v>83</v>
      </c>
      <c r="J119" s="133" t="s">
        <v>82</v>
      </c>
      <c r="K119" s="62" t="s">
        <v>672</v>
      </c>
      <c r="L119" s="133" t="s">
        <v>610</v>
      </c>
      <c r="M119" s="62" t="s">
        <v>610</v>
      </c>
      <c r="N119" s="62" t="s">
        <v>673</v>
      </c>
      <c r="O119" s="133">
        <v>2</v>
      </c>
      <c r="P119" s="133">
        <v>3</v>
      </c>
      <c r="Q119" s="133">
        <f t="shared" si="137"/>
        <v>6</v>
      </c>
      <c r="R119" s="133" t="str">
        <f t="shared" si="138"/>
        <v>MEDIO</v>
      </c>
      <c r="S119" s="133">
        <v>25</v>
      </c>
      <c r="T119" s="133">
        <f t="shared" si="139"/>
        <v>150</v>
      </c>
      <c r="U119" s="133" t="str">
        <f t="shared" si="140"/>
        <v>II</v>
      </c>
      <c r="V119" s="133" t="str">
        <f t="shared" si="141"/>
        <v>Aceptable con control especifico</v>
      </c>
      <c r="W119" s="133" t="s">
        <v>674</v>
      </c>
      <c r="X119" s="133" t="s">
        <v>73</v>
      </c>
      <c r="Y119" s="133" t="s">
        <v>610</v>
      </c>
      <c r="Z119" s="133" t="s">
        <v>610</v>
      </c>
      <c r="AA119" s="133" t="s">
        <v>610</v>
      </c>
      <c r="AB119" s="133" t="s">
        <v>675</v>
      </c>
      <c r="AC119" s="133" t="s">
        <v>610</v>
      </c>
      <c r="AD119" s="171">
        <v>46246</v>
      </c>
      <c r="AE119" s="116" t="s">
        <v>74</v>
      </c>
      <c r="AF119" s="133">
        <v>2</v>
      </c>
      <c r="AG119" s="133">
        <v>3</v>
      </c>
      <c r="AH119" s="133">
        <f t="shared" si="126"/>
        <v>6</v>
      </c>
      <c r="AI119" s="133" t="str">
        <f t="shared" si="127"/>
        <v>MEDIO</v>
      </c>
      <c r="AJ119" s="133">
        <v>25</v>
      </c>
      <c r="AK119" s="133">
        <f t="shared" si="128"/>
        <v>150</v>
      </c>
      <c r="AL119" s="133" t="str">
        <f t="shared" si="129"/>
        <v>II</v>
      </c>
      <c r="AM119" s="133" t="str">
        <f t="shared" si="130"/>
        <v>Aceptable con control especifico</v>
      </c>
      <c r="AN119" s="133" t="s">
        <v>674</v>
      </c>
      <c r="AO119" s="133" t="s">
        <v>73</v>
      </c>
      <c r="AP119" s="133" t="s">
        <v>610</v>
      </c>
      <c r="AQ119" s="133" t="s">
        <v>610</v>
      </c>
      <c r="AR119" s="133" t="s">
        <v>610</v>
      </c>
      <c r="AS119" s="133" t="s">
        <v>675</v>
      </c>
      <c r="AT119" s="133" t="s">
        <v>610</v>
      </c>
      <c r="AU119" s="137" t="str">
        <f t="shared" si="142"/>
        <v>Se mantiene los controles establecidos</v>
      </c>
    </row>
    <row r="120" spans="2:47" s="43" customFormat="1" ht="135" customHeight="1" x14ac:dyDescent="0.35">
      <c r="B120" s="139" t="s">
        <v>95</v>
      </c>
      <c r="C120" s="158" t="s">
        <v>131</v>
      </c>
      <c r="D120" s="158" t="s">
        <v>469</v>
      </c>
      <c r="E120" s="137" t="s">
        <v>470</v>
      </c>
      <c r="F120" s="137" t="s">
        <v>68</v>
      </c>
      <c r="G120" s="133" t="s">
        <v>69</v>
      </c>
      <c r="H120" s="133" t="s">
        <v>70</v>
      </c>
      <c r="I120" s="133" t="s">
        <v>758</v>
      </c>
      <c r="J120" s="133" t="s">
        <v>85</v>
      </c>
      <c r="K120" s="62" t="s">
        <v>693</v>
      </c>
      <c r="L120" s="133" t="s">
        <v>610</v>
      </c>
      <c r="M120" s="62" t="s">
        <v>610</v>
      </c>
      <c r="N120" s="62" t="s">
        <v>694</v>
      </c>
      <c r="O120" s="133">
        <v>2</v>
      </c>
      <c r="P120" s="133">
        <v>3</v>
      </c>
      <c r="Q120" s="133">
        <f t="shared" si="137"/>
        <v>6</v>
      </c>
      <c r="R120" s="133" t="str">
        <f t="shared" si="138"/>
        <v>MEDIO</v>
      </c>
      <c r="S120" s="133">
        <v>25</v>
      </c>
      <c r="T120" s="133">
        <f t="shared" si="139"/>
        <v>150</v>
      </c>
      <c r="U120" s="133" t="str">
        <f t="shared" si="140"/>
        <v>II</v>
      </c>
      <c r="V120" s="133" t="str">
        <f t="shared" si="141"/>
        <v>Aceptable con control especifico</v>
      </c>
      <c r="W120" s="62" t="s">
        <v>695</v>
      </c>
      <c r="X120" s="133" t="s">
        <v>69</v>
      </c>
      <c r="Y120" s="133" t="s">
        <v>610</v>
      </c>
      <c r="Z120" s="133" t="s">
        <v>610</v>
      </c>
      <c r="AA120" s="133" t="s">
        <v>610</v>
      </c>
      <c r="AB120" s="134" t="s">
        <v>770</v>
      </c>
      <c r="AC120" s="133" t="s">
        <v>610</v>
      </c>
      <c r="AD120" s="171">
        <v>46246</v>
      </c>
      <c r="AE120" s="116" t="s">
        <v>74</v>
      </c>
      <c r="AF120" s="133">
        <v>2</v>
      </c>
      <c r="AG120" s="133">
        <v>3</v>
      </c>
      <c r="AH120" s="133">
        <f t="shared" si="126"/>
        <v>6</v>
      </c>
      <c r="AI120" s="133" t="str">
        <f t="shared" si="127"/>
        <v>MEDIO</v>
      </c>
      <c r="AJ120" s="133">
        <v>25</v>
      </c>
      <c r="AK120" s="133">
        <f t="shared" si="128"/>
        <v>150</v>
      </c>
      <c r="AL120" s="133" t="str">
        <f t="shared" si="129"/>
        <v>II</v>
      </c>
      <c r="AM120" s="133" t="str">
        <f t="shared" si="130"/>
        <v>Aceptable con control especifico</v>
      </c>
      <c r="AN120" s="62" t="s">
        <v>695</v>
      </c>
      <c r="AO120" s="133" t="s">
        <v>69</v>
      </c>
      <c r="AP120" s="133" t="s">
        <v>610</v>
      </c>
      <c r="AQ120" s="133" t="s">
        <v>610</v>
      </c>
      <c r="AR120" s="133" t="s">
        <v>610</v>
      </c>
      <c r="AS120" s="133" t="s">
        <v>697</v>
      </c>
      <c r="AT120" s="133" t="s">
        <v>610</v>
      </c>
      <c r="AU120" s="137" t="str">
        <f t="shared" si="142"/>
        <v>Se mantiene los controles establecidos</v>
      </c>
    </row>
    <row r="121" spans="2:47" s="43" customFormat="1" ht="135" customHeight="1" x14ac:dyDescent="0.35">
      <c r="B121" s="139" t="s">
        <v>95</v>
      </c>
      <c r="C121" s="158" t="s">
        <v>131</v>
      </c>
      <c r="D121" s="158" t="s">
        <v>469</v>
      </c>
      <c r="E121" s="137" t="s">
        <v>470</v>
      </c>
      <c r="F121" s="137" t="s">
        <v>68</v>
      </c>
      <c r="G121" s="133" t="s">
        <v>69</v>
      </c>
      <c r="H121" s="133" t="s">
        <v>70</v>
      </c>
      <c r="I121" s="133" t="s">
        <v>86</v>
      </c>
      <c r="J121" s="133" t="s">
        <v>85</v>
      </c>
      <c r="K121" s="173" t="s">
        <v>703</v>
      </c>
      <c r="L121" s="62" t="s">
        <v>705</v>
      </c>
      <c r="M121" s="179" t="s">
        <v>706</v>
      </c>
      <c r="N121" s="174" t="s">
        <v>707</v>
      </c>
      <c r="O121" s="133">
        <v>2</v>
      </c>
      <c r="P121" s="133">
        <v>3</v>
      </c>
      <c r="Q121" s="133">
        <f t="shared" si="137"/>
        <v>6</v>
      </c>
      <c r="R121" s="133" t="str">
        <f t="shared" si="138"/>
        <v>MEDIO</v>
      </c>
      <c r="S121" s="133">
        <v>25</v>
      </c>
      <c r="T121" s="133">
        <f t="shared" si="139"/>
        <v>150</v>
      </c>
      <c r="U121" s="133" t="str">
        <f t="shared" si="140"/>
        <v>II</v>
      </c>
      <c r="V121" s="133" t="str">
        <f t="shared" si="141"/>
        <v>Aceptable con control especifico</v>
      </c>
      <c r="W121" s="157" t="s">
        <v>704</v>
      </c>
      <c r="X121" s="133" t="s">
        <v>69</v>
      </c>
      <c r="Y121" s="173" t="s">
        <v>708</v>
      </c>
      <c r="Z121" s="133" t="s">
        <v>610</v>
      </c>
      <c r="AA121" s="133" t="s">
        <v>709</v>
      </c>
      <c r="AB121" s="133" t="s">
        <v>710</v>
      </c>
      <c r="AC121" s="133" t="s">
        <v>610</v>
      </c>
      <c r="AD121" s="171">
        <v>46246</v>
      </c>
      <c r="AE121" s="116" t="s">
        <v>74</v>
      </c>
      <c r="AF121" s="133">
        <v>2</v>
      </c>
      <c r="AG121" s="133">
        <v>3</v>
      </c>
      <c r="AH121" s="133">
        <f t="shared" si="126"/>
        <v>6</v>
      </c>
      <c r="AI121" s="133" t="str">
        <f t="shared" si="127"/>
        <v>MEDIO</v>
      </c>
      <c r="AJ121" s="133">
        <v>25</v>
      </c>
      <c r="AK121" s="133">
        <f t="shared" si="128"/>
        <v>150</v>
      </c>
      <c r="AL121" s="133" t="str">
        <f t="shared" si="129"/>
        <v>II</v>
      </c>
      <c r="AM121" s="133" t="str">
        <f t="shared" si="130"/>
        <v>Aceptable con control especifico</v>
      </c>
      <c r="AN121" s="157" t="s">
        <v>704</v>
      </c>
      <c r="AO121" s="133" t="s">
        <v>69</v>
      </c>
      <c r="AP121" s="173" t="s">
        <v>708</v>
      </c>
      <c r="AQ121" s="133" t="s">
        <v>610</v>
      </c>
      <c r="AR121" s="133" t="s">
        <v>709</v>
      </c>
      <c r="AS121" s="133" t="s">
        <v>710</v>
      </c>
      <c r="AT121" s="133" t="s">
        <v>610</v>
      </c>
      <c r="AU121" s="137" t="str">
        <f t="shared" si="142"/>
        <v>Se mantiene los controles establecidos</v>
      </c>
    </row>
    <row r="122" spans="2:47" s="43" customFormat="1" ht="135" customHeight="1" x14ac:dyDescent="0.35">
      <c r="B122" s="139" t="s">
        <v>95</v>
      </c>
      <c r="C122" s="158" t="s">
        <v>131</v>
      </c>
      <c r="D122" s="158" t="s">
        <v>469</v>
      </c>
      <c r="E122" s="137" t="s">
        <v>470</v>
      </c>
      <c r="F122" s="137" t="s">
        <v>68</v>
      </c>
      <c r="G122" s="133" t="s">
        <v>69</v>
      </c>
      <c r="H122" s="133" t="s">
        <v>70</v>
      </c>
      <c r="I122" s="133" t="s">
        <v>87</v>
      </c>
      <c r="J122" s="133" t="s">
        <v>85</v>
      </c>
      <c r="K122" s="62" t="s">
        <v>698</v>
      </c>
      <c r="L122" s="133" t="s">
        <v>610</v>
      </c>
      <c r="M122" s="62" t="s">
        <v>610</v>
      </c>
      <c r="N122" s="62" t="s">
        <v>699</v>
      </c>
      <c r="O122" s="133">
        <v>2</v>
      </c>
      <c r="P122" s="133">
        <v>4</v>
      </c>
      <c r="Q122" s="133">
        <f t="shared" si="137"/>
        <v>8</v>
      </c>
      <c r="R122" s="133" t="str">
        <f t="shared" si="138"/>
        <v>MEDIO</v>
      </c>
      <c r="S122" s="133">
        <v>25</v>
      </c>
      <c r="T122" s="133">
        <f t="shared" si="139"/>
        <v>200</v>
      </c>
      <c r="U122" s="133" t="str">
        <f t="shared" si="140"/>
        <v>II</v>
      </c>
      <c r="V122" s="133" t="str">
        <f t="shared" si="141"/>
        <v>Aceptable con control especifico</v>
      </c>
      <c r="W122" s="133" t="s">
        <v>700</v>
      </c>
      <c r="X122" s="133" t="s">
        <v>69</v>
      </c>
      <c r="Y122" s="133" t="s">
        <v>610</v>
      </c>
      <c r="Z122" s="133" t="s">
        <v>610</v>
      </c>
      <c r="AA122" s="133" t="s">
        <v>701</v>
      </c>
      <c r="AB122" s="133" t="s">
        <v>702</v>
      </c>
      <c r="AC122" s="133" t="s">
        <v>610</v>
      </c>
      <c r="AD122" s="171">
        <v>46246</v>
      </c>
      <c r="AE122" s="116" t="s">
        <v>74</v>
      </c>
      <c r="AF122" s="133">
        <v>2</v>
      </c>
      <c r="AG122" s="133">
        <v>4</v>
      </c>
      <c r="AH122" s="133">
        <f t="shared" si="126"/>
        <v>8</v>
      </c>
      <c r="AI122" s="133" t="str">
        <f t="shared" si="127"/>
        <v>MEDIO</v>
      </c>
      <c r="AJ122" s="133">
        <v>25</v>
      </c>
      <c r="AK122" s="133">
        <f t="shared" si="128"/>
        <v>200</v>
      </c>
      <c r="AL122" s="133" t="str">
        <f t="shared" si="129"/>
        <v>II</v>
      </c>
      <c r="AM122" s="133" t="str">
        <f t="shared" si="130"/>
        <v>Aceptable con control especifico</v>
      </c>
      <c r="AN122" s="133" t="s">
        <v>700</v>
      </c>
      <c r="AO122" s="133" t="s">
        <v>69</v>
      </c>
      <c r="AP122" s="133" t="s">
        <v>610</v>
      </c>
      <c r="AQ122" s="133" t="s">
        <v>610</v>
      </c>
      <c r="AR122" s="133" t="s">
        <v>701</v>
      </c>
      <c r="AS122" s="133" t="s">
        <v>702</v>
      </c>
      <c r="AT122" s="133" t="s">
        <v>610</v>
      </c>
      <c r="AU122" s="137" t="str">
        <f t="shared" si="142"/>
        <v>Se mantiene los controles establecidos</v>
      </c>
    </row>
    <row r="123" spans="2:47" s="43" customFormat="1" ht="135" customHeight="1" x14ac:dyDescent="0.35">
      <c r="B123" s="139" t="s">
        <v>95</v>
      </c>
      <c r="C123" s="158" t="s">
        <v>131</v>
      </c>
      <c r="D123" s="158" t="s">
        <v>469</v>
      </c>
      <c r="E123" s="137" t="s">
        <v>470</v>
      </c>
      <c r="F123" s="137" t="s">
        <v>68</v>
      </c>
      <c r="G123" s="133" t="s">
        <v>69</v>
      </c>
      <c r="H123" s="133" t="s">
        <v>70</v>
      </c>
      <c r="I123" s="133" t="s">
        <v>88</v>
      </c>
      <c r="J123" s="133" t="s">
        <v>89</v>
      </c>
      <c r="K123" s="62" t="s">
        <v>788</v>
      </c>
      <c r="L123" s="133" t="s">
        <v>626</v>
      </c>
      <c r="M123" s="62" t="s">
        <v>789</v>
      </c>
      <c r="N123" s="138" t="s">
        <v>790</v>
      </c>
      <c r="O123" s="133">
        <v>2</v>
      </c>
      <c r="P123" s="133">
        <v>1</v>
      </c>
      <c r="Q123" s="133">
        <v>2</v>
      </c>
      <c r="R123" s="133" t="s">
        <v>791</v>
      </c>
      <c r="S123" s="133">
        <v>60</v>
      </c>
      <c r="T123" s="133">
        <v>120</v>
      </c>
      <c r="U123" s="133" t="s">
        <v>235</v>
      </c>
      <c r="V123" s="133" t="s">
        <v>264</v>
      </c>
      <c r="W123" s="62" t="s">
        <v>792</v>
      </c>
      <c r="X123" s="133" t="s">
        <v>69</v>
      </c>
      <c r="Y123" s="133" t="s">
        <v>610</v>
      </c>
      <c r="Z123" s="133" t="s">
        <v>610</v>
      </c>
      <c r="AA123" s="138" t="s">
        <v>793</v>
      </c>
      <c r="AB123" s="137" t="s">
        <v>794</v>
      </c>
      <c r="AC123" s="133" t="s">
        <v>795</v>
      </c>
      <c r="AD123" s="171">
        <v>46246</v>
      </c>
      <c r="AE123" s="116" t="s">
        <v>74</v>
      </c>
      <c r="AF123" s="133">
        <v>2</v>
      </c>
      <c r="AG123" s="133">
        <v>1</v>
      </c>
      <c r="AH123" s="133">
        <v>2</v>
      </c>
      <c r="AI123" s="133" t="s">
        <v>791</v>
      </c>
      <c r="AJ123" s="133">
        <v>60</v>
      </c>
      <c r="AK123" s="133">
        <v>120</v>
      </c>
      <c r="AL123" s="133" t="s">
        <v>235</v>
      </c>
      <c r="AM123" s="133" t="s">
        <v>264</v>
      </c>
      <c r="AN123" s="62" t="s">
        <v>792</v>
      </c>
      <c r="AO123" s="133" t="s">
        <v>69</v>
      </c>
      <c r="AP123" s="133" t="s">
        <v>610</v>
      </c>
      <c r="AQ123" s="133" t="s">
        <v>610</v>
      </c>
      <c r="AR123" s="138" t="s">
        <v>793</v>
      </c>
      <c r="AS123" s="137" t="s">
        <v>794</v>
      </c>
      <c r="AT123" s="133" t="s">
        <v>795</v>
      </c>
      <c r="AU123" s="137" t="s">
        <v>287</v>
      </c>
    </row>
    <row r="124" spans="2:47" s="43" customFormat="1" ht="135" customHeight="1" x14ac:dyDescent="0.35">
      <c r="B124" s="139" t="s">
        <v>95</v>
      </c>
      <c r="C124" s="158" t="s">
        <v>131</v>
      </c>
      <c r="D124" s="158" t="s">
        <v>469</v>
      </c>
      <c r="E124" s="137" t="s">
        <v>470</v>
      </c>
      <c r="F124" s="137" t="s">
        <v>68</v>
      </c>
      <c r="G124" s="133" t="s">
        <v>69</v>
      </c>
      <c r="H124" s="133" t="s">
        <v>70</v>
      </c>
      <c r="I124" s="133" t="s">
        <v>90</v>
      </c>
      <c r="J124" s="133" t="s">
        <v>89</v>
      </c>
      <c r="K124" s="62" t="s">
        <v>788</v>
      </c>
      <c r="L124" s="133" t="s">
        <v>626</v>
      </c>
      <c r="M124" s="62" t="s">
        <v>789</v>
      </c>
      <c r="N124" s="138" t="s">
        <v>790</v>
      </c>
      <c r="O124" s="133">
        <v>2</v>
      </c>
      <c r="P124" s="133">
        <v>1</v>
      </c>
      <c r="Q124" s="133">
        <v>2</v>
      </c>
      <c r="R124" s="133" t="s">
        <v>791</v>
      </c>
      <c r="S124" s="133">
        <v>60</v>
      </c>
      <c r="T124" s="133">
        <v>120</v>
      </c>
      <c r="U124" s="133" t="s">
        <v>235</v>
      </c>
      <c r="V124" s="133" t="s">
        <v>264</v>
      </c>
      <c r="W124" s="62" t="s">
        <v>792</v>
      </c>
      <c r="X124" s="133" t="s">
        <v>69</v>
      </c>
      <c r="Y124" s="133" t="s">
        <v>610</v>
      </c>
      <c r="Z124" s="133" t="s">
        <v>610</v>
      </c>
      <c r="AA124" s="138" t="s">
        <v>793</v>
      </c>
      <c r="AB124" s="137" t="s">
        <v>794</v>
      </c>
      <c r="AC124" s="133" t="s">
        <v>795</v>
      </c>
      <c r="AD124" s="171">
        <v>46246</v>
      </c>
      <c r="AE124" s="116" t="s">
        <v>74</v>
      </c>
      <c r="AF124" s="133">
        <v>2</v>
      </c>
      <c r="AG124" s="133">
        <v>1</v>
      </c>
      <c r="AH124" s="133">
        <v>2</v>
      </c>
      <c r="AI124" s="133" t="s">
        <v>791</v>
      </c>
      <c r="AJ124" s="133">
        <v>60</v>
      </c>
      <c r="AK124" s="133">
        <v>120</v>
      </c>
      <c r="AL124" s="133" t="s">
        <v>235</v>
      </c>
      <c r="AM124" s="133" t="s">
        <v>264</v>
      </c>
      <c r="AN124" s="62" t="s">
        <v>792</v>
      </c>
      <c r="AO124" s="133" t="s">
        <v>69</v>
      </c>
      <c r="AP124" s="133" t="s">
        <v>610</v>
      </c>
      <c r="AQ124" s="133" t="s">
        <v>610</v>
      </c>
      <c r="AR124" s="138" t="s">
        <v>793</v>
      </c>
      <c r="AS124" s="137" t="s">
        <v>794</v>
      </c>
      <c r="AT124" s="133" t="s">
        <v>795</v>
      </c>
      <c r="AU124" s="137" t="s">
        <v>287</v>
      </c>
    </row>
    <row r="125" spans="2:47" s="43" customFormat="1" ht="135" customHeight="1" x14ac:dyDescent="0.35">
      <c r="B125" s="139" t="s">
        <v>95</v>
      </c>
      <c r="C125" s="158" t="s">
        <v>131</v>
      </c>
      <c r="D125" s="158" t="s">
        <v>469</v>
      </c>
      <c r="E125" s="137" t="s">
        <v>470</v>
      </c>
      <c r="F125" s="137" t="s">
        <v>68</v>
      </c>
      <c r="G125" s="133" t="s">
        <v>69</v>
      </c>
      <c r="H125" s="133" t="s">
        <v>70</v>
      </c>
      <c r="I125" s="133" t="s">
        <v>91</v>
      </c>
      <c r="J125" s="133" t="s">
        <v>89</v>
      </c>
      <c r="K125" s="62" t="s">
        <v>788</v>
      </c>
      <c r="L125" s="133" t="s">
        <v>626</v>
      </c>
      <c r="M125" s="62" t="s">
        <v>789</v>
      </c>
      <c r="N125" s="138" t="s">
        <v>790</v>
      </c>
      <c r="O125" s="133">
        <v>2</v>
      </c>
      <c r="P125" s="133">
        <v>1</v>
      </c>
      <c r="Q125" s="133">
        <v>2</v>
      </c>
      <c r="R125" s="133" t="s">
        <v>791</v>
      </c>
      <c r="S125" s="133">
        <v>60</v>
      </c>
      <c r="T125" s="133">
        <v>120</v>
      </c>
      <c r="U125" s="133" t="s">
        <v>235</v>
      </c>
      <c r="V125" s="133" t="s">
        <v>264</v>
      </c>
      <c r="W125" s="62" t="s">
        <v>792</v>
      </c>
      <c r="X125" s="133" t="s">
        <v>69</v>
      </c>
      <c r="Y125" s="133" t="s">
        <v>610</v>
      </c>
      <c r="Z125" s="133" t="s">
        <v>610</v>
      </c>
      <c r="AA125" s="138" t="s">
        <v>793</v>
      </c>
      <c r="AB125" s="137" t="s">
        <v>794</v>
      </c>
      <c r="AC125" s="133" t="s">
        <v>795</v>
      </c>
      <c r="AD125" s="171">
        <v>46246</v>
      </c>
      <c r="AE125" s="116" t="s">
        <v>74</v>
      </c>
      <c r="AF125" s="133">
        <v>2</v>
      </c>
      <c r="AG125" s="133">
        <v>1</v>
      </c>
      <c r="AH125" s="133">
        <v>2</v>
      </c>
      <c r="AI125" s="133" t="s">
        <v>791</v>
      </c>
      <c r="AJ125" s="133">
        <v>60</v>
      </c>
      <c r="AK125" s="133">
        <v>120</v>
      </c>
      <c r="AL125" s="133" t="s">
        <v>235</v>
      </c>
      <c r="AM125" s="133" t="s">
        <v>264</v>
      </c>
      <c r="AN125" s="62" t="s">
        <v>792</v>
      </c>
      <c r="AO125" s="133" t="s">
        <v>69</v>
      </c>
      <c r="AP125" s="133" t="s">
        <v>610</v>
      </c>
      <c r="AQ125" s="133" t="s">
        <v>610</v>
      </c>
      <c r="AR125" s="138" t="s">
        <v>793</v>
      </c>
      <c r="AS125" s="137" t="s">
        <v>794</v>
      </c>
      <c r="AT125" s="133" t="s">
        <v>795</v>
      </c>
      <c r="AU125" s="137" t="s">
        <v>287</v>
      </c>
    </row>
    <row r="126" spans="2:47" s="43" customFormat="1" ht="135" customHeight="1" x14ac:dyDescent="0.35">
      <c r="B126" s="139" t="s">
        <v>95</v>
      </c>
      <c r="C126" s="158" t="s">
        <v>131</v>
      </c>
      <c r="D126" s="158" t="s">
        <v>469</v>
      </c>
      <c r="E126" s="137" t="s">
        <v>470</v>
      </c>
      <c r="F126" s="137" t="s">
        <v>68</v>
      </c>
      <c r="G126" s="133" t="s">
        <v>69</v>
      </c>
      <c r="H126" s="133" t="s">
        <v>70</v>
      </c>
      <c r="I126" s="133" t="s">
        <v>92</v>
      </c>
      <c r="J126" s="133" t="s">
        <v>89</v>
      </c>
      <c r="K126" s="62" t="s">
        <v>788</v>
      </c>
      <c r="L126" s="133" t="s">
        <v>626</v>
      </c>
      <c r="M126" s="62" t="s">
        <v>789</v>
      </c>
      <c r="N126" s="138" t="s">
        <v>790</v>
      </c>
      <c r="O126" s="133">
        <v>2</v>
      </c>
      <c r="P126" s="133">
        <v>1</v>
      </c>
      <c r="Q126" s="133">
        <v>2</v>
      </c>
      <c r="R126" s="133" t="s">
        <v>791</v>
      </c>
      <c r="S126" s="133">
        <v>60</v>
      </c>
      <c r="T126" s="133">
        <v>120</v>
      </c>
      <c r="U126" s="133" t="s">
        <v>235</v>
      </c>
      <c r="V126" s="133" t="s">
        <v>264</v>
      </c>
      <c r="W126" s="62" t="s">
        <v>792</v>
      </c>
      <c r="X126" s="133" t="s">
        <v>69</v>
      </c>
      <c r="Y126" s="133" t="s">
        <v>610</v>
      </c>
      <c r="Z126" s="133" t="s">
        <v>610</v>
      </c>
      <c r="AA126" s="138" t="s">
        <v>793</v>
      </c>
      <c r="AB126" s="137" t="s">
        <v>794</v>
      </c>
      <c r="AC126" s="133" t="s">
        <v>795</v>
      </c>
      <c r="AD126" s="171">
        <v>46246</v>
      </c>
      <c r="AE126" s="116" t="s">
        <v>74</v>
      </c>
      <c r="AF126" s="133">
        <v>2</v>
      </c>
      <c r="AG126" s="133">
        <v>1</v>
      </c>
      <c r="AH126" s="133">
        <v>2</v>
      </c>
      <c r="AI126" s="133" t="s">
        <v>791</v>
      </c>
      <c r="AJ126" s="133">
        <v>60</v>
      </c>
      <c r="AK126" s="133">
        <v>120</v>
      </c>
      <c r="AL126" s="133" t="s">
        <v>235</v>
      </c>
      <c r="AM126" s="133" t="s">
        <v>264</v>
      </c>
      <c r="AN126" s="62" t="s">
        <v>792</v>
      </c>
      <c r="AO126" s="133" t="s">
        <v>69</v>
      </c>
      <c r="AP126" s="133" t="s">
        <v>610</v>
      </c>
      <c r="AQ126" s="133" t="s">
        <v>610</v>
      </c>
      <c r="AR126" s="138" t="s">
        <v>793</v>
      </c>
      <c r="AS126" s="137" t="s">
        <v>794</v>
      </c>
      <c r="AT126" s="133" t="s">
        <v>795</v>
      </c>
      <c r="AU126" s="137" t="s">
        <v>287</v>
      </c>
    </row>
    <row r="127" spans="2:47" s="43" customFormat="1" ht="135" customHeight="1" x14ac:dyDescent="0.35">
      <c r="B127" s="139" t="s">
        <v>95</v>
      </c>
      <c r="C127" s="158" t="s">
        <v>131</v>
      </c>
      <c r="D127" s="158" t="s">
        <v>469</v>
      </c>
      <c r="E127" s="137" t="s">
        <v>470</v>
      </c>
      <c r="F127" s="137" t="s">
        <v>68</v>
      </c>
      <c r="G127" s="133" t="s">
        <v>69</v>
      </c>
      <c r="H127" s="133" t="s">
        <v>70</v>
      </c>
      <c r="I127" s="133" t="s">
        <v>93</v>
      </c>
      <c r="J127" s="133" t="s">
        <v>89</v>
      </c>
      <c r="K127" s="62" t="s">
        <v>788</v>
      </c>
      <c r="L127" s="133" t="s">
        <v>626</v>
      </c>
      <c r="M127" s="62" t="s">
        <v>789</v>
      </c>
      <c r="N127" s="138" t="s">
        <v>790</v>
      </c>
      <c r="O127" s="133">
        <v>2</v>
      </c>
      <c r="P127" s="133">
        <v>1</v>
      </c>
      <c r="Q127" s="133">
        <v>2</v>
      </c>
      <c r="R127" s="133" t="s">
        <v>791</v>
      </c>
      <c r="S127" s="133">
        <v>60</v>
      </c>
      <c r="T127" s="133">
        <v>120</v>
      </c>
      <c r="U127" s="133" t="s">
        <v>235</v>
      </c>
      <c r="V127" s="133" t="s">
        <v>264</v>
      </c>
      <c r="W127" s="62" t="s">
        <v>792</v>
      </c>
      <c r="X127" s="133" t="s">
        <v>69</v>
      </c>
      <c r="Y127" s="133" t="s">
        <v>610</v>
      </c>
      <c r="Z127" s="133" t="s">
        <v>610</v>
      </c>
      <c r="AA127" s="138" t="s">
        <v>793</v>
      </c>
      <c r="AB127" s="137" t="s">
        <v>794</v>
      </c>
      <c r="AC127" s="133" t="s">
        <v>795</v>
      </c>
      <c r="AD127" s="171">
        <v>46246</v>
      </c>
      <c r="AE127" s="116" t="s">
        <v>74</v>
      </c>
      <c r="AF127" s="133">
        <v>2</v>
      </c>
      <c r="AG127" s="133">
        <v>1</v>
      </c>
      <c r="AH127" s="133">
        <v>2</v>
      </c>
      <c r="AI127" s="133" t="s">
        <v>791</v>
      </c>
      <c r="AJ127" s="133">
        <v>60</v>
      </c>
      <c r="AK127" s="133">
        <v>120</v>
      </c>
      <c r="AL127" s="133" t="s">
        <v>235</v>
      </c>
      <c r="AM127" s="133" t="s">
        <v>264</v>
      </c>
      <c r="AN127" s="62" t="s">
        <v>792</v>
      </c>
      <c r="AO127" s="133" t="s">
        <v>69</v>
      </c>
      <c r="AP127" s="133" t="s">
        <v>610</v>
      </c>
      <c r="AQ127" s="133" t="s">
        <v>610</v>
      </c>
      <c r="AR127" s="138" t="s">
        <v>793</v>
      </c>
      <c r="AS127" s="137" t="s">
        <v>794</v>
      </c>
      <c r="AT127" s="133" t="s">
        <v>795</v>
      </c>
      <c r="AU127" s="137" t="s">
        <v>287</v>
      </c>
    </row>
    <row r="128" spans="2:47" s="43" customFormat="1" ht="135" customHeight="1" x14ac:dyDescent="0.35">
      <c r="B128" s="139" t="s">
        <v>95</v>
      </c>
      <c r="C128" s="158" t="s">
        <v>131</v>
      </c>
      <c r="D128" s="158" t="s">
        <v>469</v>
      </c>
      <c r="E128" s="137" t="s">
        <v>470</v>
      </c>
      <c r="F128" s="137" t="s">
        <v>68</v>
      </c>
      <c r="G128" s="133" t="s">
        <v>69</v>
      </c>
      <c r="H128" s="133" t="s">
        <v>70</v>
      </c>
      <c r="I128" s="133" t="s">
        <v>94</v>
      </c>
      <c r="J128" s="133" t="s">
        <v>89</v>
      </c>
      <c r="K128" s="62" t="s">
        <v>788</v>
      </c>
      <c r="L128" s="133" t="s">
        <v>626</v>
      </c>
      <c r="M128" s="62" t="s">
        <v>789</v>
      </c>
      <c r="N128" s="138" t="s">
        <v>790</v>
      </c>
      <c r="O128" s="133">
        <v>2</v>
      </c>
      <c r="P128" s="133">
        <v>1</v>
      </c>
      <c r="Q128" s="133">
        <v>2</v>
      </c>
      <c r="R128" s="133" t="s">
        <v>791</v>
      </c>
      <c r="S128" s="133">
        <v>60</v>
      </c>
      <c r="T128" s="133">
        <v>120</v>
      </c>
      <c r="U128" s="133" t="s">
        <v>235</v>
      </c>
      <c r="V128" s="133" t="s">
        <v>264</v>
      </c>
      <c r="W128" s="62" t="s">
        <v>792</v>
      </c>
      <c r="X128" s="133" t="s">
        <v>69</v>
      </c>
      <c r="Y128" s="133" t="s">
        <v>610</v>
      </c>
      <c r="Z128" s="133" t="s">
        <v>610</v>
      </c>
      <c r="AA128" s="138" t="s">
        <v>793</v>
      </c>
      <c r="AB128" s="137" t="s">
        <v>794</v>
      </c>
      <c r="AC128" s="133" t="s">
        <v>795</v>
      </c>
      <c r="AD128" s="171">
        <v>46246</v>
      </c>
      <c r="AE128" s="116" t="s">
        <v>74</v>
      </c>
      <c r="AF128" s="133">
        <v>2</v>
      </c>
      <c r="AG128" s="133">
        <v>1</v>
      </c>
      <c r="AH128" s="133">
        <v>2</v>
      </c>
      <c r="AI128" s="133" t="s">
        <v>791</v>
      </c>
      <c r="AJ128" s="133">
        <v>60</v>
      </c>
      <c r="AK128" s="133">
        <v>120</v>
      </c>
      <c r="AL128" s="133" t="s">
        <v>235</v>
      </c>
      <c r="AM128" s="133" t="s">
        <v>264</v>
      </c>
      <c r="AN128" s="62" t="s">
        <v>792</v>
      </c>
      <c r="AO128" s="133" t="s">
        <v>69</v>
      </c>
      <c r="AP128" s="133" t="s">
        <v>610</v>
      </c>
      <c r="AQ128" s="133" t="s">
        <v>610</v>
      </c>
      <c r="AR128" s="138" t="s">
        <v>793</v>
      </c>
      <c r="AS128" s="137" t="s">
        <v>794</v>
      </c>
      <c r="AT128" s="133" t="s">
        <v>795</v>
      </c>
      <c r="AU128" s="137" t="s">
        <v>287</v>
      </c>
    </row>
    <row r="129" spans="2:47" s="43" customFormat="1" ht="135" customHeight="1" x14ac:dyDescent="0.35">
      <c r="B129" s="139" t="s">
        <v>114</v>
      </c>
      <c r="C129" s="158" t="s">
        <v>157</v>
      </c>
      <c r="D129" s="139" t="s">
        <v>471</v>
      </c>
      <c r="E129" s="137" t="s">
        <v>472</v>
      </c>
      <c r="F129" s="137" t="s">
        <v>473</v>
      </c>
      <c r="G129" s="133" t="s">
        <v>69</v>
      </c>
      <c r="H129" s="133" t="s">
        <v>70</v>
      </c>
      <c r="I129" s="133" t="s">
        <v>840</v>
      </c>
      <c r="J129" s="133" t="s">
        <v>71</v>
      </c>
      <c r="K129" s="62" t="s">
        <v>609</v>
      </c>
      <c r="L129" s="62" t="s">
        <v>610</v>
      </c>
      <c r="M129" s="62" t="s">
        <v>611</v>
      </c>
      <c r="N129" s="62" t="s">
        <v>612</v>
      </c>
      <c r="O129" s="133">
        <v>2</v>
      </c>
      <c r="P129" s="133">
        <v>4</v>
      </c>
      <c r="Q129" s="133">
        <f t="shared" si="137"/>
        <v>8</v>
      </c>
      <c r="R129" s="133" t="str">
        <f t="shared" si="138"/>
        <v>MEDIO</v>
      </c>
      <c r="S129" s="133">
        <v>10</v>
      </c>
      <c r="T129" s="133">
        <f t="shared" si="139"/>
        <v>80</v>
      </c>
      <c r="U129" s="133" t="str">
        <f t="shared" si="140"/>
        <v>III</v>
      </c>
      <c r="V129" s="133" t="str">
        <f t="shared" si="141"/>
        <v>Mejorable</v>
      </c>
      <c r="W129" s="62" t="s">
        <v>72</v>
      </c>
      <c r="X129" s="133" t="s">
        <v>73</v>
      </c>
      <c r="Y129" s="133" t="s">
        <v>610</v>
      </c>
      <c r="Z129" s="133" t="s">
        <v>610</v>
      </c>
      <c r="AA129" s="133" t="s">
        <v>610</v>
      </c>
      <c r="AB129" s="133" t="s">
        <v>613</v>
      </c>
      <c r="AC129" s="133" t="s">
        <v>614</v>
      </c>
      <c r="AD129" s="171">
        <v>46246</v>
      </c>
      <c r="AE129" s="116" t="s">
        <v>74</v>
      </c>
      <c r="AF129" s="133">
        <v>2</v>
      </c>
      <c r="AG129" s="133">
        <v>4</v>
      </c>
      <c r="AH129" s="133">
        <f t="shared" si="126"/>
        <v>8</v>
      </c>
      <c r="AI129" s="133" t="str">
        <f t="shared" si="127"/>
        <v>MEDIO</v>
      </c>
      <c r="AJ129" s="133">
        <v>10</v>
      </c>
      <c r="AK129" s="133">
        <f t="shared" si="128"/>
        <v>80</v>
      </c>
      <c r="AL129" s="133" t="str">
        <f t="shared" si="129"/>
        <v>III</v>
      </c>
      <c r="AM129" s="133" t="str">
        <f t="shared" si="130"/>
        <v>Mejorable</v>
      </c>
      <c r="AN129" s="62" t="s">
        <v>72</v>
      </c>
      <c r="AO129" s="133" t="s">
        <v>73</v>
      </c>
      <c r="AP129" s="133" t="s">
        <v>610</v>
      </c>
      <c r="AQ129" s="133" t="s">
        <v>610</v>
      </c>
      <c r="AR129" s="133" t="s">
        <v>610</v>
      </c>
      <c r="AS129" s="133" t="s">
        <v>613</v>
      </c>
      <c r="AT129" s="133" t="s">
        <v>614</v>
      </c>
      <c r="AU129" s="137" t="str">
        <f t="shared" si="142"/>
        <v>Se mantiene los controles establecidos</v>
      </c>
    </row>
    <row r="130" spans="2:47" s="43" customFormat="1" ht="135" customHeight="1" x14ac:dyDescent="0.35">
      <c r="B130" s="139" t="s">
        <v>114</v>
      </c>
      <c r="C130" s="158" t="s">
        <v>157</v>
      </c>
      <c r="D130" s="139" t="s">
        <v>471</v>
      </c>
      <c r="E130" s="137" t="s">
        <v>472</v>
      </c>
      <c r="F130" s="137" t="s">
        <v>473</v>
      </c>
      <c r="G130" s="133" t="s">
        <v>69</v>
      </c>
      <c r="H130" s="133" t="s">
        <v>70</v>
      </c>
      <c r="I130" s="133" t="s">
        <v>75</v>
      </c>
      <c r="J130" s="133" t="s">
        <v>76</v>
      </c>
      <c r="K130" s="62" t="s">
        <v>628</v>
      </c>
      <c r="L130" s="62" t="s">
        <v>626</v>
      </c>
      <c r="M130" s="62" t="s">
        <v>630</v>
      </c>
      <c r="N130" s="173" t="s">
        <v>629</v>
      </c>
      <c r="O130" s="133">
        <v>2</v>
      </c>
      <c r="P130" s="133">
        <v>2</v>
      </c>
      <c r="Q130" s="133">
        <f t="shared" si="137"/>
        <v>4</v>
      </c>
      <c r="R130" s="133" t="str">
        <f t="shared" si="138"/>
        <v>BAJO</v>
      </c>
      <c r="S130" s="133">
        <v>10</v>
      </c>
      <c r="T130" s="133">
        <f t="shared" si="139"/>
        <v>40</v>
      </c>
      <c r="U130" s="133" t="str">
        <f t="shared" si="140"/>
        <v>III</v>
      </c>
      <c r="V130" s="133" t="str">
        <f t="shared" si="141"/>
        <v>Mejorable</v>
      </c>
      <c r="W130" s="62" t="s">
        <v>633</v>
      </c>
      <c r="X130" s="133" t="s">
        <v>69</v>
      </c>
      <c r="Y130" s="133" t="s">
        <v>626</v>
      </c>
      <c r="Z130" s="133" t="s">
        <v>626</v>
      </c>
      <c r="AA130" s="133" t="s">
        <v>627</v>
      </c>
      <c r="AB130" s="133" t="s">
        <v>634</v>
      </c>
      <c r="AC130" s="133" t="s">
        <v>626</v>
      </c>
      <c r="AD130" s="171">
        <v>46246</v>
      </c>
      <c r="AE130" s="159" t="s">
        <v>74</v>
      </c>
      <c r="AF130" s="133">
        <v>2</v>
      </c>
      <c r="AG130" s="133">
        <v>2</v>
      </c>
      <c r="AH130" s="133">
        <f t="shared" si="126"/>
        <v>4</v>
      </c>
      <c r="AI130" s="133" t="str">
        <f t="shared" si="127"/>
        <v>BAJO</v>
      </c>
      <c r="AJ130" s="133">
        <v>25</v>
      </c>
      <c r="AK130" s="133">
        <f t="shared" si="128"/>
        <v>100</v>
      </c>
      <c r="AL130" s="133" t="str">
        <f t="shared" si="129"/>
        <v>III</v>
      </c>
      <c r="AM130" s="133" t="str">
        <f t="shared" si="130"/>
        <v>Mejorable</v>
      </c>
      <c r="AN130" s="62" t="s">
        <v>633</v>
      </c>
      <c r="AO130" s="133" t="s">
        <v>69</v>
      </c>
      <c r="AP130" s="133" t="s">
        <v>626</v>
      </c>
      <c r="AQ130" s="133" t="s">
        <v>626</v>
      </c>
      <c r="AR130" s="133" t="s">
        <v>627</v>
      </c>
      <c r="AS130" s="133" t="s">
        <v>634</v>
      </c>
      <c r="AT130" s="133" t="s">
        <v>626</v>
      </c>
      <c r="AU130" s="137" t="str">
        <f t="shared" si="142"/>
        <v>Se mantiene los controles establecidos</v>
      </c>
    </row>
    <row r="131" spans="2:47" s="43" customFormat="1" ht="135" customHeight="1" x14ac:dyDescent="0.35">
      <c r="B131" s="139" t="s">
        <v>114</v>
      </c>
      <c r="C131" s="158" t="s">
        <v>157</v>
      </c>
      <c r="D131" s="139" t="s">
        <v>471</v>
      </c>
      <c r="E131" s="137" t="s">
        <v>472</v>
      </c>
      <c r="F131" s="137" t="s">
        <v>473</v>
      </c>
      <c r="G131" s="133" t="s">
        <v>69</v>
      </c>
      <c r="H131" s="133" t="s">
        <v>70</v>
      </c>
      <c r="I131" s="133" t="s">
        <v>77</v>
      </c>
      <c r="J131" s="133" t="s">
        <v>76</v>
      </c>
      <c r="K131" s="62" t="s">
        <v>639</v>
      </c>
      <c r="L131" s="62" t="s">
        <v>610</v>
      </c>
      <c r="M131" s="62" t="s">
        <v>640</v>
      </c>
      <c r="N131" s="62" t="s">
        <v>641</v>
      </c>
      <c r="O131" s="133">
        <v>2</v>
      </c>
      <c r="P131" s="133">
        <v>2</v>
      </c>
      <c r="Q131" s="133">
        <f t="shared" si="137"/>
        <v>4</v>
      </c>
      <c r="R131" s="133" t="str">
        <f t="shared" si="138"/>
        <v>BAJO</v>
      </c>
      <c r="S131" s="133">
        <v>25</v>
      </c>
      <c r="T131" s="133">
        <f t="shared" si="139"/>
        <v>100</v>
      </c>
      <c r="U131" s="133" t="str">
        <f t="shared" si="140"/>
        <v>III</v>
      </c>
      <c r="V131" s="133" t="str">
        <f t="shared" si="141"/>
        <v>Mejorable</v>
      </c>
      <c r="W131" s="173" t="s">
        <v>642</v>
      </c>
      <c r="X131" s="133" t="s">
        <v>69</v>
      </c>
      <c r="Y131" s="133" t="s">
        <v>626</v>
      </c>
      <c r="Z131" s="133" t="s">
        <v>626</v>
      </c>
      <c r="AA131" s="133" t="s">
        <v>644</v>
      </c>
      <c r="AB131" s="133" t="s">
        <v>645</v>
      </c>
      <c r="AC131" s="133" t="s">
        <v>626</v>
      </c>
      <c r="AD131" s="171">
        <v>46246</v>
      </c>
      <c r="AE131" s="159" t="s">
        <v>74</v>
      </c>
      <c r="AF131" s="133">
        <v>2</v>
      </c>
      <c r="AG131" s="133">
        <v>2</v>
      </c>
      <c r="AH131" s="133">
        <f t="shared" si="126"/>
        <v>4</v>
      </c>
      <c r="AI131" s="133" t="str">
        <f t="shared" si="127"/>
        <v>BAJO</v>
      </c>
      <c r="AJ131" s="133">
        <v>25</v>
      </c>
      <c r="AK131" s="133">
        <f t="shared" si="128"/>
        <v>100</v>
      </c>
      <c r="AL131" s="133" t="str">
        <f t="shared" si="129"/>
        <v>III</v>
      </c>
      <c r="AM131" s="133" t="str">
        <f t="shared" si="130"/>
        <v>Mejorable</v>
      </c>
      <c r="AN131" s="173" t="s">
        <v>642</v>
      </c>
      <c r="AO131" s="133" t="s">
        <v>69</v>
      </c>
      <c r="AP131" s="133" t="s">
        <v>626</v>
      </c>
      <c r="AQ131" s="133" t="s">
        <v>626</v>
      </c>
      <c r="AR131" s="133" t="s">
        <v>644</v>
      </c>
      <c r="AS131" s="133" t="s">
        <v>645</v>
      </c>
      <c r="AT131" s="133" t="s">
        <v>626</v>
      </c>
      <c r="AU131" s="137" t="str">
        <f t="shared" si="142"/>
        <v>Se mantiene los controles establecidos</v>
      </c>
    </row>
    <row r="132" spans="2:47" s="43" customFormat="1" ht="135" customHeight="1" x14ac:dyDescent="0.35">
      <c r="B132" s="139" t="s">
        <v>114</v>
      </c>
      <c r="C132" s="158" t="s">
        <v>157</v>
      </c>
      <c r="D132" s="139" t="s">
        <v>471</v>
      </c>
      <c r="E132" s="137" t="s">
        <v>472</v>
      </c>
      <c r="F132" s="137" t="s">
        <v>473</v>
      </c>
      <c r="G132" s="133" t="s">
        <v>69</v>
      </c>
      <c r="H132" s="133" t="s">
        <v>70</v>
      </c>
      <c r="I132" s="133" t="s">
        <v>123</v>
      </c>
      <c r="J132" s="133" t="s">
        <v>76</v>
      </c>
      <c r="K132" s="62" t="s">
        <v>649</v>
      </c>
      <c r="L132" s="62" t="s">
        <v>650</v>
      </c>
      <c r="M132" s="62" t="s">
        <v>610</v>
      </c>
      <c r="N132" s="62" t="s">
        <v>651</v>
      </c>
      <c r="O132" s="133">
        <v>2</v>
      </c>
      <c r="P132" s="133">
        <v>1</v>
      </c>
      <c r="Q132" s="133">
        <f t="shared" si="137"/>
        <v>2</v>
      </c>
      <c r="R132" s="133" t="str">
        <f t="shared" si="138"/>
        <v>BAJO</v>
      </c>
      <c r="S132" s="133">
        <v>25</v>
      </c>
      <c r="T132" s="133">
        <f t="shared" si="139"/>
        <v>50</v>
      </c>
      <c r="U132" s="133" t="str">
        <f t="shared" si="140"/>
        <v>III</v>
      </c>
      <c r="V132" s="133" t="str">
        <f t="shared" si="141"/>
        <v>Mejorable</v>
      </c>
      <c r="W132" s="169" t="s">
        <v>652</v>
      </c>
      <c r="X132" s="133" t="s">
        <v>73</v>
      </c>
      <c r="Y132" s="133" t="s">
        <v>610</v>
      </c>
      <c r="Z132" s="133" t="s">
        <v>610</v>
      </c>
      <c r="AA132" s="133" t="s">
        <v>653</v>
      </c>
      <c r="AB132" s="133" t="s">
        <v>654</v>
      </c>
      <c r="AC132" s="133" t="s">
        <v>614</v>
      </c>
      <c r="AD132" s="171">
        <v>46246</v>
      </c>
      <c r="AE132" s="116" t="s">
        <v>74</v>
      </c>
      <c r="AF132" s="133">
        <v>2</v>
      </c>
      <c r="AG132" s="133">
        <v>1</v>
      </c>
      <c r="AH132" s="133">
        <f t="shared" si="126"/>
        <v>2</v>
      </c>
      <c r="AI132" s="133" t="str">
        <f t="shared" si="127"/>
        <v>BAJO</v>
      </c>
      <c r="AJ132" s="133">
        <v>25</v>
      </c>
      <c r="AK132" s="133">
        <f t="shared" si="128"/>
        <v>50</v>
      </c>
      <c r="AL132" s="133" t="str">
        <f t="shared" si="129"/>
        <v>III</v>
      </c>
      <c r="AM132" s="133" t="str">
        <f t="shared" si="130"/>
        <v>Mejorable</v>
      </c>
      <c r="AN132" s="169" t="s">
        <v>652</v>
      </c>
      <c r="AO132" s="133" t="s">
        <v>73</v>
      </c>
      <c r="AP132" s="133" t="s">
        <v>610</v>
      </c>
      <c r="AQ132" s="133" t="s">
        <v>610</v>
      </c>
      <c r="AR132" s="133" t="s">
        <v>653</v>
      </c>
      <c r="AS132" s="133" t="s">
        <v>654</v>
      </c>
      <c r="AT132" s="133" t="s">
        <v>614</v>
      </c>
      <c r="AU132" s="137" t="str">
        <f t="shared" si="142"/>
        <v>Se mantiene los controles establecidos</v>
      </c>
    </row>
    <row r="133" spans="2:47" s="43" customFormat="1" ht="135" customHeight="1" x14ac:dyDescent="0.35">
      <c r="B133" s="139" t="s">
        <v>114</v>
      </c>
      <c r="C133" s="158" t="s">
        <v>157</v>
      </c>
      <c r="D133" s="139" t="s">
        <v>471</v>
      </c>
      <c r="E133" s="137" t="s">
        <v>472</v>
      </c>
      <c r="F133" s="137" t="s">
        <v>473</v>
      </c>
      <c r="G133" s="133" t="s">
        <v>69</v>
      </c>
      <c r="H133" s="133" t="s">
        <v>70</v>
      </c>
      <c r="I133" s="133" t="s">
        <v>79</v>
      </c>
      <c r="J133" s="133" t="s">
        <v>80</v>
      </c>
      <c r="K133" s="62" t="s">
        <v>668</v>
      </c>
      <c r="L133" s="133" t="s">
        <v>610</v>
      </c>
      <c r="M133" s="62" t="s">
        <v>610</v>
      </c>
      <c r="N133" s="62" t="s">
        <v>669</v>
      </c>
      <c r="O133" s="133">
        <v>2</v>
      </c>
      <c r="P133" s="133">
        <v>2</v>
      </c>
      <c r="Q133" s="133">
        <f t="shared" si="137"/>
        <v>4</v>
      </c>
      <c r="R133" s="133" t="str">
        <f t="shared" si="138"/>
        <v>BAJO</v>
      </c>
      <c r="S133" s="133">
        <v>10</v>
      </c>
      <c r="T133" s="133">
        <f t="shared" si="139"/>
        <v>40</v>
      </c>
      <c r="U133" s="133" t="str">
        <f t="shared" si="140"/>
        <v>III</v>
      </c>
      <c r="V133" s="133" t="str">
        <f t="shared" si="141"/>
        <v>Mejorable</v>
      </c>
      <c r="W133" s="62" t="s">
        <v>670</v>
      </c>
      <c r="X133" s="133" t="s">
        <v>73</v>
      </c>
      <c r="Y133" s="133" t="s">
        <v>610</v>
      </c>
      <c r="Z133" s="133" t="s">
        <v>610</v>
      </c>
      <c r="AA133" s="133" t="s">
        <v>610</v>
      </c>
      <c r="AB133" s="133" t="s">
        <v>671</v>
      </c>
      <c r="AC133" s="133" t="s">
        <v>610</v>
      </c>
      <c r="AD133" s="171">
        <v>46246</v>
      </c>
      <c r="AE133" s="116" t="s">
        <v>74</v>
      </c>
      <c r="AF133" s="133">
        <v>2</v>
      </c>
      <c r="AG133" s="133">
        <v>2</v>
      </c>
      <c r="AH133" s="133">
        <f t="shared" si="126"/>
        <v>4</v>
      </c>
      <c r="AI133" s="133" t="str">
        <f t="shared" si="127"/>
        <v>BAJO</v>
      </c>
      <c r="AJ133" s="133">
        <v>10</v>
      </c>
      <c r="AK133" s="133">
        <f t="shared" si="128"/>
        <v>40</v>
      </c>
      <c r="AL133" s="133" t="str">
        <f t="shared" si="129"/>
        <v>III</v>
      </c>
      <c r="AM133" s="133" t="str">
        <f t="shared" si="130"/>
        <v>Mejorable</v>
      </c>
      <c r="AN133" s="62" t="s">
        <v>670</v>
      </c>
      <c r="AO133" s="133" t="s">
        <v>73</v>
      </c>
      <c r="AP133" s="133" t="s">
        <v>610</v>
      </c>
      <c r="AQ133" s="133" t="s">
        <v>610</v>
      </c>
      <c r="AR133" s="133" t="s">
        <v>610</v>
      </c>
      <c r="AS133" s="133" t="s">
        <v>671</v>
      </c>
      <c r="AT133" s="133" t="s">
        <v>610</v>
      </c>
      <c r="AU133" s="137" t="str">
        <f t="shared" si="142"/>
        <v>Se mantiene los controles establecidos</v>
      </c>
    </row>
    <row r="134" spans="2:47" s="43" customFormat="1" ht="135" customHeight="1" x14ac:dyDescent="0.35">
      <c r="B134" s="139" t="s">
        <v>114</v>
      </c>
      <c r="C134" s="158" t="s">
        <v>157</v>
      </c>
      <c r="D134" s="139" t="s">
        <v>471</v>
      </c>
      <c r="E134" s="137" t="s">
        <v>472</v>
      </c>
      <c r="F134" s="137" t="s">
        <v>473</v>
      </c>
      <c r="G134" s="133" t="s">
        <v>69</v>
      </c>
      <c r="H134" s="133" t="s">
        <v>70</v>
      </c>
      <c r="I134" s="133" t="s">
        <v>81</v>
      </c>
      <c r="J134" s="133" t="s">
        <v>82</v>
      </c>
      <c r="K134" s="62" t="s">
        <v>677</v>
      </c>
      <c r="L134" s="133" t="s">
        <v>610</v>
      </c>
      <c r="M134" s="62" t="s">
        <v>610</v>
      </c>
      <c r="N134" s="62" t="s">
        <v>678</v>
      </c>
      <c r="O134" s="133">
        <v>2</v>
      </c>
      <c r="P134" s="133">
        <v>3</v>
      </c>
      <c r="Q134" s="133">
        <f t="shared" si="137"/>
        <v>6</v>
      </c>
      <c r="R134" s="133" t="str">
        <f t="shared" si="138"/>
        <v>MEDIO</v>
      </c>
      <c r="S134" s="133">
        <v>25</v>
      </c>
      <c r="T134" s="133">
        <f t="shared" si="139"/>
        <v>150</v>
      </c>
      <c r="U134" s="133" t="str">
        <f t="shared" si="140"/>
        <v>II</v>
      </c>
      <c r="V134" s="133" t="str">
        <f t="shared" si="141"/>
        <v>Aceptable con control especifico</v>
      </c>
      <c r="W134" s="133" t="s">
        <v>674</v>
      </c>
      <c r="X134" s="133" t="s">
        <v>73</v>
      </c>
      <c r="Y134" s="133" t="s">
        <v>610</v>
      </c>
      <c r="Z134" s="133" t="s">
        <v>610</v>
      </c>
      <c r="AA134" s="133" t="s">
        <v>610</v>
      </c>
      <c r="AB134" s="133" t="s">
        <v>679</v>
      </c>
      <c r="AC134" s="133" t="s">
        <v>610</v>
      </c>
      <c r="AD134" s="171">
        <v>46246</v>
      </c>
      <c r="AE134" s="116" t="s">
        <v>74</v>
      </c>
      <c r="AF134" s="133">
        <v>2</v>
      </c>
      <c r="AG134" s="133">
        <v>3</v>
      </c>
      <c r="AH134" s="133">
        <f t="shared" si="126"/>
        <v>6</v>
      </c>
      <c r="AI134" s="133" t="str">
        <f t="shared" si="127"/>
        <v>MEDIO</v>
      </c>
      <c r="AJ134" s="133">
        <v>25</v>
      </c>
      <c r="AK134" s="133">
        <f t="shared" si="128"/>
        <v>150</v>
      </c>
      <c r="AL134" s="133" t="str">
        <f t="shared" si="129"/>
        <v>II</v>
      </c>
      <c r="AM134" s="133" t="str">
        <f t="shared" si="130"/>
        <v>Aceptable con control especifico</v>
      </c>
      <c r="AN134" s="133" t="s">
        <v>674</v>
      </c>
      <c r="AO134" s="133" t="s">
        <v>73</v>
      </c>
      <c r="AP134" s="133" t="s">
        <v>610</v>
      </c>
      <c r="AQ134" s="133" t="s">
        <v>610</v>
      </c>
      <c r="AR134" s="133" t="s">
        <v>610</v>
      </c>
      <c r="AS134" s="133" t="s">
        <v>679</v>
      </c>
      <c r="AT134" s="133" t="s">
        <v>610</v>
      </c>
      <c r="AU134" s="137" t="str">
        <f t="shared" si="142"/>
        <v>Se mantiene los controles establecidos</v>
      </c>
    </row>
    <row r="135" spans="2:47" s="43" customFormat="1" ht="135" customHeight="1" x14ac:dyDescent="0.35">
      <c r="B135" s="139" t="s">
        <v>114</v>
      </c>
      <c r="C135" s="158" t="s">
        <v>157</v>
      </c>
      <c r="D135" s="139" t="s">
        <v>471</v>
      </c>
      <c r="E135" s="137" t="s">
        <v>472</v>
      </c>
      <c r="F135" s="137" t="s">
        <v>473</v>
      </c>
      <c r="G135" s="133" t="s">
        <v>69</v>
      </c>
      <c r="H135" s="133" t="s">
        <v>70</v>
      </c>
      <c r="I135" s="133" t="s">
        <v>124</v>
      </c>
      <c r="J135" s="133" t="s">
        <v>82</v>
      </c>
      <c r="K135" s="62" t="s">
        <v>683</v>
      </c>
      <c r="L135" s="133" t="s">
        <v>610</v>
      </c>
      <c r="M135" s="62" t="s">
        <v>610</v>
      </c>
      <c r="N135" s="62" t="s">
        <v>684</v>
      </c>
      <c r="O135" s="133">
        <v>2</v>
      </c>
      <c r="P135" s="133">
        <v>2</v>
      </c>
      <c r="Q135" s="133">
        <f t="shared" si="137"/>
        <v>4</v>
      </c>
      <c r="R135" s="133" t="str">
        <f t="shared" si="138"/>
        <v>BAJO</v>
      </c>
      <c r="S135" s="133">
        <v>25</v>
      </c>
      <c r="T135" s="133">
        <f t="shared" si="139"/>
        <v>100</v>
      </c>
      <c r="U135" s="133" t="str">
        <f t="shared" si="140"/>
        <v>III</v>
      </c>
      <c r="V135" s="133" t="str">
        <f t="shared" si="141"/>
        <v>Mejorable</v>
      </c>
      <c r="W135" s="133" t="s">
        <v>674</v>
      </c>
      <c r="X135" s="133" t="s">
        <v>73</v>
      </c>
      <c r="Y135" s="133" t="s">
        <v>610</v>
      </c>
      <c r="Z135" s="133" t="s">
        <v>610</v>
      </c>
      <c r="AA135" s="133" t="s">
        <v>610</v>
      </c>
      <c r="AB135" s="133" t="s">
        <v>679</v>
      </c>
      <c r="AC135" s="133" t="s">
        <v>610</v>
      </c>
      <c r="AD135" s="171">
        <v>46246</v>
      </c>
      <c r="AE135" s="116" t="s">
        <v>74</v>
      </c>
      <c r="AF135" s="133">
        <v>2</v>
      </c>
      <c r="AG135" s="133">
        <v>2</v>
      </c>
      <c r="AH135" s="133">
        <f t="shared" si="126"/>
        <v>4</v>
      </c>
      <c r="AI135" s="133" t="str">
        <f t="shared" si="127"/>
        <v>BAJO</v>
      </c>
      <c r="AJ135" s="133">
        <v>25</v>
      </c>
      <c r="AK135" s="133">
        <f t="shared" si="128"/>
        <v>100</v>
      </c>
      <c r="AL135" s="133" t="str">
        <f t="shared" si="129"/>
        <v>III</v>
      </c>
      <c r="AM135" s="133" t="str">
        <f t="shared" si="130"/>
        <v>Mejorable</v>
      </c>
      <c r="AN135" s="133" t="s">
        <v>674</v>
      </c>
      <c r="AO135" s="133" t="s">
        <v>73</v>
      </c>
      <c r="AP135" s="133" t="s">
        <v>610</v>
      </c>
      <c r="AQ135" s="133" t="s">
        <v>610</v>
      </c>
      <c r="AR135" s="133" t="s">
        <v>610</v>
      </c>
      <c r="AS135" s="133" t="s">
        <v>679</v>
      </c>
      <c r="AT135" s="133" t="s">
        <v>610</v>
      </c>
      <c r="AU135" s="137" t="str">
        <f t="shared" si="142"/>
        <v>Se mantiene los controles establecidos</v>
      </c>
    </row>
    <row r="136" spans="2:47" s="43" customFormat="1" ht="135" customHeight="1" x14ac:dyDescent="0.35">
      <c r="B136" s="139" t="s">
        <v>114</v>
      </c>
      <c r="C136" s="158" t="s">
        <v>157</v>
      </c>
      <c r="D136" s="139" t="s">
        <v>471</v>
      </c>
      <c r="E136" s="137" t="s">
        <v>472</v>
      </c>
      <c r="F136" s="137" t="s">
        <v>473</v>
      </c>
      <c r="G136" s="133" t="s">
        <v>69</v>
      </c>
      <c r="H136" s="133" t="s">
        <v>70</v>
      </c>
      <c r="I136" s="133" t="s">
        <v>125</v>
      </c>
      <c r="J136" s="133" t="s">
        <v>82</v>
      </c>
      <c r="K136" s="62" t="s">
        <v>672</v>
      </c>
      <c r="L136" s="133" t="s">
        <v>610</v>
      </c>
      <c r="M136" s="62" t="s">
        <v>610</v>
      </c>
      <c r="N136" s="62" t="s">
        <v>673</v>
      </c>
      <c r="O136" s="133">
        <v>2</v>
      </c>
      <c r="P136" s="133">
        <v>3</v>
      </c>
      <c r="Q136" s="133">
        <f t="shared" si="137"/>
        <v>6</v>
      </c>
      <c r="R136" s="133" t="str">
        <f t="shared" si="138"/>
        <v>MEDIO</v>
      </c>
      <c r="S136" s="133">
        <v>25</v>
      </c>
      <c r="T136" s="133">
        <f t="shared" si="139"/>
        <v>150</v>
      </c>
      <c r="U136" s="133" t="str">
        <f t="shared" si="140"/>
        <v>II</v>
      </c>
      <c r="V136" s="133" t="str">
        <f t="shared" si="141"/>
        <v>Aceptable con control especifico</v>
      </c>
      <c r="W136" s="133" t="s">
        <v>674</v>
      </c>
      <c r="X136" s="133" t="s">
        <v>73</v>
      </c>
      <c r="Y136" s="133" t="s">
        <v>610</v>
      </c>
      <c r="Z136" s="133" t="s">
        <v>610</v>
      </c>
      <c r="AA136" s="133" t="s">
        <v>610</v>
      </c>
      <c r="AB136" s="133" t="s">
        <v>675</v>
      </c>
      <c r="AC136" s="133" t="s">
        <v>610</v>
      </c>
      <c r="AD136" s="171">
        <v>46246</v>
      </c>
      <c r="AE136" s="116" t="s">
        <v>74</v>
      </c>
      <c r="AF136" s="133">
        <v>2</v>
      </c>
      <c r="AG136" s="133">
        <v>3</v>
      </c>
      <c r="AH136" s="133">
        <f t="shared" si="126"/>
        <v>6</v>
      </c>
      <c r="AI136" s="133" t="str">
        <f t="shared" si="127"/>
        <v>MEDIO</v>
      </c>
      <c r="AJ136" s="133">
        <v>25</v>
      </c>
      <c r="AK136" s="133">
        <f t="shared" si="128"/>
        <v>150</v>
      </c>
      <c r="AL136" s="133" t="str">
        <f t="shared" si="129"/>
        <v>II</v>
      </c>
      <c r="AM136" s="133" t="str">
        <f t="shared" si="130"/>
        <v>Aceptable con control especifico</v>
      </c>
      <c r="AN136" s="133" t="s">
        <v>674</v>
      </c>
      <c r="AO136" s="133" t="s">
        <v>73</v>
      </c>
      <c r="AP136" s="133" t="s">
        <v>610</v>
      </c>
      <c r="AQ136" s="133" t="s">
        <v>610</v>
      </c>
      <c r="AR136" s="133" t="s">
        <v>610</v>
      </c>
      <c r="AS136" s="133" t="s">
        <v>675</v>
      </c>
      <c r="AT136" s="133" t="s">
        <v>610</v>
      </c>
      <c r="AU136" s="137" t="str">
        <f t="shared" si="142"/>
        <v>Se mantiene los controles establecidos</v>
      </c>
    </row>
    <row r="137" spans="2:47" s="43" customFormat="1" ht="135" customHeight="1" x14ac:dyDescent="0.35">
      <c r="B137" s="139" t="s">
        <v>114</v>
      </c>
      <c r="C137" s="158" t="s">
        <v>157</v>
      </c>
      <c r="D137" s="139" t="s">
        <v>471</v>
      </c>
      <c r="E137" s="137" t="s">
        <v>472</v>
      </c>
      <c r="F137" s="137" t="s">
        <v>473</v>
      </c>
      <c r="G137" s="133" t="s">
        <v>69</v>
      </c>
      <c r="H137" s="133" t="s">
        <v>70</v>
      </c>
      <c r="I137" s="133" t="s">
        <v>760</v>
      </c>
      <c r="J137" s="133" t="s">
        <v>85</v>
      </c>
      <c r="K137" s="62" t="s">
        <v>693</v>
      </c>
      <c r="L137" s="133" t="s">
        <v>610</v>
      </c>
      <c r="M137" s="62" t="s">
        <v>610</v>
      </c>
      <c r="N137" s="62" t="s">
        <v>694</v>
      </c>
      <c r="O137" s="133">
        <v>2</v>
      </c>
      <c r="P137" s="133">
        <v>3</v>
      </c>
      <c r="Q137" s="133">
        <f t="shared" si="137"/>
        <v>6</v>
      </c>
      <c r="R137" s="133" t="str">
        <f t="shared" si="138"/>
        <v>MEDIO</v>
      </c>
      <c r="S137" s="133">
        <v>25</v>
      </c>
      <c r="T137" s="133">
        <f t="shared" si="139"/>
        <v>150</v>
      </c>
      <c r="U137" s="133" t="str">
        <f t="shared" si="140"/>
        <v>II</v>
      </c>
      <c r="V137" s="133" t="str">
        <f t="shared" si="141"/>
        <v>Aceptable con control especifico</v>
      </c>
      <c r="W137" s="62" t="s">
        <v>695</v>
      </c>
      <c r="X137" s="133" t="s">
        <v>69</v>
      </c>
      <c r="Y137" s="133" t="s">
        <v>610</v>
      </c>
      <c r="Z137" s="133" t="s">
        <v>610</v>
      </c>
      <c r="AA137" s="133" t="s">
        <v>610</v>
      </c>
      <c r="AB137" s="134" t="s">
        <v>771</v>
      </c>
      <c r="AC137" s="133" t="s">
        <v>610</v>
      </c>
      <c r="AD137" s="171">
        <v>46246</v>
      </c>
      <c r="AE137" s="116" t="s">
        <v>74</v>
      </c>
      <c r="AF137" s="133">
        <v>2</v>
      </c>
      <c r="AG137" s="133">
        <v>3</v>
      </c>
      <c r="AH137" s="133">
        <f t="shared" si="126"/>
        <v>6</v>
      </c>
      <c r="AI137" s="133" t="str">
        <f t="shared" si="127"/>
        <v>MEDIO</v>
      </c>
      <c r="AJ137" s="133">
        <v>25</v>
      </c>
      <c r="AK137" s="133">
        <f t="shared" si="128"/>
        <v>150</v>
      </c>
      <c r="AL137" s="133" t="str">
        <f t="shared" si="129"/>
        <v>II</v>
      </c>
      <c r="AM137" s="133" t="str">
        <f t="shared" si="130"/>
        <v>Aceptable con control especifico</v>
      </c>
      <c r="AN137" s="62" t="s">
        <v>695</v>
      </c>
      <c r="AO137" s="133" t="s">
        <v>69</v>
      </c>
      <c r="AP137" s="133" t="s">
        <v>610</v>
      </c>
      <c r="AQ137" s="133" t="s">
        <v>610</v>
      </c>
      <c r="AR137" s="133" t="s">
        <v>610</v>
      </c>
      <c r="AS137" s="133" t="s">
        <v>697</v>
      </c>
      <c r="AT137" s="133" t="s">
        <v>610</v>
      </c>
      <c r="AU137" s="137" t="str">
        <f t="shared" si="142"/>
        <v>Se mantiene los controles establecidos</v>
      </c>
    </row>
    <row r="138" spans="2:47" s="43" customFormat="1" ht="135" customHeight="1" x14ac:dyDescent="0.35">
      <c r="B138" s="139" t="s">
        <v>114</v>
      </c>
      <c r="C138" s="158" t="s">
        <v>157</v>
      </c>
      <c r="D138" s="139" t="s">
        <v>471</v>
      </c>
      <c r="E138" s="137" t="s">
        <v>472</v>
      </c>
      <c r="F138" s="137" t="s">
        <v>473</v>
      </c>
      <c r="G138" s="133" t="s">
        <v>69</v>
      </c>
      <c r="H138" s="133" t="s">
        <v>70</v>
      </c>
      <c r="I138" s="133" t="s">
        <v>86</v>
      </c>
      <c r="J138" s="133" t="s">
        <v>85</v>
      </c>
      <c r="K138" s="173" t="s">
        <v>703</v>
      </c>
      <c r="L138" s="62" t="s">
        <v>705</v>
      </c>
      <c r="M138" s="179" t="s">
        <v>706</v>
      </c>
      <c r="N138" s="174" t="s">
        <v>707</v>
      </c>
      <c r="O138" s="133">
        <v>2</v>
      </c>
      <c r="P138" s="133">
        <v>3</v>
      </c>
      <c r="Q138" s="133">
        <f t="shared" si="137"/>
        <v>6</v>
      </c>
      <c r="R138" s="133" t="str">
        <f t="shared" si="138"/>
        <v>MEDIO</v>
      </c>
      <c r="S138" s="133">
        <v>25</v>
      </c>
      <c r="T138" s="133">
        <f t="shared" si="139"/>
        <v>150</v>
      </c>
      <c r="U138" s="133" t="str">
        <f t="shared" si="140"/>
        <v>II</v>
      </c>
      <c r="V138" s="133" t="str">
        <f t="shared" si="141"/>
        <v>Aceptable con control especifico</v>
      </c>
      <c r="W138" s="157" t="s">
        <v>704</v>
      </c>
      <c r="X138" s="133" t="s">
        <v>69</v>
      </c>
      <c r="Y138" s="173" t="s">
        <v>708</v>
      </c>
      <c r="Z138" s="133" t="s">
        <v>610</v>
      </c>
      <c r="AA138" s="133" t="s">
        <v>709</v>
      </c>
      <c r="AB138" s="133" t="s">
        <v>710</v>
      </c>
      <c r="AC138" s="133" t="s">
        <v>610</v>
      </c>
      <c r="AD138" s="171">
        <v>46246</v>
      </c>
      <c r="AE138" s="116" t="s">
        <v>74</v>
      </c>
      <c r="AF138" s="133">
        <v>2</v>
      </c>
      <c r="AG138" s="133">
        <v>3</v>
      </c>
      <c r="AH138" s="133">
        <f t="shared" si="126"/>
        <v>6</v>
      </c>
      <c r="AI138" s="133" t="str">
        <f t="shared" si="127"/>
        <v>MEDIO</v>
      </c>
      <c r="AJ138" s="133">
        <v>25</v>
      </c>
      <c r="AK138" s="133">
        <f t="shared" si="128"/>
        <v>150</v>
      </c>
      <c r="AL138" s="133" t="str">
        <f t="shared" si="129"/>
        <v>II</v>
      </c>
      <c r="AM138" s="133" t="str">
        <f t="shared" si="130"/>
        <v>Aceptable con control especifico</v>
      </c>
      <c r="AN138" s="157" t="s">
        <v>704</v>
      </c>
      <c r="AO138" s="133" t="s">
        <v>69</v>
      </c>
      <c r="AP138" s="173" t="s">
        <v>708</v>
      </c>
      <c r="AQ138" s="133" t="s">
        <v>610</v>
      </c>
      <c r="AR138" s="133" t="s">
        <v>709</v>
      </c>
      <c r="AS138" s="133" t="s">
        <v>710</v>
      </c>
      <c r="AT138" s="133" t="s">
        <v>610</v>
      </c>
      <c r="AU138" s="137" t="str">
        <f t="shared" si="142"/>
        <v>Se mantiene los controles establecidos</v>
      </c>
    </row>
    <row r="139" spans="2:47" s="43" customFormat="1" ht="135" customHeight="1" x14ac:dyDescent="0.35">
      <c r="B139" s="139" t="s">
        <v>114</v>
      </c>
      <c r="C139" s="158" t="s">
        <v>157</v>
      </c>
      <c r="D139" s="139" t="s">
        <v>471</v>
      </c>
      <c r="E139" s="137" t="s">
        <v>472</v>
      </c>
      <c r="F139" s="137" t="s">
        <v>473</v>
      </c>
      <c r="G139" s="133" t="s">
        <v>69</v>
      </c>
      <c r="H139" s="133" t="s">
        <v>70</v>
      </c>
      <c r="I139" s="133" t="s">
        <v>87</v>
      </c>
      <c r="J139" s="133" t="s">
        <v>85</v>
      </c>
      <c r="K139" s="62" t="s">
        <v>698</v>
      </c>
      <c r="L139" s="133" t="s">
        <v>610</v>
      </c>
      <c r="M139" s="62" t="s">
        <v>610</v>
      </c>
      <c r="N139" s="62" t="s">
        <v>699</v>
      </c>
      <c r="O139" s="133">
        <v>2</v>
      </c>
      <c r="P139" s="133">
        <v>4</v>
      </c>
      <c r="Q139" s="133">
        <f t="shared" si="137"/>
        <v>8</v>
      </c>
      <c r="R139" s="133" t="str">
        <f t="shared" si="138"/>
        <v>MEDIO</v>
      </c>
      <c r="S139" s="133">
        <v>25</v>
      </c>
      <c r="T139" s="133">
        <f t="shared" si="139"/>
        <v>200</v>
      </c>
      <c r="U139" s="133" t="str">
        <f t="shared" si="140"/>
        <v>II</v>
      </c>
      <c r="V139" s="133" t="str">
        <f t="shared" si="141"/>
        <v>Aceptable con control especifico</v>
      </c>
      <c r="W139" s="133" t="s">
        <v>700</v>
      </c>
      <c r="X139" s="133" t="s">
        <v>69</v>
      </c>
      <c r="Y139" s="133" t="s">
        <v>610</v>
      </c>
      <c r="Z139" s="133" t="s">
        <v>610</v>
      </c>
      <c r="AA139" s="133" t="s">
        <v>701</v>
      </c>
      <c r="AB139" s="133" t="s">
        <v>702</v>
      </c>
      <c r="AC139" s="133" t="s">
        <v>610</v>
      </c>
      <c r="AD139" s="171">
        <v>46246</v>
      </c>
      <c r="AE139" s="116" t="s">
        <v>74</v>
      </c>
      <c r="AF139" s="133">
        <v>2</v>
      </c>
      <c r="AG139" s="133">
        <v>4</v>
      </c>
      <c r="AH139" s="133">
        <f t="shared" si="126"/>
        <v>8</v>
      </c>
      <c r="AI139" s="133" t="str">
        <f t="shared" si="127"/>
        <v>MEDIO</v>
      </c>
      <c r="AJ139" s="133">
        <v>25</v>
      </c>
      <c r="AK139" s="133">
        <f t="shared" si="128"/>
        <v>200</v>
      </c>
      <c r="AL139" s="133" t="str">
        <f t="shared" si="129"/>
        <v>II</v>
      </c>
      <c r="AM139" s="133" t="str">
        <f t="shared" si="130"/>
        <v>Aceptable con control especifico</v>
      </c>
      <c r="AN139" s="133" t="s">
        <v>700</v>
      </c>
      <c r="AO139" s="133" t="s">
        <v>69</v>
      </c>
      <c r="AP139" s="133" t="s">
        <v>610</v>
      </c>
      <c r="AQ139" s="133" t="s">
        <v>610</v>
      </c>
      <c r="AR139" s="133" t="s">
        <v>701</v>
      </c>
      <c r="AS139" s="133" t="s">
        <v>702</v>
      </c>
      <c r="AT139" s="133" t="s">
        <v>610</v>
      </c>
      <c r="AU139" s="137" t="str">
        <f t="shared" si="142"/>
        <v>Se mantiene los controles establecidos</v>
      </c>
    </row>
    <row r="140" spans="2:47" s="43" customFormat="1" ht="135" customHeight="1" x14ac:dyDescent="0.35">
      <c r="B140" s="139" t="s">
        <v>114</v>
      </c>
      <c r="C140" s="158" t="s">
        <v>157</v>
      </c>
      <c r="D140" s="139" t="s">
        <v>471</v>
      </c>
      <c r="E140" s="137" t="s">
        <v>472</v>
      </c>
      <c r="F140" s="137" t="s">
        <v>473</v>
      </c>
      <c r="G140" s="133" t="s">
        <v>69</v>
      </c>
      <c r="H140" s="133" t="s">
        <v>70</v>
      </c>
      <c r="I140" s="133" t="s">
        <v>127</v>
      </c>
      <c r="J140" s="133" t="s">
        <v>85</v>
      </c>
      <c r="K140" s="62" t="s">
        <v>698</v>
      </c>
      <c r="L140" s="133" t="s">
        <v>610</v>
      </c>
      <c r="M140" s="62" t="s">
        <v>610</v>
      </c>
      <c r="N140" s="62" t="s">
        <v>699</v>
      </c>
      <c r="O140" s="133">
        <v>2</v>
      </c>
      <c r="P140" s="133">
        <v>4</v>
      </c>
      <c r="Q140" s="133">
        <f t="shared" si="137"/>
        <v>8</v>
      </c>
      <c r="R140" s="133" t="str">
        <f t="shared" si="138"/>
        <v>MEDIO</v>
      </c>
      <c r="S140" s="133">
        <v>25</v>
      </c>
      <c r="T140" s="133">
        <f t="shared" si="139"/>
        <v>200</v>
      </c>
      <c r="U140" s="133" t="str">
        <f t="shared" si="140"/>
        <v>II</v>
      </c>
      <c r="V140" s="133" t="str">
        <f t="shared" si="141"/>
        <v>Aceptable con control especifico</v>
      </c>
      <c r="W140" s="133" t="s">
        <v>700</v>
      </c>
      <c r="X140" s="133" t="s">
        <v>69</v>
      </c>
      <c r="Y140" s="133" t="s">
        <v>610</v>
      </c>
      <c r="Z140" s="133" t="s">
        <v>610</v>
      </c>
      <c r="AA140" s="133" t="s">
        <v>701</v>
      </c>
      <c r="AB140" s="133" t="s">
        <v>702</v>
      </c>
      <c r="AC140" s="133" t="s">
        <v>610</v>
      </c>
      <c r="AD140" s="171">
        <v>46246</v>
      </c>
      <c r="AE140" s="116" t="s">
        <v>74</v>
      </c>
      <c r="AF140" s="133">
        <v>2</v>
      </c>
      <c r="AG140" s="133">
        <v>4</v>
      </c>
      <c r="AH140" s="133">
        <f t="shared" si="126"/>
        <v>8</v>
      </c>
      <c r="AI140" s="133" t="str">
        <f t="shared" si="127"/>
        <v>MEDIO</v>
      </c>
      <c r="AJ140" s="133">
        <v>25</v>
      </c>
      <c r="AK140" s="133">
        <f t="shared" si="128"/>
        <v>200</v>
      </c>
      <c r="AL140" s="133" t="str">
        <f t="shared" si="129"/>
        <v>II</v>
      </c>
      <c r="AM140" s="133" t="str">
        <f t="shared" si="130"/>
        <v>Aceptable con control especifico</v>
      </c>
      <c r="AN140" s="133" t="s">
        <v>700</v>
      </c>
      <c r="AO140" s="133" t="s">
        <v>69</v>
      </c>
      <c r="AP140" s="133" t="s">
        <v>610</v>
      </c>
      <c r="AQ140" s="133" t="s">
        <v>610</v>
      </c>
      <c r="AR140" s="133" t="s">
        <v>701</v>
      </c>
      <c r="AS140" s="133" t="s">
        <v>702</v>
      </c>
      <c r="AT140" s="133" t="s">
        <v>610</v>
      </c>
      <c r="AU140" s="137" t="str">
        <f t="shared" si="142"/>
        <v>Se mantiene los controles establecidos</v>
      </c>
    </row>
    <row r="141" spans="2:47" s="43" customFormat="1" ht="135" customHeight="1" x14ac:dyDescent="0.35">
      <c r="B141" s="139" t="s">
        <v>114</v>
      </c>
      <c r="C141" s="158" t="s">
        <v>157</v>
      </c>
      <c r="D141" s="139" t="s">
        <v>471</v>
      </c>
      <c r="E141" s="137" t="s">
        <v>472</v>
      </c>
      <c r="F141" s="137" t="s">
        <v>473</v>
      </c>
      <c r="G141" s="133" t="s">
        <v>69</v>
      </c>
      <c r="H141" s="133" t="s">
        <v>70</v>
      </c>
      <c r="I141" s="133" t="s">
        <v>128</v>
      </c>
      <c r="J141" s="133" t="s">
        <v>85</v>
      </c>
      <c r="K141" s="62" t="s">
        <v>693</v>
      </c>
      <c r="L141" s="133" t="s">
        <v>610</v>
      </c>
      <c r="M141" s="62" t="s">
        <v>610</v>
      </c>
      <c r="N141" s="62" t="s">
        <v>694</v>
      </c>
      <c r="O141" s="133">
        <v>2</v>
      </c>
      <c r="P141" s="133">
        <v>3</v>
      </c>
      <c r="Q141" s="133">
        <f t="shared" si="137"/>
        <v>6</v>
      </c>
      <c r="R141" s="133" t="str">
        <f t="shared" si="138"/>
        <v>MEDIO</v>
      </c>
      <c r="S141" s="133">
        <v>25</v>
      </c>
      <c r="T141" s="133">
        <f t="shared" si="139"/>
        <v>150</v>
      </c>
      <c r="U141" s="133" t="str">
        <f t="shared" si="140"/>
        <v>II</v>
      </c>
      <c r="V141" s="133" t="str">
        <f t="shared" si="141"/>
        <v>Aceptable con control especifico</v>
      </c>
      <c r="W141" s="62" t="s">
        <v>695</v>
      </c>
      <c r="X141" s="133" t="s">
        <v>69</v>
      </c>
      <c r="Y141" s="133" t="s">
        <v>610</v>
      </c>
      <c r="Z141" s="133" t="s">
        <v>610</v>
      </c>
      <c r="AA141" s="133" t="s">
        <v>610</v>
      </c>
      <c r="AB141" s="134" t="s">
        <v>770</v>
      </c>
      <c r="AC141" s="133" t="s">
        <v>610</v>
      </c>
      <c r="AD141" s="171">
        <v>46246</v>
      </c>
      <c r="AE141" s="116" t="s">
        <v>74</v>
      </c>
      <c r="AF141" s="133">
        <v>2</v>
      </c>
      <c r="AG141" s="133">
        <v>3</v>
      </c>
      <c r="AH141" s="133">
        <f t="shared" si="126"/>
        <v>6</v>
      </c>
      <c r="AI141" s="133" t="str">
        <f t="shared" si="127"/>
        <v>MEDIO</v>
      </c>
      <c r="AJ141" s="133">
        <v>25</v>
      </c>
      <c r="AK141" s="133">
        <f t="shared" si="128"/>
        <v>150</v>
      </c>
      <c r="AL141" s="133" t="str">
        <f t="shared" si="129"/>
        <v>II</v>
      </c>
      <c r="AM141" s="133" t="str">
        <f t="shared" si="130"/>
        <v>Aceptable con control especifico</v>
      </c>
      <c r="AN141" s="62" t="s">
        <v>695</v>
      </c>
      <c r="AO141" s="133" t="s">
        <v>69</v>
      </c>
      <c r="AP141" s="133" t="s">
        <v>610</v>
      </c>
      <c r="AQ141" s="133" t="s">
        <v>610</v>
      </c>
      <c r="AR141" s="133" t="s">
        <v>610</v>
      </c>
      <c r="AS141" s="133" t="s">
        <v>697</v>
      </c>
      <c r="AT141" s="133" t="s">
        <v>610</v>
      </c>
      <c r="AU141" s="137" t="str">
        <f t="shared" si="142"/>
        <v>Se mantiene los controles establecidos</v>
      </c>
    </row>
    <row r="142" spans="2:47" s="43" customFormat="1" ht="135" customHeight="1" x14ac:dyDescent="0.35">
      <c r="B142" s="139" t="s">
        <v>114</v>
      </c>
      <c r="C142" s="158" t="s">
        <v>157</v>
      </c>
      <c r="D142" s="139" t="s">
        <v>471</v>
      </c>
      <c r="E142" s="137" t="s">
        <v>472</v>
      </c>
      <c r="F142" s="137" t="s">
        <v>473</v>
      </c>
      <c r="G142" s="133" t="s">
        <v>69</v>
      </c>
      <c r="H142" s="133" t="s">
        <v>70</v>
      </c>
      <c r="I142" s="133" t="s">
        <v>129</v>
      </c>
      <c r="J142" s="133" t="s">
        <v>85</v>
      </c>
      <c r="K142" s="174" t="s">
        <v>720</v>
      </c>
      <c r="L142" s="174" t="s">
        <v>711</v>
      </c>
      <c r="M142" s="137" t="s">
        <v>712</v>
      </c>
      <c r="N142" s="137" t="s">
        <v>713</v>
      </c>
      <c r="O142" s="133">
        <v>2</v>
      </c>
      <c r="P142" s="133">
        <v>3</v>
      </c>
      <c r="Q142" s="133">
        <f t="shared" si="137"/>
        <v>6</v>
      </c>
      <c r="R142" s="133" t="str">
        <f t="shared" si="138"/>
        <v>MEDIO</v>
      </c>
      <c r="S142" s="133">
        <v>25</v>
      </c>
      <c r="T142" s="133">
        <f t="shared" si="139"/>
        <v>150</v>
      </c>
      <c r="U142" s="133" t="str">
        <f t="shared" si="140"/>
        <v>II</v>
      </c>
      <c r="V142" s="133" t="str">
        <f t="shared" si="141"/>
        <v>Aceptable con control especifico</v>
      </c>
      <c r="W142" s="62" t="s">
        <v>714</v>
      </c>
      <c r="X142" s="133" t="s">
        <v>69</v>
      </c>
      <c r="Y142" s="173" t="s">
        <v>715</v>
      </c>
      <c r="Z142" s="133" t="s">
        <v>716</v>
      </c>
      <c r="AA142" s="133" t="s">
        <v>717</v>
      </c>
      <c r="AB142" s="173" t="s">
        <v>718</v>
      </c>
      <c r="AC142" s="133" t="s">
        <v>719</v>
      </c>
      <c r="AD142" s="171">
        <v>46246</v>
      </c>
      <c r="AE142" s="116" t="s">
        <v>74</v>
      </c>
      <c r="AF142" s="133">
        <v>2</v>
      </c>
      <c r="AG142" s="133">
        <v>3</v>
      </c>
      <c r="AH142" s="133">
        <f t="shared" si="126"/>
        <v>6</v>
      </c>
      <c r="AI142" s="133" t="str">
        <f t="shared" si="127"/>
        <v>MEDIO</v>
      </c>
      <c r="AJ142" s="133">
        <v>25</v>
      </c>
      <c r="AK142" s="133">
        <f t="shared" si="128"/>
        <v>150</v>
      </c>
      <c r="AL142" s="133" t="str">
        <f t="shared" si="129"/>
        <v>II</v>
      </c>
      <c r="AM142" s="133" t="str">
        <f t="shared" si="130"/>
        <v>Aceptable con control especifico</v>
      </c>
      <c r="AN142" s="62" t="s">
        <v>714</v>
      </c>
      <c r="AO142" s="133" t="s">
        <v>69</v>
      </c>
      <c r="AP142" s="173" t="s">
        <v>715</v>
      </c>
      <c r="AQ142" s="133" t="s">
        <v>716</v>
      </c>
      <c r="AR142" s="133" t="s">
        <v>717</v>
      </c>
      <c r="AS142" s="173" t="s">
        <v>718</v>
      </c>
      <c r="AT142" s="133" t="s">
        <v>719</v>
      </c>
      <c r="AU142" s="137" t="str">
        <f t="shared" si="142"/>
        <v>Se mantiene los controles establecidos</v>
      </c>
    </row>
    <row r="143" spans="2:47" s="43" customFormat="1" ht="135" customHeight="1" x14ac:dyDescent="0.35">
      <c r="B143" s="139" t="s">
        <v>114</v>
      </c>
      <c r="C143" s="158" t="s">
        <v>157</v>
      </c>
      <c r="D143" s="139" t="s">
        <v>471</v>
      </c>
      <c r="E143" s="137" t="s">
        <v>472</v>
      </c>
      <c r="F143" s="137" t="s">
        <v>473</v>
      </c>
      <c r="G143" s="133" t="s">
        <v>69</v>
      </c>
      <c r="H143" s="133" t="s">
        <v>70</v>
      </c>
      <c r="I143" s="133" t="s">
        <v>839</v>
      </c>
      <c r="J143" s="133" t="s">
        <v>89</v>
      </c>
      <c r="K143" s="62" t="s">
        <v>788</v>
      </c>
      <c r="L143" s="133" t="s">
        <v>626</v>
      </c>
      <c r="M143" s="62" t="s">
        <v>789</v>
      </c>
      <c r="N143" s="138" t="s">
        <v>790</v>
      </c>
      <c r="O143" s="133">
        <v>2</v>
      </c>
      <c r="P143" s="133">
        <v>1</v>
      </c>
      <c r="Q143" s="133">
        <v>2</v>
      </c>
      <c r="R143" s="133" t="s">
        <v>791</v>
      </c>
      <c r="S143" s="133">
        <v>60</v>
      </c>
      <c r="T143" s="133">
        <v>120</v>
      </c>
      <c r="U143" s="133" t="s">
        <v>235</v>
      </c>
      <c r="V143" s="133" t="s">
        <v>264</v>
      </c>
      <c r="W143" s="62" t="s">
        <v>792</v>
      </c>
      <c r="X143" s="133" t="s">
        <v>69</v>
      </c>
      <c r="Y143" s="133" t="s">
        <v>610</v>
      </c>
      <c r="Z143" s="133" t="s">
        <v>610</v>
      </c>
      <c r="AA143" s="138" t="s">
        <v>793</v>
      </c>
      <c r="AB143" s="137" t="s">
        <v>794</v>
      </c>
      <c r="AC143" s="133" t="s">
        <v>795</v>
      </c>
      <c r="AD143" s="171">
        <v>46246</v>
      </c>
      <c r="AE143" s="116" t="s">
        <v>74</v>
      </c>
      <c r="AF143" s="133">
        <v>2</v>
      </c>
      <c r="AG143" s="133">
        <v>1</v>
      </c>
      <c r="AH143" s="133">
        <v>2</v>
      </c>
      <c r="AI143" s="133" t="s">
        <v>791</v>
      </c>
      <c r="AJ143" s="133">
        <v>60</v>
      </c>
      <c r="AK143" s="133">
        <v>120</v>
      </c>
      <c r="AL143" s="133" t="s">
        <v>235</v>
      </c>
      <c r="AM143" s="133" t="s">
        <v>264</v>
      </c>
      <c r="AN143" s="62" t="s">
        <v>792</v>
      </c>
      <c r="AO143" s="133" t="s">
        <v>69</v>
      </c>
      <c r="AP143" s="133" t="s">
        <v>610</v>
      </c>
      <c r="AQ143" s="133" t="s">
        <v>610</v>
      </c>
      <c r="AR143" s="138" t="s">
        <v>793</v>
      </c>
      <c r="AS143" s="137" t="s">
        <v>794</v>
      </c>
      <c r="AT143" s="133" t="s">
        <v>795</v>
      </c>
      <c r="AU143" s="137" t="s">
        <v>287</v>
      </c>
    </row>
    <row r="144" spans="2:47" s="43" customFormat="1" ht="135" customHeight="1" x14ac:dyDescent="0.35">
      <c r="B144" s="139" t="s">
        <v>114</v>
      </c>
      <c r="C144" s="158" t="s">
        <v>157</v>
      </c>
      <c r="D144" s="139" t="s">
        <v>471</v>
      </c>
      <c r="E144" s="137" t="s">
        <v>472</v>
      </c>
      <c r="F144" s="137" t="s">
        <v>473</v>
      </c>
      <c r="G144" s="133" t="s">
        <v>69</v>
      </c>
      <c r="H144" s="133" t="s">
        <v>70</v>
      </c>
      <c r="I144" s="133" t="s">
        <v>118</v>
      </c>
      <c r="J144" s="133" t="s">
        <v>89</v>
      </c>
      <c r="K144" s="62" t="s">
        <v>788</v>
      </c>
      <c r="L144" s="133" t="s">
        <v>626</v>
      </c>
      <c r="M144" s="62" t="s">
        <v>789</v>
      </c>
      <c r="N144" s="138" t="s">
        <v>790</v>
      </c>
      <c r="O144" s="133">
        <v>2</v>
      </c>
      <c r="P144" s="133">
        <v>1</v>
      </c>
      <c r="Q144" s="133">
        <v>2</v>
      </c>
      <c r="R144" s="133" t="s">
        <v>791</v>
      </c>
      <c r="S144" s="133">
        <v>60</v>
      </c>
      <c r="T144" s="133">
        <v>120</v>
      </c>
      <c r="U144" s="133" t="s">
        <v>235</v>
      </c>
      <c r="V144" s="133" t="s">
        <v>264</v>
      </c>
      <c r="W144" s="62" t="s">
        <v>792</v>
      </c>
      <c r="X144" s="133" t="s">
        <v>69</v>
      </c>
      <c r="Y144" s="133" t="s">
        <v>610</v>
      </c>
      <c r="Z144" s="133" t="s">
        <v>610</v>
      </c>
      <c r="AA144" s="138" t="s">
        <v>793</v>
      </c>
      <c r="AB144" s="137" t="s">
        <v>794</v>
      </c>
      <c r="AC144" s="133" t="s">
        <v>795</v>
      </c>
      <c r="AD144" s="171">
        <v>46246</v>
      </c>
      <c r="AE144" s="116" t="s">
        <v>74</v>
      </c>
      <c r="AF144" s="133">
        <v>2</v>
      </c>
      <c r="AG144" s="133">
        <v>1</v>
      </c>
      <c r="AH144" s="133">
        <v>2</v>
      </c>
      <c r="AI144" s="133" t="s">
        <v>791</v>
      </c>
      <c r="AJ144" s="133">
        <v>60</v>
      </c>
      <c r="AK144" s="133">
        <v>120</v>
      </c>
      <c r="AL144" s="133" t="s">
        <v>235</v>
      </c>
      <c r="AM144" s="133" t="s">
        <v>264</v>
      </c>
      <c r="AN144" s="62" t="s">
        <v>792</v>
      </c>
      <c r="AO144" s="133" t="s">
        <v>69</v>
      </c>
      <c r="AP144" s="133" t="s">
        <v>610</v>
      </c>
      <c r="AQ144" s="133" t="s">
        <v>610</v>
      </c>
      <c r="AR144" s="138" t="s">
        <v>793</v>
      </c>
      <c r="AS144" s="137" t="s">
        <v>794</v>
      </c>
      <c r="AT144" s="133" t="s">
        <v>795</v>
      </c>
      <c r="AU144" s="137" t="s">
        <v>287</v>
      </c>
    </row>
    <row r="145" spans="2:47" s="43" customFormat="1" ht="135" customHeight="1" x14ac:dyDescent="0.35">
      <c r="B145" s="139" t="s">
        <v>114</v>
      </c>
      <c r="C145" s="158" t="s">
        <v>157</v>
      </c>
      <c r="D145" s="139" t="s">
        <v>471</v>
      </c>
      <c r="E145" s="137" t="s">
        <v>472</v>
      </c>
      <c r="F145" s="137" t="s">
        <v>473</v>
      </c>
      <c r="G145" s="133" t="s">
        <v>69</v>
      </c>
      <c r="H145" s="133" t="s">
        <v>70</v>
      </c>
      <c r="I145" s="133" t="s">
        <v>130</v>
      </c>
      <c r="J145" s="133" t="s">
        <v>89</v>
      </c>
      <c r="K145" s="62" t="s">
        <v>788</v>
      </c>
      <c r="L145" s="133" t="s">
        <v>626</v>
      </c>
      <c r="M145" s="62" t="s">
        <v>789</v>
      </c>
      <c r="N145" s="138" t="s">
        <v>790</v>
      </c>
      <c r="O145" s="133">
        <v>2</v>
      </c>
      <c r="P145" s="133">
        <v>1</v>
      </c>
      <c r="Q145" s="133">
        <v>2</v>
      </c>
      <c r="R145" s="133" t="s">
        <v>791</v>
      </c>
      <c r="S145" s="133">
        <v>60</v>
      </c>
      <c r="T145" s="133">
        <v>120</v>
      </c>
      <c r="U145" s="133" t="s">
        <v>235</v>
      </c>
      <c r="V145" s="133" t="s">
        <v>264</v>
      </c>
      <c r="W145" s="62" t="s">
        <v>792</v>
      </c>
      <c r="X145" s="133" t="s">
        <v>69</v>
      </c>
      <c r="Y145" s="133" t="s">
        <v>610</v>
      </c>
      <c r="Z145" s="133" t="s">
        <v>610</v>
      </c>
      <c r="AA145" s="138" t="s">
        <v>793</v>
      </c>
      <c r="AB145" s="137" t="s">
        <v>794</v>
      </c>
      <c r="AC145" s="133" t="s">
        <v>795</v>
      </c>
      <c r="AD145" s="171">
        <v>46246</v>
      </c>
      <c r="AE145" s="116" t="s">
        <v>74</v>
      </c>
      <c r="AF145" s="133">
        <v>2</v>
      </c>
      <c r="AG145" s="133">
        <v>1</v>
      </c>
      <c r="AH145" s="133">
        <v>2</v>
      </c>
      <c r="AI145" s="133" t="s">
        <v>791</v>
      </c>
      <c r="AJ145" s="133">
        <v>60</v>
      </c>
      <c r="AK145" s="133">
        <v>120</v>
      </c>
      <c r="AL145" s="133" t="s">
        <v>235</v>
      </c>
      <c r="AM145" s="133" t="s">
        <v>264</v>
      </c>
      <c r="AN145" s="62" t="s">
        <v>792</v>
      </c>
      <c r="AO145" s="133" t="s">
        <v>69</v>
      </c>
      <c r="AP145" s="133" t="s">
        <v>610</v>
      </c>
      <c r="AQ145" s="133" t="s">
        <v>610</v>
      </c>
      <c r="AR145" s="138" t="s">
        <v>793</v>
      </c>
      <c r="AS145" s="137" t="s">
        <v>794</v>
      </c>
      <c r="AT145" s="133" t="s">
        <v>795</v>
      </c>
      <c r="AU145" s="137" t="s">
        <v>287</v>
      </c>
    </row>
    <row r="146" spans="2:47" s="43" customFormat="1" ht="135" customHeight="1" x14ac:dyDescent="0.35">
      <c r="B146" s="139" t="s">
        <v>114</v>
      </c>
      <c r="C146" s="158" t="s">
        <v>157</v>
      </c>
      <c r="D146" s="139" t="s">
        <v>471</v>
      </c>
      <c r="E146" s="137" t="s">
        <v>472</v>
      </c>
      <c r="F146" s="137" t="s">
        <v>473</v>
      </c>
      <c r="G146" s="133" t="s">
        <v>69</v>
      </c>
      <c r="H146" s="133" t="s">
        <v>70</v>
      </c>
      <c r="I146" s="133" t="s">
        <v>92</v>
      </c>
      <c r="J146" s="133" t="s">
        <v>89</v>
      </c>
      <c r="K146" s="62" t="s">
        <v>788</v>
      </c>
      <c r="L146" s="133" t="s">
        <v>626</v>
      </c>
      <c r="M146" s="62" t="s">
        <v>789</v>
      </c>
      <c r="N146" s="138" t="s">
        <v>790</v>
      </c>
      <c r="O146" s="133">
        <v>2</v>
      </c>
      <c r="P146" s="133">
        <v>1</v>
      </c>
      <c r="Q146" s="133">
        <v>2</v>
      </c>
      <c r="R146" s="133" t="s">
        <v>791</v>
      </c>
      <c r="S146" s="133">
        <v>60</v>
      </c>
      <c r="T146" s="133">
        <v>120</v>
      </c>
      <c r="U146" s="133" t="s">
        <v>235</v>
      </c>
      <c r="V146" s="133" t="s">
        <v>264</v>
      </c>
      <c r="W146" s="62" t="s">
        <v>792</v>
      </c>
      <c r="X146" s="133" t="s">
        <v>69</v>
      </c>
      <c r="Y146" s="133" t="s">
        <v>610</v>
      </c>
      <c r="Z146" s="133" t="s">
        <v>610</v>
      </c>
      <c r="AA146" s="138" t="s">
        <v>793</v>
      </c>
      <c r="AB146" s="137" t="s">
        <v>794</v>
      </c>
      <c r="AC146" s="133" t="s">
        <v>795</v>
      </c>
      <c r="AD146" s="171">
        <v>46246</v>
      </c>
      <c r="AE146" s="116" t="s">
        <v>74</v>
      </c>
      <c r="AF146" s="133">
        <v>2</v>
      </c>
      <c r="AG146" s="133">
        <v>1</v>
      </c>
      <c r="AH146" s="133">
        <v>2</v>
      </c>
      <c r="AI146" s="133" t="s">
        <v>791</v>
      </c>
      <c r="AJ146" s="133">
        <v>60</v>
      </c>
      <c r="AK146" s="133">
        <v>120</v>
      </c>
      <c r="AL146" s="133" t="s">
        <v>235</v>
      </c>
      <c r="AM146" s="133" t="s">
        <v>264</v>
      </c>
      <c r="AN146" s="62" t="s">
        <v>792</v>
      </c>
      <c r="AO146" s="133" t="s">
        <v>69</v>
      </c>
      <c r="AP146" s="133" t="s">
        <v>610</v>
      </c>
      <c r="AQ146" s="133" t="s">
        <v>610</v>
      </c>
      <c r="AR146" s="138" t="s">
        <v>793</v>
      </c>
      <c r="AS146" s="137" t="s">
        <v>794</v>
      </c>
      <c r="AT146" s="133" t="s">
        <v>795</v>
      </c>
      <c r="AU146" s="137" t="s">
        <v>287</v>
      </c>
    </row>
    <row r="147" spans="2:47" s="43" customFormat="1" ht="135" customHeight="1" x14ac:dyDescent="0.35">
      <c r="B147" s="139" t="s">
        <v>114</v>
      </c>
      <c r="C147" s="158" t="s">
        <v>157</v>
      </c>
      <c r="D147" s="139" t="s">
        <v>471</v>
      </c>
      <c r="E147" s="137" t="s">
        <v>472</v>
      </c>
      <c r="F147" s="137" t="s">
        <v>473</v>
      </c>
      <c r="G147" s="133" t="s">
        <v>69</v>
      </c>
      <c r="H147" s="133" t="s">
        <v>70</v>
      </c>
      <c r="I147" s="133" t="s">
        <v>93</v>
      </c>
      <c r="J147" s="133" t="s">
        <v>89</v>
      </c>
      <c r="K147" s="62" t="s">
        <v>788</v>
      </c>
      <c r="L147" s="133" t="s">
        <v>626</v>
      </c>
      <c r="M147" s="62" t="s">
        <v>789</v>
      </c>
      <c r="N147" s="138" t="s">
        <v>790</v>
      </c>
      <c r="O147" s="133">
        <v>2</v>
      </c>
      <c r="P147" s="133">
        <v>1</v>
      </c>
      <c r="Q147" s="133">
        <v>2</v>
      </c>
      <c r="R147" s="133" t="s">
        <v>791</v>
      </c>
      <c r="S147" s="133">
        <v>60</v>
      </c>
      <c r="T147" s="133">
        <v>120</v>
      </c>
      <c r="U147" s="133" t="s">
        <v>235</v>
      </c>
      <c r="V147" s="133" t="s">
        <v>264</v>
      </c>
      <c r="W147" s="62" t="s">
        <v>792</v>
      </c>
      <c r="X147" s="133" t="s">
        <v>69</v>
      </c>
      <c r="Y147" s="133" t="s">
        <v>610</v>
      </c>
      <c r="Z147" s="133" t="s">
        <v>610</v>
      </c>
      <c r="AA147" s="138" t="s">
        <v>793</v>
      </c>
      <c r="AB147" s="137" t="s">
        <v>794</v>
      </c>
      <c r="AC147" s="133" t="s">
        <v>795</v>
      </c>
      <c r="AD147" s="171">
        <v>46246</v>
      </c>
      <c r="AE147" s="116" t="s">
        <v>74</v>
      </c>
      <c r="AF147" s="133">
        <v>2</v>
      </c>
      <c r="AG147" s="133">
        <v>1</v>
      </c>
      <c r="AH147" s="133">
        <v>2</v>
      </c>
      <c r="AI147" s="133" t="s">
        <v>791</v>
      </c>
      <c r="AJ147" s="133">
        <v>60</v>
      </c>
      <c r="AK147" s="133">
        <v>120</v>
      </c>
      <c r="AL147" s="133" t="s">
        <v>235</v>
      </c>
      <c r="AM147" s="133" t="s">
        <v>264</v>
      </c>
      <c r="AN147" s="62" t="s">
        <v>792</v>
      </c>
      <c r="AO147" s="133" t="s">
        <v>69</v>
      </c>
      <c r="AP147" s="133" t="s">
        <v>610</v>
      </c>
      <c r="AQ147" s="133" t="s">
        <v>610</v>
      </c>
      <c r="AR147" s="138" t="s">
        <v>793</v>
      </c>
      <c r="AS147" s="137" t="s">
        <v>794</v>
      </c>
      <c r="AT147" s="133" t="s">
        <v>795</v>
      </c>
      <c r="AU147" s="137" t="s">
        <v>287</v>
      </c>
    </row>
    <row r="148" spans="2:47" s="43" customFormat="1" ht="135" customHeight="1" x14ac:dyDescent="0.35">
      <c r="B148" s="139" t="s">
        <v>114</v>
      </c>
      <c r="C148" s="158" t="s">
        <v>157</v>
      </c>
      <c r="D148" s="139" t="s">
        <v>471</v>
      </c>
      <c r="E148" s="137" t="s">
        <v>472</v>
      </c>
      <c r="F148" s="137" t="s">
        <v>473</v>
      </c>
      <c r="G148" s="133" t="s">
        <v>69</v>
      </c>
      <c r="H148" s="133" t="s">
        <v>70</v>
      </c>
      <c r="I148" s="133" t="s">
        <v>94</v>
      </c>
      <c r="J148" s="133" t="s">
        <v>89</v>
      </c>
      <c r="K148" s="62" t="s">
        <v>788</v>
      </c>
      <c r="L148" s="133" t="s">
        <v>626</v>
      </c>
      <c r="M148" s="62" t="s">
        <v>789</v>
      </c>
      <c r="N148" s="138" t="s">
        <v>790</v>
      </c>
      <c r="O148" s="133">
        <v>2</v>
      </c>
      <c r="P148" s="133">
        <v>1</v>
      </c>
      <c r="Q148" s="133">
        <v>2</v>
      </c>
      <c r="R148" s="133" t="s">
        <v>791</v>
      </c>
      <c r="S148" s="133">
        <v>60</v>
      </c>
      <c r="T148" s="133">
        <v>120</v>
      </c>
      <c r="U148" s="133" t="s">
        <v>235</v>
      </c>
      <c r="V148" s="133" t="s">
        <v>264</v>
      </c>
      <c r="W148" s="62" t="s">
        <v>792</v>
      </c>
      <c r="X148" s="133" t="s">
        <v>69</v>
      </c>
      <c r="Y148" s="133" t="s">
        <v>610</v>
      </c>
      <c r="Z148" s="133" t="s">
        <v>610</v>
      </c>
      <c r="AA148" s="138" t="s">
        <v>793</v>
      </c>
      <c r="AB148" s="137" t="s">
        <v>794</v>
      </c>
      <c r="AC148" s="133" t="s">
        <v>795</v>
      </c>
      <c r="AD148" s="171">
        <v>46246</v>
      </c>
      <c r="AE148" s="116" t="s">
        <v>74</v>
      </c>
      <c r="AF148" s="133">
        <v>2</v>
      </c>
      <c r="AG148" s="133">
        <v>1</v>
      </c>
      <c r="AH148" s="133">
        <v>2</v>
      </c>
      <c r="AI148" s="133" t="s">
        <v>791</v>
      </c>
      <c r="AJ148" s="133">
        <v>60</v>
      </c>
      <c r="AK148" s="133">
        <v>120</v>
      </c>
      <c r="AL148" s="133" t="s">
        <v>235</v>
      </c>
      <c r="AM148" s="133" t="s">
        <v>264</v>
      </c>
      <c r="AN148" s="62" t="s">
        <v>792</v>
      </c>
      <c r="AO148" s="133" t="s">
        <v>69</v>
      </c>
      <c r="AP148" s="133" t="s">
        <v>610</v>
      </c>
      <c r="AQ148" s="133" t="s">
        <v>610</v>
      </c>
      <c r="AR148" s="138" t="s">
        <v>793</v>
      </c>
      <c r="AS148" s="137" t="s">
        <v>794</v>
      </c>
      <c r="AT148" s="133" t="s">
        <v>795</v>
      </c>
      <c r="AU148" s="137" t="s">
        <v>287</v>
      </c>
    </row>
    <row r="149" spans="2:47" s="43" customFormat="1" ht="135" customHeight="1" x14ac:dyDescent="0.35">
      <c r="B149" s="139" t="s">
        <v>114</v>
      </c>
      <c r="C149" s="158" t="s">
        <v>157</v>
      </c>
      <c r="D149" s="139" t="s">
        <v>474</v>
      </c>
      <c r="E149" s="134" t="s">
        <v>475</v>
      </c>
      <c r="F149" s="134" t="s">
        <v>476</v>
      </c>
      <c r="G149" s="133" t="s">
        <v>69</v>
      </c>
      <c r="H149" s="133" t="s">
        <v>70</v>
      </c>
      <c r="I149" s="133" t="s">
        <v>840</v>
      </c>
      <c r="J149" s="133" t="s">
        <v>71</v>
      </c>
      <c r="K149" s="62" t="s">
        <v>609</v>
      </c>
      <c r="L149" s="62" t="s">
        <v>610</v>
      </c>
      <c r="M149" s="62" t="s">
        <v>611</v>
      </c>
      <c r="N149" s="62" t="s">
        <v>612</v>
      </c>
      <c r="O149" s="133">
        <v>2</v>
      </c>
      <c r="P149" s="133">
        <v>4</v>
      </c>
      <c r="Q149" s="133">
        <f t="shared" ref="Q149:Q207" si="143">O149 * P149</f>
        <v>8</v>
      </c>
      <c r="R149" s="133" t="str">
        <f t="shared" ref="R149:R207" si="144">IF(OR(Q149="",NOT(ISNUMBER(Q149))),"FALSO",IF(AND(Q149&gt;=1,Q149&lt;=4),"BAJO",IF(AND(Q149&gt;=5,Q149&lt;=8),"MEDIO",IF(AND(Q149&gt;=9,Q149&lt;=20),"ALTO",IF(Q149&gt;=24,"MUYALTO","FALSO")))))</f>
        <v>MEDIO</v>
      </c>
      <c r="S149" s="133">
        <v>10</v>
      </c>
      <c r="T149" s="133">
        <f t="shared" ref="T149:T207" si="145">Q149 * S149</f>
        <v>80</v>
      </c>
      <c r="U149" s="133" t="str">
        <f t="shared" ref="U149:U207" si="146">IF(OR(T149="",NOT(ISNUMBER(T149))),"FALSO",IF(AND(T149&gt;=1,T149&lt;=20),"IV",IF(AND(T149&gt;=21,T149&lt;=120),"III",IF(AND(T149&gt;=121,T149&lt;=500),"II",IF(T149&gt;=600,"I","FALSO")))))</f>
        <v>III</v>
      </c>
      <c r="V149" s="133" t="str">
        <f t="shared" ref="V149:V207" si="147">IF(U149="IV","Aceptable",IF(U149="III","Mejorable",IF(U149="II","Aceptable con control especifico", IF(U149="I","No Aceptable",FALSE))))</f>
        <v>Mejorable</v>
      </c>
      <c r="W149" s="62" t="s">
        <v>72</v>
      </c>
      <c r="X149" s="133" t="s">
        <v>73</v>
      </c>
      <c r="Y149" s="133" t="s">
        <v>610</v>
      </c>
      <c r="Z149" s="133" t="s">
        <v>610</v>
      </c>
      <c r="AA149" s="133" t="s">
        <v>610</v>
      </c>
      <c r="AB149" s="133" t="s">
        <v>613</v>
      </c>
      <c r="AC149" s="133" t="s">
        <v>614</v>
      </c>
      <c r="AD149" s="171">
        <v>46246</v>
      </c>
      <c r="AE149" s="116" t="s">
        <v>74</v>
      </c>
      <c r="AF149" s="133">
        <v>2</v>
      </c>
      <c r="AG149" s="133">
        <v>4</v>
      </c>
      <c r="AH149" s="133">
        <f t="shared" ref="AH149:AH203" si="148">AF149 * AG149</f>
        <v>8</v>
      </c>
      <c r="AI149" s="133" t="str">
        <f t="shared" ref="AI149:AI203" si="149">IF(OR(AH149="",NOT(ISNUMBER(AH149))),"FALSO",IF(AND(AH149&gt;=1,AH149&lt;=4),"BAJO",IF(AND(AH149&gt;=5,AH149&lt;=8),"MEDIO",IF(AND(AH149&gt;=9,AH149&lt;=20),"ALTO",IF(AH149&gt;=24,"MUYALTO","FALSO")))))</f>
        <v>MEDIO</v>
      </c>
      <c r="AJ149" s="133">
        <v>10</v>
      </c>
      <c r="AK149" s="133">
        <f t="shared" ref="AK149:AK203" si="150">AH149 * AJ149</f>
        <v>80</v>
      </c>
      <c r="AL149" s="133" t="str">
        <f t="shared" ref="AL149:AL203" si="151">IF(OR(AK149="",NOT(ISNUMBER(AK149))),"FALSO",IF(AND(AK149&gt;=1,AK149&lt;=20),"IV",IF(AND(AK149&gt;=21,AK149&lt;=120),"III",IF(AND(AK149&gt;=121,AK149&lt;=500),"II",IF(AK149&gt;=600,"I","FALSO")))))</f>
        <v>III</v>
      </c>
      <c r="AM149" s="133" t="str">
        <f t="shared" ref="AM149:AM203" si="152">IF(AL149="IV","Aceptable",IF(AL149="III","Mejorable",IF(AL149="II","Aceptable con control especifico", IF(AL149="I","No Aceptable",FALSE))))</f>
        <v>Mejorable</v>
      </c>
      <c r="AN149" s="62" t="s">
        <v>72</v>
      </c>
      <c r="AO149" s="133" t="s">
        <v>73</v>
      </c>
      <c r="AP149" s="133" t="s">
        <v>610</v>
      </c>
      <c r="AQ149" s="133" t="s">
        <v>610</v>
      </c>
      <c r="AR149" s="133" t="s">
        <v>610</v>
      </c>
      <c r="AS149" s="133" t="s">
        <v>613</v>
      </c>
      <c r="AT149" s="133" t="s">
        <v>614</v>
      </c>
      <c r="AU149" s="137" t="str">
        <f t="shared" ref="AU149:AU207" si="153">IF(AND(V149="Aceptable",AM149="Aceptable"),"Se mantiene los controles establecidos",
IF(AND(V149="Aceptable",AM149="Mejorable"),"Disminuyó el riesgo",
IF(AND(V149="Aceptable",AM149="Aceptable con control especifico"),"Disminuyó el riesgo",
IF(AND(V149="Mejorable",AM149="Mejorable"),"Se mantiene los controles establecidos",
IF(AND(V149="Mejorable",AM149="Aceptable"),"Disminuyó el riesgo",
IF(AND(V149="Mejorable",AM149="Aceptable con control especifico"),"Disminuyó el riesgo",
IF(AND(V149="Aceptable con control especifico",AM149="Aceptable con control especifico"),"Se mantiene los controles establecidos",
IF(AND(V149="Aceptable con control especifico",AM149="Mejorable"),"Aumentó el riesgo",
IF(AND(V149="Aceptable con control especifico",AM149="Aceptable"),"Aumentó el riesgo",
"Aumentó el riesgo")))))))))</f>
        <v>Se mantiene los controles establecidos</v>
      </c>
    </row>
    <row r="150" spans="2:47" s="43" customFormat="1" ht="135" customHeight="1" x14ac:dyDescent="0.35">
      <c r="B150" s="139" t="s">
        <v>114</v>
      </c>
      <c r="C150" s="158" t="s">
        <v>157</v>
      </c>
      <c r="D150" s="139" t="s">
        <v>474</v>
      </c>
      <c r="E150" s="134" t="s">
        <v>475</v>
      </c>
      <c r="F150" s="134" t="s">
        <v>476</v>
      </c>
      <c r="G150" s="133" t="s">
        <v>69</v>
      </c>
      <c r="H150" s="133" t="s">
        <v>70</v>
      </c>
      <c r="I150" s="133" t="s">
        <v>117</v>
      </c>
      <c r="J150" s="133" t="s">
        <v>76</v>
      </c>
      <c r="K150" s="62" t="s">
        <v>628</v>
      </c>
      <c r="L150" s="62" t="s">
        <v>626</v>
      </c>
      <c r="M150" s="62" t="s">
        <v>631</v>
      </c>
      <c r="N150" s="173" t="s">
        <v>632</v>
      </c>
      <c r="O150" s="133">
        <v>2</v>
      </c>
      <c r="P150" s="133">
        <v>2</v>
      </c>
      <c r="Q150" s="133">
        <f t="shared" si="143"/>
        <v>4</v>
      </c>
      <c r="R150" s="133" t="str">
        <f t="shared" si="144"/>
        <v>BAJO</v>
      </c>
      <c r="S150" s="133">
        <v>25</v>
      </c>
      <c r="T150" s="133">
        <f t="shared" si="145"/>
        <v>100</v>
      </c>
      <c r="U150" s="133" t="str">
        <f t="shared" si="146"/>
        <v>III</v>
      </c>
      <c r="V150" s="133" t="str">
        <f t="shared" si="147"/>
        <v>Mejorable</v>
      </c>
      <c r="W150" s="174" t="s">
        <v>646</v>
      </c>
      <c r="X150" s="133" t="s">
        <v>73</v>
      </c>
      <c r="Y150" s="133" t="s">
        <v>610</v>
      </c>
      <c r="Z150" s="133" t="s">
        <v>610</v>
      </c>
      <c r="AA150" s="133" t="s">
        <v>647</v>
      </c>
      <c r="AB150" s="133" t="s">
        <v>648</v>
      </c>
      <c r="AC150" s="133" t="s">
        <v>626</v>
      </c>
      <c r="AD150" s="171">
        <v>46246</v>
      </c>
      <c r="AE150" s="159" t="s">
        <v>74</v>
      </c>
      <c r="AF150" s="133">
        <v>2</v>
      </c>
      <c r="AG150" s="133">
        <v>2</v>
      </c>
      <c r="AH150" s="133">
        <f t="shared" si="148"/>
        <v>4</v>
      </c>
      <c r="AI150" s="133" t="str">
        <f t="shared" si="149"/>
        <v>BAJO</v>
      </c>
      <c r="AJ150" s="133">
        <v>25</v>
      </c>
      <c r="AK150" s="133">
        <f t="shared" si="150"/>
        <v>100</v>
      </c>
      <c r="AL150" s="133" t="str">
        <f t="shared" si="151"/>
        <v>III</v>
      </c>
      <c r="AM150" s="133" t="str">
        <f t="shared" si="152"/>
        <v>Mejorable</v>
      </c>
      <c r="AN150" s="174" t="s">
        <v>646</v>
      </c>
      <c r="AO150" s="133" t="s">
        <v>73</v>
      </c>
      <c r="AP150" s="133" t="s">
        <v>610</v>
      </c>
      <c r="AQ150" s="133" t="s">
        <v>610</v>
      </c>
      <c r="AR150" s="133" t="s">
        <v>647</v>
      </c>
      <c r="AS150" s="133" t="s">
        <v>648</v>
      </c>
      <c r="AT150" s="133" t="s">
        <v>626</v>
      </c>
      <c r="AU150" s="137" t="str">
        <f t="shared" si="153"/>
        <v>Se mantiene los controles establecidos</v>
      </c>
    </row>
    <row r="151" spans="2:47" s="43" customFormat="1" ht="135" customHeight="1" x14ac:dyDescent="0.35">
      <c r="B151" s="139" t="s">
        <v>114</v>
      </c>
      <c r="C151" s="158" t="s">
        <v>157</v>
      </c>
      <c r="D151" s="139" t="s">
        <v>474</v>
      </c>
      <c r="E151" s="134" t="s">
        <v>475</v>
      </c>
      <c r="F151" s="134" t="s">
        <v>476</v>
      </c>
      <c r="G151" s="133" t="s">
        <v>69</v>
      </c>
      <c r="H151" s="133" t="s">
        <v>70</v>
      </c>
      <c r="I151" s="133" t="s">
        <v>77</v>
      </c>
      <c r="J151" s="133" t="s">
        <v>76</v>
      </c>
      <c r="K151" s="62" t="s">
        <v>639</v>
      </c>
      <c r="L151" s="62" t="s">
        <v>610</v>
      </c>
      <c r="M151" s="62" t="s">
        <v>640</v>
      </c>
      <c r="N151" s="62" t="s">
        <v>641</v>
      </c>
      <c r="O151" s="133">
        <v>2</v>
      </c>
      <c r="P151" s="133">
        <v>2</v>
      </c>
      <c r="Q151" s="133">
        <f t="shared" si="143"/>
        <v>4</v>
      </c>
      <c r="R151" s="133" t="str">
        <f t="shared" si="144"/>
        <v>BAJO</v>
      </c>
      <c r="S151" s="133">
        <v>25</v>
      </c>
      <c r="T151" s="133">
        <f t="shared" si="145"/>
        <v>100</v>
      </c>
      <c r="U151" s="133" t="str">
        <f t="shared" si="146"/>
        <v>III</v>
      </c>
      <c r="V151" s="133" t="str">
        <f t="shared" si="147"/>
        <v>Mejorable</v>
      </c>
      <c r="W151" s="173" t="s">
        <v>642</v>
      </c>
      <c r="X151" s="133" t="s">
        <v>69</v>
      </c>
      <c r="Y151" s="133" t="s">
        <v>626</v>
      </c>
      <c r="Z151" s="133" t="s">
        <v>626</v>
      </c>
      <c r="AA151" s="133" t="s">
        <v>644</v>
      </c>
      <c r="AB151" s="133" t="s">
        <v>645</v>
      </c>
      <c r="AC151" s="133" t="s">
        <v>626</v>
      </c>
      <c r="AD151" s="171">
        <v>46246</v>
      </c>
      <c r="AE151" s="159" t="s">
        <v>74</v>
      </c>
      <c r="AF151" s="133">
        <v>2</v>
      </c>
      <c r="AG151" s="133">
        <v>2</v>
      </c>
      <c r="AH151" s="133">
        <f t="shared" si="148"/>
        <v>4</v>
      </c>
      <c r="AI151" s="133" t="str">
        <f t="shared" si="149"/>
        <v>BAJO</v>
      </c>
      <c r="AJ151" s="133">
        <v>25</v>
      </c>
      <c r="AK151" s="133">
        <f t="shared" si="150"/>
        <v>100</v>
      </c>
      <c r="AL151" s="133" t="str">
        <f t="shared" si="151"/>
        <v>III</v>
      </c>
      <c r="AM151" s="133" t="str">
        <f t="shared" si="152"/>
        <v>Mejorable</v>
      </c>
      <c r="AN151" s="173" t="s">
        <v>642</v>
      </c>
      <c r="AO151" s="133" t="s">
        <v>69</v>
      </c>
      <c r="AP151" s="133" t="s">
        <v>626</v>
      </c>
      <c r="AQ151" s="133" t="s">
        <v>626</v>
      </c>
      <c r="AR151" s="133" t="s">
        <v>644</v>
      </c>
      <c r="AS151" s="133" t="s">
        <v>645</v>
      </c>
      <c r="AT151" s="133" t="s">
        <v>626</v>
      </c>
      <c r="AU151" s="137" t="str">
        <f t="shared" si="153"/>
        <v>Se mantiene los controles establecidos</v>
      </c>
    </row>
    <row r="152" spans="2:47" s="43" customFormat="1" ht="135" customHeight="1" x14ac:dyDescent="0.35">
      <c r="B152" s="139" t="s">
        <v>114</v>
      </c>
      <c r="C152" s="158" t="s">
        <v>157</v>
      </c>
      <c r="D152" s="139" t="s">
        <v>474</v>
      </c>
      <c r="E152" s="134" t="s">
        <v>475</v>
      </c>
      <c r="F152" s="134" t="s">
        <v>476</v>
      </c>
      <c r="G152" s="133" t="s">
        <v>69</v>
      </c>
      <c r="H152" s="133" t="s">
        <v>70</v>
      </c>
      <c r="I152" s="133" t="s">
        <v>79</v>
      </c>
      <c r="J152" s="133" t="s">
        <v>80</v>
      </c>
      <c r="K152" s="62" t="s">
        <v>668</v>
      </c>
      <c r="L152" s="133" t="s">
        <v>610</v>
      </c>
      <c r="M152" s="62" t="s">
        <v>610</v>
      </c>
      <c r="N152" s="62" t="s">
        <v>669</v>
      </c>
      <c r="O152" s="133">
        <v>2</v>
      </c>
      <c r="P152" s="133">
        <v>2</v>
      </c>
      <c r="Q152" s="133">
        <f t="shared" si="143"/>
        <v>4</v>
      </c>
      <c r="R152" s="133" t="str">
        <f t="shared" si="144"/>
        <v>BAJO</v>
      </c>
      <c r="S152" s="133">
        <v>10</v>
      </c>
      <c r="T152" s="133">
        <f t="shared" si="145"/>
        <v>40</v>
      </c>
      <c r="U152" s="133" t="str">
        <f t="shared" si="146"/>
        <v>III</v>
      </c>
      <c r="V152" s="133" t="str">
        <f t="shared" si="147"/>
        <v>Mejorable</v>
      </c>
      <c r="W152" s="62" t="s">
        <v>670</v>
      </c>
      <c r="X152" s="133" t="s">
        <v>73</v>
      </c>
      <c r="Y152" s="133" t="s">
        <v>610</v>
      </c>
      <c r="Z152" s="133" t="s">
        <v>610</v>
      </c>
      <c r="AA152" s="133" t="s">
        <v>610</v>
      </c>
      <c r="AB152" s="133" t="s">
        <v>671</v>
      </c>
      <c r="AC152" s="133" t="s">
        <v>610</v>
      </c>
      <c r="AD152" s="171">
        <v>46246</v>
      </c>
      <c r="AE152" s="116" t="s">
        <v>74</v>
      </c>
      <c r="AF152" s="133">
        <v>2</v>
      </c>
      <c r="AG152" s="133">
        <v>2</v>
      </c>
      <c r="AH152" s="133">
        <f t="shared" si="148"/>
        <v>4</v>
      </c>
      <c r="AI152" s="133" t="str">
        <f t="shared" si="149"/>
        <v>BAJO</v>
      </c>
      <c r="AJ152" s="133">
        <v>10</v>
      </c>
      <c r="AK152" s="133">
        <f t="shared" si="150"/>
        <v>40</v>
      </c>
      <c r="AL152" s="133" t="str">
        <f t="shared" si="151"/>
        <v>III</v>
      </c>
      <c r="AM152" s="133" t="str">
        <f t="shared" si="152"/>
        <v>Mejorable</v>
      </c>
      <c r="AN152" s="62" t="s">
        <v>670</v>
      </c>
      <c r="AO152" s="133" t="s">
        <v>73</v>
      </c>
      <c r="AP152" s="133" t="s">
        <v>610</v>
      </c>
      <c r="AQ152" s="133" t="s">
        <v>610</v>
      </c>
      <c r="AR152" s="133" t="s">
        <v>610</v>
      </c>
      <c r="AS152" s="133" t="s">
        <v>671</v>
      </c>
      <c r="AT152" s="133" t="s">
        <v>610</v>
      </c>
      <c r="AU152" s="137" t="str">
        <f t="shared" si="153"/>
        <v>Se mantiene los controles establecidos</v>
      </c>
    </row>
    <row r="153" spans="2:47" s="43" customFormat="1" ht="135" customHeight="1" x14ac:dyDescent="0.35">
      <c r="B153" s="139" t="s">
        <v>114</v>
      </c>
      <c r="C153" s="158" t="s">
        <v>157</v>
      </c>
      <c r="D153" s="139" t="s">
        <v>474</v>
      </c>
      <c r="E153" s="134" t="s">
        <v>475</v>
      </c>
      <c r="F153" s="134" t="s">
        <v>476</v>
      </c>
      <c r="G153" s="133" t="s">
        <v>69</v>
      </c>
      <c r="H153" s="133" t="s">
        <v>70</v>
      </c>
      <c r="I153" s="133" t="s">
        <v>81</v>
      </c>
      <c r="J153" s="133" t="s">
        <v>82</v>
      </c>
      <c r="K153" s="62" t="s">
        <v>677</v>
      </c>
      <c r="L153" s="133" t="s">
        <v>610</v>
      </c>
      <c r="M153" s="62" t="s">
        <v>610</v>
      </c>
      <c r="N153" s="62" t="s">
        <v>678</v>
      </c>
      <c r="O153" s="133">
        <v>2</v>
      </c>
      <c r="P153" s="133">
        <v>3</v>
      </c>
      <c r="Q153" s="133">
        <f t="shared" si="143"/>
        <v>6</v>
      </c>
      <c r="R153" s="133" t="str">
        <f t="shared" si="144"/>
        <v>MEDIO</v>
      </c>
      <c r="S153" s="133">
        <v>25</v>
      </c>
      <c r="T153" s="133">
        <f t="shared" si="145"/>
        <v>150</v>
      </c>
      <c r="U153" s="133" t="str">
        <f t="shared" si="146"/>
        <v>II</v>
      </c>
      <c r="V153" s="133" t="str">
        <f t="shared" si="147"/>
        <v>Aceptable con control especifico</v>
      </c>
      <c r="W153" s="133" t="s">
        <v>674</v>
      </c>
      <c r="X153" s="133" t="s">
        <v>73</v>
      </c>
      <c r="Y153" s="133" t="s">
        <v>610</v>
      </c>
      <c r="Z153" s="133" t="s">
        <v>610</v>
      </c>
      <c r="AA153" s="133" t="s">
        <v>610</v>
      </c>
      <c r="AB153" s="133" t="s">
        <v>679</v>
      </c>
      <c r="AC153" s="133" t="s">
        <v>610</v>
      </c>
      <c r="AD153" s="171">
        <v>46246</v>
      </c>
      <c r="AE153" s="116" t="s">
        <v>74</v>
      </c>
      <c r="AF153" s="133">
        <v>2</v>
      </c>
      <c r="AG153" s="133">
        <v>3</v>
      </c>
      <c r="AH153" s="133">
        <f t="shared" si="148"/>
        <v>6</v>
      </c>
      <c r="AI153" s="133" t="str">
        <f t="shared" si="149"/>
        <v>MEDIO</v>
      </c>
      <c r="AJ153" s="133">
        <v>25</v>
      </c>
      <c r="AK153" s="133">
        <f t="shared" si="150"/>
        <v>150</v>
      </c>
      <c r="AL153" s="133" t="str">
        <f t="shared" si="151"/>
        <v>II</v>
      </c>
      <c r="AM153" s="133" t="str">
        <f t="shared" si="152"/>
        <v>Aceptable con control especifico</v>
      </c>
      <c r="AN153" s="133" t="s">
        <v>674</v>
      </c>
      <c r="AO153" s="133" t="s">
        <v>73</v>
      </c>
      <c r="AP153" s="133" t="s">
        <v>610</v>
      </c>
      <c r="AQ153" s="133" t="s">
        <v>610</v>
      </c>
      <c r="AR153" s="133" t="s">
        <v>610</v>
      </c>
      <c r="AS153" s="133" t="s">
        <v>679</v>
      </c>
      <c r="AT153" s="133" t="s">
        <v>610</v>
      </c>
      <c r="AU153" s="137" t="str">
        <f t="shared" si="153"/>
        <v>Se mantiene los controles establecidos</v>
      </c>
    </row>
    <row r="154" spans="2:47" s="43" customFormat="1" ht="135" customHeight="1" x14ac:dyDescent="0.35">
      <c r="B154" s="139" t="s">
        <v>114</v>
      </c>
      <c r="C154" s="158" t="s">
        <v>157</v>
      </c>
      <c r="D154" s="139" t="s">
        <v>474</v>
      </c>
      <c r="E154" s="134" t="s">
        <v>475</v>
      </c>
      <c r="F154" s="134" t="s">
        <v>476</v>
      </c>
      <c r="G154" s="133" t="s">
        <v>69</v>
      </c>
      <c r="H154" s="133" t="s">
        <v>70</v>
      </c>
      <c r="I154" s="133" t="s">
        <v>83</v>
      </c>
      <c r="J154" s="133" t="s">
        <v>82</v>
      </c>
      <c r="K154" s="62" t="s">
        <v>672</v>
      </c>
      <c r="L154" s="133" t="s">
        <v>610</v>
      </c>
      <c r="M154" s="62" t="s">
        <v>610</v>
      </c>
      <c r="N154" s="62" t="s">
        <v>673</v>
      </c>
      <c r="O154" s="133">
        <v>2</v>
      </c>
      <c r="P154" s="133">
        <v>3</v>
      </c>
      <c r="Q154" s="133">
        <f t="shared" si="143"/>
        <v>6</v>
      </c>
      <c r="R154" s="133" t="str">
        <f t="shared" si="144"/>
        <v>MEDIO</v>
      </c>
      <c r="S154" s="133">
        <v>25</v>
      </c>
      <c r="T154" s="133">
        <f t="shared" si="145"/>
        <v>150</v>
      </c>
      <c r="U154" s="133" t="str">
        <f t="shared" si="146"/>
        <v>II</v>
      </c>
      <c r="V154" s="133" t="str">
        <f t="shared" si="147"/>
        <v>Aceptable con control especifico</v>
      </c>
      <c r="W154" s="133" t="s">
        <v>674</v>
      </c>
      <c r="X154" s="133" t="s">
        <v>73</v>
      </c>
      <c r="Y154" s="133" t="s">
        <v>610</v>
      </c>
      <c r="Z154" s="133" t="s">
        <v>610</v>
      </c>
      <c r="AA154" s="133" t="s">
        <v>610</v>
      </c>
      <c r="AB154" s="133" t="s">
        <v>675</v>
      </c>
      <c r="AC154" s="133" t="s">
        <v>610</v>
      </c>
      <c r="AD154" s="171">
        <v>46246</v>
      </c>
      <c r="AE154" s="116" t="s">
        <v>74</v>
      </c>
      <c r="AF154" s="133">
        <v>2</v>
      </c>
      <c r="AG154" s="133">
        <v>3</v>
      </c>
      <c r="AH154" s="133">
        <f t="shared" si="148"/>
        <v>6</v>
      </c>
      <c r="AI154" s="133" t="str">
        <f t="shared" si="149"/>
        <v>MEDIO</v>
      </c>
      <c r="AJ154" s="133">
        <v>25</v>
      </c>
      <c r="AK154" s="133">
        <f t="shared" si="150"/>
        <v>150</v>
      </c>
      <c r="AL154" s="133" t="str">
        <f t="shared" si="151"/>
        <v>II</v>
      </c>
      <c r="AM154" s="133" t="str">
        <f t="shared" si="152"/>
        <v>Aceptable con control especifico</v>
      </c>
      <c r="AN154" s="133" t="s">
        <v>674</v>
      </c>
      <c r="AO154" s="133" t="s">
        <v>73</v>
      </c>
      <c r="AP154" s="133" t="s">
        <v>610</v>
      </c>
      <c r="AQ154" s="133" t="s">
        <v>610</v>
      </c>
      <c r="AR154" s="133" t="s">
        <v>610</v>
      </c>
      <c r="AS154" s="133" t="s">
        <v>675</v>
      </c>
      <c r="AT154" s="133" t="s">
        <v>610</v>
      </c>
      <c r="AU154" s="137" t="str">
        <f t="shared" si="153"/>
        <v>Se mantiene los controles establecidos</v>
      </c>
    </row>
    <row r="155" spans="2:47" s="43" customFormat="1" ht="135" customHeight="1" x14ac:dyDescent="0.35">
      <c r="B155" s="139" t="s">
        <v>114</v>
      </c>
      <c r="C155" s="158" t="s">
        <v>157</v>
      </c>
      <c r="D155" s="139" t="s">
        <v>474</v>
      </c>
      <c r="E155" s="134" t="s">
        <v>475</v>
      </c>
      <c r="F155" s="134" t="s">
        <v>476</v>
      </c>
      <c r="G155" s="133" t="s">
        <v>69</v>
      </c>
      <c r="H155" s="133" t="s">
        <v>70</v>
      </c>
      <c r="I155" s="133" t="s">
        <v>758</v>
      </c>
      <c r="J155" s="133" t="s">
        <v>85</v>
      </c>
      <c r="K155" s="62" t="s">
        <v>693</v>
      </c>
      <c r="L155" s="133" t="s">
        <v>610</v>
      </c>
      <c r="M155" s="62" t="s">
        <v>610</v>
      </c>
      <c r="N155" s="62" t="s">
        <v>694</v>
      </c>
      <c r="O155" s="133">
        <v>2</v>
      </c>
      <c r="P155" s="133">
        <v>3</v>
      </c>
      <c r="Q155" s="133">
        <f t="shared" si="143"/>
        <v>6</v>
      </c>
      <c r="R155" s="133" t="str">
        <f t="shared" si="144"/>
        <v>MEDIO</v>
      </c>
      <c r="S155" s="133">
        <v>25</v>
      </c>
      <c r="T155" s="133">
        <f t="shared" si="145"/>
        <v>150</v>
      </c>
      <c r="U155" s="133" t="str">
        <f t="shared" si="146"/>
        <v>II</v>
      </c>
      <c r="V155" s="133" t="str">
        <f t="shared" si="147"/>
        <v>Aceptable con control especifico</v>
      </c>
      <c r="W155" s="62" t="s">
        <v>695</v>
      </c>
      <c r="X155" s="133" t="s">
        <v>69</v>
      </c>
      <c r="Y155" s="133" t="s">
        <v>610</v>
      </c>
      <c r="Z155" s="133" t="s">
        <v>610</v>
      </c>
      <c r="AA155" s="133" t="s">
        <v>610</v>
      </c>
      <c r="AB155" s="134" t="s">
        <v>769</v>
      </c>
      <c r="AC155" s="133" t="s">
        <v>610</v>
      </c>
      <c r="AD155" s="171">
        <v>46246</v>
      </c>
      <c r="AE155" s="116" t="s">
        <v>74</v>
      </c>
      <c r="AF155" s="133">
        <v>2</v>
      </c>
      <c r="AG155" s="133">
        <v>3</v>
      </c>
      <c r="AH155" s="133">
        <f t="shared" si="148"/>
        <v>6</v>
      </c>
      <c r="AI155" s="133" t="str">
        <f t="shared" si="149"/>
        <v>MEDIO</v>
      </c>
      <c r="AJ155" s="133">
        <v>25</v>
      </c>
      <c r="AK155" s="133">
        <f t="shared" si="150"/>
        <v>150</v>
      </c>
      <c r="AL155" s="133" t="str">
        <f t="shared" si="151"/>
        <v>II</v>
      </c>
      <c r="AM155" s="133" t="str">
        <f t="shared" si="152"/>
        <v>Aceptable con control especifico</v>
      </c>
      <c r="AN155" s="62" t="s">
        <v>695</v>
      </c>
      <c r="AO155" s="133" t="s">
        <v>69</v>
      </c>
      <c r="AP155" s="133" t="s">
        <v>610</v>
      </c>
      <c r="AQ155" s="133" t="s">
        <v>610</v>
      </c>
      <c r="AR155" s="133" t="s">
        <v>610</v>
      </c>
      <c r="AS155" s="133" t="s">
        <v>697</v>
      </c>
      <c r="AT155" s="133" t="s">
        <v>610</v>
      </c>
      <c r="AU155" s="137" t="str">
        <f t="shared" si="153"/>
        <v>Se mantiene los controles establecidos</v>
      </c>
    </row>
    <row r="156" spans="2:47" s="43" customFormat="1" ht="135" customHeight="1" x14ac:dyDescent="0.35">
      <c r="B156" s="139" t="s">
        <v>114</v>
      </c>
      <c r="C156" s="158" t="s">
        <v>157</v>
      </c>
      <c r="D156" s="139" t="s">
        <v>474</v>
      </c>
      <c r="E156" s="134" t="s">
        <v>475</v>
      </c>
      <c r="F156" s="134" t="s">
        <v>476</v>
      </c>
      <c r="G156" s="133" t="s">
        <v>69</v>
      </c>
      <c r="H156" s="133" t="s">
        <v>70</v>
      </c>
      <c r="I156" s="133" t="s">
        <v>86</v>
      </c>
      <c r="J156" s="133" t="s">
        <v>85</v>
      </c>
      <c r="K156" s="173" t="s">
        <v>703</v>
      </c>
      <c r="L156" s="62" t="s">
        <v>705</v>
      </c>
      <c r="M156" s="179" t="s">
        <v>706</v>
      </c>
      <c r="N156" s="174" t="s">
        <v>707</v>
      </c>
      <c r="O156" s="133">
        <v>2</v>
      </c>
      <c r="P156" s="133">
        <v>3</v>
      </c>
      <c r="Q156" s="133">
        <f t="shared" si="143"/>
        <v>6</v>
      </c>
      <c r="R156" s="133" t="str">
        <f t="shared" si="144"/>
        <v>MEDIO</v>
      </c>
      <c r="S156" s="133">
        <v>25</v>
      </c>
      <c r="T156" s="133">
        <f t="shared" si="145"/>
        <v>150</v>
      </c>
      <c r="U156" s="133" t="str">
        <f t="shared" si="146"/>
        <v>II</v>
      </c>
      <c r="V156" s="133" t="str">
        <f t="shared" si="147"/>
        <v>Aceptable con control especifico</v>
      </c>
      <c r="W156" s="157" t="s">
        <v>704</v>
      </c>
      <c r="X156" s="133" t="s">
        <v>69</v>
      </c>
      <c r="Y156" s="173" t="s">
        <v>708</v>
      </c>
      <c r="Z156" s="133" t="s">
        <v>610</v>
      </c>
      <c r="AA156" s="133" t="s">
        <v>709</v>
      </c>
      <c r="AB156" s="133" t="s">
        <v>710</v>
      </c>
      <c r="AC156" s="133" t="s">
        <v>610</v>
      </c>
      <c r="AD156" s="171">
        <v>46246</v>
      </c>
      <c r="AE156" s="116" t="s">
        <v>74</v>
      </c>
      <c r="AF156" s="133">
        <v>2</v>
      </c>
      <c r="AG156" s="133">
        <v>3</v>
      </c>
      <c r="AH156" s="133">
        <f t="shared" si="148"/>
        <v>6</v>
      </c>
      <c r="AI156" s="133" t="str">
        <f t="shared" si="149"/>
        <v>MEDIO</v>
      </c>
      <c r="AJ156" s="133">
        <v>25</v>
      </c>
      <c r="AK156" s="133">
        <f t="shared" si="150"/>
        <v>150</v>
      </c>
      <c r="AL156" s="133" t="str">
        <f t="shared" si="151"/>
        <v>II</v>
      </c>
      <c r="AM156" s="133" t="str">
        <f t="shared" si="152"/>
        <v>Aceptable con control especifico</v>
      </c>
      <c r="AN156" s="157" t="s">
        <v>704</v>
      </c>
      <c r="AO156" s="133" t="s">
        <v>69</v>
      </c>
      <c r="AP156" s="173" t="s">
        <v>708</v>
      </c>
      <c r="AQ156" s="133" t="s">
        <v>610</v>
      </c>
      <c r="AR156" s="133" t="s">
        <v>709</v>
      </c>
      <c r="AS156" s="133" t="s">
        <v>710</v>
      </c>
      <c r="AT156" s="133" t="s">
        <v>610</v>
      </c>
      <c r="AU156" s="137" t="str">
        <f t="shared" si="153"/>
        <v>Se mantiene los controles establecidos</v>
      </c>
    </row>
    <row r="157" spans="2:47" s="43" customFormat="1" ht="135" customHeight="1" x14ac:dyDescent="0.35">
      <c r="B157" s="139" t="s">
        <v>114</v>
      </c>
      <c r="C157" s="158" t="s">
        <v>157</v>
      </c>
      <c r="D157" s="139" t="s">
        <v>474</v>
      </c>
      <c r="E157" s="134" t="s">
        <v>475</v>
      </c>
      <c r="F157" s="134" t="s">
        <v>476</v>
      </c>
      <c r="G157" s="133" t="s">
        <v>69</v>
      </c>
      <c r="H157" s="133" t="s">
        <v>70</v>
      </c>
      <c r="I157" s="133" t="s">
        <v>87</v>
      </c>
      <c r="J157" s="133" t="s">
        <v>85</v>
      </c>
      <c r="K157" s="62" t="s">
        <v>698</v>
      </c>
      <c r="L157" s="133" t="s">
        <v>610</v>
      </c>
      <c r="M157" s="62" t="s">
        <v>610</v>
      </c>
      <c r="N157" s="62" t="s">
        <v>699</v>
      </c>
      <c r="O157" s="133">
        <v>2</v>
      </c>
      <c r="P157" s="133">
        <v>4</v>
      </c>
      <c r="Q157" s="133">
        <f t="shared" si="143"/>
        <v>8</v>
      </c>
      <c r="R157" s="133" t="str">
        <f t="shared" si="144"/>
        <v>MEDIO</v>
      </c>
      <c r="S157" s="133">
        <v>25</v>
      </c>
      <c r="T157" s="133">
        <f t="shared" si="145"/>
        <v>200</v>
      </c>
      <c r="U157" s="133" t="str">
        <f t="shared" si="146"/>
        <v>II</v>
      </c>
      <c r="V157" s="133" t="str">
        <f t="shared" si="147"/>
        <v>Aceptable con control especifico</v>
      </c>
      <c r="W157" s="133" t="s">
        <v>700</v>
      </c>
      <c r="X157" s="133" t="s">
        <v>69</v>
      </c>
      <c r="Y157" s="133" t="s">
        <v>610</v>
      </c>
      <c r="Z157" s="133" t="s">
        <v>610</v>
      </c>
      <c r="AA157" s="133" t="s">
        <v>701</v>
      </c>
      <c r="AB157" s="133" t="s">
        <v>702</v>
      </c>
      <c r="AC157" s="133" t="s">
        <v>610</v>
      </c>
      <c r="AD157" s="171">
        <v>46246</v>
      </c>
      <c r="AE157" s="116" t="s">
        <v>74</v>
      </c>
      <c r="AF157" s="133">
        <v>2</v>
      </c>
      <c r="AG157" s="133">
        <v>4</v>
      </c>
      <c r="AH157" s="133">
        <f t="shared" si="148"/>
        <v>8</v>
      </c>
      <c r="AI157" s="133" t="str">
        <f t="shared" si="149"/>
        <v>MEDIO</v>
      </c>
      <c r="AJ157" s="133">
        <v>25</v>
      </c>
      <c r="AK157" s="133">
        <f t="shared" si="150"/>
        <v>200</v>
      </c>
      <c r="AL157" s="133" t="str">
        <f t="shared" si="151"/>
        <v>II</v>
      </c>
      <c r="AM157" s="133" t="str">
        <f t="shared" si="152"/>
        <v>Aceptable con control especifico</v>
      </c>
      <c r="AN157" s="133" t="s">
        <v>700</v>
      </c>
      <c r="AO157" s="133" t="s">
        <v>69</v>
      </c>
      <c r="AP157" s="133" t="s">
        <v>610</v>
      </c>
      <c r="AQ157" s="133" t="s">
        <v>610</v>
      </c>
      <c r="AR157" s="133" t="s">
        <v>701</v>
      </c>
      <c r="AS157" s="133" t="s">
        <v>702</v>
      </c>
      <c r="AT157" s="133" t="s">
        <v>610</v>
      </c>
      <c r="AU157" s="137" t="str">
        <f t="shared" si="153"/>
        <v>Se mantiene los controles establecidos</v>
      </c>
    </row>
    <row r="158" spans="2:47" s="43" customFormat="1" ht="135" customHeight="1" x14ac:dyDescent="0.35">
      <c r="B158" s="139" t="s">
        <v>114</v>
      </c>
      <c r="C158" s="158" t="s">
        <v>157</v>
      </c>
      <c r="D158" s="139" t="s">
        <v>474</v>
      </c>
      <c r="E158" s="134" t="s">
        <v>475</v>
      </c>
      <c r="F158" s="134" t="s">
        <v>476</v>
      </c>
      <c r="G158" s="133" t="s">
        <v>69</v>
      </c>
      <c r="H158" s="133" t="s">
        <v>70</v>
      </c>
      <c r="I158" s="133" t="s">
        <v>88</v>
      </c>
      <c r="J158" s="133" t="s">
        <v>89</v>
      </c>
      <c r="K158" s="62" t="s">
        <v>788</v>
      </c>
      <c r="L158" s="133" t="s">
        <v>626</v>
      </c>
      <c r="M158" s="62" t="s">
        <v>789</v>
      </c>
      <c r="N158" s="138" t="s">
        <v>790</v>
      </c>
      <c r="O158" s="133">
        <v>2</v>
      </c>
      <c r="P158" s="133">
        <v>1</v>
      </c>
      <c r="Q158" s="133">
        <v>2</v>
      </c>
      <c r="R158" s="133" t="s">
        <v>791</v>
      </c>
      <c r="S158" s="133">
        <v>60</v>
      </c>
      <c r="T158" s="133">
        <v>120</v>
      </c>
      <c r="U158" s="133" t="s">
        <v>235</v>
      </c>
      <c r="V158" s="133" t="s">
        <v>264</v>
      </c>
      <c r="W158" s="62" t="s">
        <v>792</v>
      </c>
      <c r="X158" s="133" t="s">
        <v>69</v>
      </c>
      <c r="Y158" s="133" t="s">
        <v>610</v>
      </c>
      <c r="Z158" s="133" t="s">
        <v>610</v>
      </c>
      <c r="AA158" s="138" t="s">
        <v>793</v>
      </c>
      <c r="AB158" s="137" t="s">
        <v>794</v>
      </c>
      <c r="AC158" s="133" t="s">
        <v>795</v>
      </c>
      <c r="AD158" s="171">
        <v>46246</v>
      </c>
      <c r="AE158" s="116" t="s">
        <v>74</v>
      </c>
      <c r="AF158" s="133">
        <v>2</v>
      </c>
      <c r="AG158" s="133">
        <v>1</v>
      </c>
      <c r="AH158" s="133">
        <v>2</v>
      </c>
      <c r="AI158" s="133" t="s">
        <v>791</v>
      </c>
      <c r="AJ158" s="133">
        <v>60</v>
      </c>
      <c r="AK158" s="133">
        <v>120</v>
      </c>
      <c r="AL158" s="133" t="s">
        <v>235</v>
      </c>
      <c r="AM158" s="133" t="s">
        <v>264</v>
      </c>
      <c r="AN158" s="62" t="s">
        <v>792</v>
      </c>
      <c r="AO158" s="133" t="s">
        <v>69</v>
      </c>
      <c r="AP158" s="133" t="s">
        <v>610</v>
      </c>
      <c r="AQ158" s="133" t="s">
        <v>610</v>
      </c>
      <c r="AR158" s="138" t="s">
        <v>793</v>
      </c>
      <c r="AS158" s="137" t="s">
        <v>794</v>
      </c>
      <c r="AT158" s="133" t="s">
        <v>795</v>
      </c>
      <c r="AU158" s="137" t="s">
        <v>287</v>
      </c>
    </row>
    <row r="159" spans="2:47" s="43" customFormat="1" ht="135" customHeight="1" x14ac:dyDescent="0.35">
      <c r="B159" s="139" t="s">
        <v>114</v>
      </c>
      <c r="C159" s="158" t="s">
        <v>157</v>
      </c>
      <c r="D159" s="139" t="s">
        <v>474</v>
      </c>
      <c r="E159" s="134" t="s">
        <v>475</v>
      </c>
      <c r="F159" s="134" t="s">
        <v>476</v>
      </c>
      <c r="G159" s="133" t="s">
        <v>69</v>
      </c>
      <c r="H159" s="133" t="s">
        <v>70</v>
      </c>
      <c r="I159" s="133" t="s">
        <v>90</v>
      </c>
      <c r="J159" s="133" t="s">
        <v>89</v>
      </c>
      <c r="K159" s="62" t="s">
        <v>788</v>
      </c>
      <c r="L159" s="133" t="s">
        <v>626</v>
      </c>
      <c r="M159" s="62" t="s">
        <v>789</v>
      </c>
      <c r="N159" s="138" t="s">
        <v>790</v>
      </c>
      <c r="O159" s="133">
        <v>2</v>
      </c>
      <c r="P159" s="133">
        <v>1</v>
      </c>
      <c r="Q159" s="133">
        <v>2</v>
      </c>
      <c r="R159" s="133" t="s">
        <v>791</v>
      </c>
      <c r="S159" s="133">
        <v>60</v>
      </c>
      <c r="T159" s="133">
        <v>120</v>
      </c>
      <c r="U159" s="133" t="s">
        <v>235</v>
      </c>
      <c r="V159" s="133" t="s">
        <v>264</v>
      </c>
      <c r="W159" s="62" t="s">
        <v>792</v>
      </c>
      <c r="X159" s="133" t="s">
        <v>69</v>
      </c>
      <c r="Y159" s="133" t="s">
        <v>610</v>
      </c>
      <c r="Z159" s="133" t="s">
        <v>610</v>
      </c>
      <c r="AA159" s="138" t="s">
        <v>793</v>
      </c>
      <c r="AB159" s="137" t="s">
        <v>794</v>
      </c>
      <c r="AC159" s="133" t="s">
        <v>795</v>
      </c>
      <c r="AD159" s="171">
        <v>46246</v>
      </c>
      <c r="AE159" s="116" t="s">
        <v>74</v>
      </c>
      <c r="AF159" s="133">
        <v>2</v>
      </c>
      <c r="AG159" s="133">
        <v>1</v>
      </c>
      <c r="AH159" s="133">
        <v>2</v>
      </c>
      <c r="AI159" s="133" t="s">
        <v>791</v>
      </c>
      <c r="AJ159" s="133">
        <v>60</v>
      </c>
      <c r="AK159" s="133">
        <v>120</v>
      </c>
      <c r="AL159" s="133" t="s">
        <v>235</v>
      </c>
      <c r="AM159" s="133" t="s">
        <v>264</v>
      </c>
      <c r="AN159" s="62" t="s">
        <v>792</v>
      </c>
      <c r="AO159" s="133" t="s">
        <v>69</v>
      </c>
      <c r="AP159" s="133" t="s">
        <v>610</v>
      </c>
      <c r="AQ159" s="133" t="s">
        <v>610</v>
      </c>
      <c r="AR159" s="138" t="s">
        <v>793</v>
      </c>
      <c r="AS159" s="137" t="s">
        <v>794</v>
      </c>
      <c r="AT159" s="133" t="s">
        <v>795</v>
      </c>
      <c r="AU159" s="137" t="s">
        <v>287</v>
      </c>
    </row>
    <row r="160" spans="2:47" s="43" customFormat="1" ht="135" customHeight="1" x14ac:dyDescent="0.35">
      <c r="B160" s="139" t="s">
        <v>114</v>
      </c>
      <c r="C160" s="158" t="s">
        <v>157</v>
      </c>
      <c r="D160" s="139" t="s">
        <v>474</v>
      </c>
      <c r="E160" s="134" t="s">
        <v>475</v>
      </c>
      <c r="F160" s="134" t="s">
        <v>476</v>
      </c>
      <c r="G160" s="133" t="s">
        <v>69</v>
      </c>
      <c r="H160" s="133" t="s">
        <v>70</v>
      </c>
      <c r="I160" s="133" t="s">
        <v>91</v>
      </c>
      <c r="J160" s="133" t="s">
        <v>89</v>
      </c>
      <c r="K160" s="62" t="s">
        <v>788</v>
      </c>
      <c r="L160" s="133" t="s">
        <v>626</v>
      </c>
      <c r="M160" s="62" t="s">
        <v>789</v>
      </c>
      <c r="N160" s="138" t="s">
        <v>790</v>
      </c>
      <c r="O160" s="133">
        <v>2</v>
      </c>
      <c r="P160" s="133">
        <v>1</v>
      </c>
      <c r="Q160" s="133">
        <v>2</v>
      </c>
      <c r="R160" s="133" t="s">
        <v>791</v>
      </c>
      <c r="S160" s="133">
        <v>60</v>
      </c>
      <c r="T160" s="133">
        <v>120</v>
      </c>
      <c r="U160" s="133" t="s">
        <v>235</v>
      </c>
      <c r="V160" s="133" t="s">
        <v>264</v>
      </c>
      <c r="W160" s="62" t="s">
        <v>792</v>
      </c>
      <c r="X160" s="133" t="s">
        <v>69</v>
      </c>
      <c r="Y160" s="133" t="s">
        <v>610</v>
      </c>
      <c r="Z160" s="133" t="s">
        <v>610</v>
      </c>
      <c r="AA160" s="138" t="s">
        <v>793</v>
      </c>
      <c r="AB160" s="137" t="s">
        <v>794</v>
      </c>
      <c r="AC160" s="133" t="s">
        <v>795</v>
      </c>
      <c r="AD160" s="171">
        <v>46246</v>
      </c>
      <c r="AE160" s="116" t="s">
        <v>74</v>
      </c>
      <c r="AF160" s="133">
        <v>2</v>
      </c>
      <c r="AG160" s="133">
        <v>1</v>
      </c>
      <c r="AH160" s="133">
        <v>2</v>
      </c>
      <c r="AI160" s="133" t="s">
        <v>791</v>
      </c>
      <c r="AJ160" s="133">
        <v>60</v>
      </c>
      <c r="AK160" s="133">
        <v>120</v>
      </c>
      <c r="AL160" s="133" t="s">
        <v>235</v>
      </c>
      <c r="AM160" s="133" t="s">
        <v>264</v>
      </c>
      <c r="AN160" s="62" t="s">
        <v>792</v>
      </c>
      <c r="AO160" s="133" t="s">
        <v>69</v>
      </c>
      <c r="AP160" s="133" t="s">
        <v>610</v>
      </c>
      <c r="AQ160" s="133" t="s">
        <v>610</v>
      </c>
      <c r="AR160" s="138" t="s">
        <v>793</v>
      </c>
      <c r="AS160" s="137" t="s">
        <v>794</v>
      </c>
      <c r="AT160" s="133" t="s">
        <v>795</v>
      </c>
      <c r="AU160" s="137" t="s">
        <v>287</v>
      </c>
    </row>
    <row r="161" spans="2:47" s="43" customFormat="1" ht="135" customHeight="1" x14ac:dyDescent="0.35">
      <c r="B161" s="139" t="s">
        <v>114</v>
      </c>
      <c r="C161" s="158" t="s">
        <v>157</v>
      </c>
      <c r="D161" s="139" t="s">
        <v>474</v>
      </c>
      <c r="E161" s="134" t="s">
        <v>475</v>
      </c>
      <c r="F161" s="134" t="s">
        <v>476</v>
      </c>
      <c r="G161" s="133" t="s">
        <v>69</v>
      </c>
      <c r="H161" s="133" t="s">
        <v>70</v>
      </c>
      <c r="I161" s="133" t="s">
        <v>92</v>
      </c>
      <c r="J161" s="133" t="s">
        <v>89</v>
      </c>
      <c r="K161" s="62" t="s">
        <v>788</v>
      </c>
      <c r="L161" s="133" t="s">
        <v>626</v>
      </c>
      <c r="M161" s="62" t="s">
        <v>789</v>
      </c>
      <c r="N161" s="138" t="s">
        <v>790</v>
      </c>
      <c r="O161" s="133">
        <v>2</v>
      </c>
      <c r="P161" s="133">
        <v>1</v>
      </c>
      <c r="Q161" s="133">
        <v>2</v>
      </c>
      <c r="R161" s="133" t="s">
        <v>791</v>
      </c>
      <c r="S161" s="133">
        <v>60</v>
      </c>
      <c r="T161" s="133">
        <v>120</v>
      </c>
      <c r="U161" s="133" t="s">
        <v>235</v>
      </c>
      <c r="V161" s="133" t="s">
        <v>264</v>
      </c>
      <c r="W161" s="62" t="s">
        <v>792</v>
      </c>
      <c r="X161" s="133" t="s">
        <v>69</v>
      </c>
      <c r="Y161" s="133" t="s">
        <v>610</v>
      </c>
      <c r="Z161" s="133" t="s">
        <v>610</v>
      </c>
      <c r="AA161" s="138" t="s">
        <v>793</v>
      </c>
      <c r="AB161" s="137" t="s">
        <v>794</v>
      </c>
      <c r="AC161" s="133" t="s">
        <v>795</v>
      </c>
      <c r="AD161" s="171">
        <v>46246</v>
      </c>
      <c r="AE161" s="116" t="s">
        <v>74</v>
      </c>
      <c r="AF161" s="133">
        <v>2</v>
      </c>
      <c r="AG161" s="133">
        <v>1</v>
      </c>
      <c r="AH161" s="133">
        <v>2</v>
      </c>
      <c r="AI161" s="133" t="s">
        <v>791</v>
      </c>
      <c r="AJ161" s="133">
        <v>60</v>
      </c>
      <c r="AK161" s="133">
        <v>120</v>
      </c>
      <c r="AL161" s="133" t="s">
        <v>235</v>
      </c>
      <c r="AM161" s="133" t="s">
        <v>264</v>
      </c>
      <c r="AN161" s="62" t="s">
        <v>792</v>
      </c>
      <c r="AO161" s="133" t="s">
        <v>69</v>
      </c>
      <c r="AP161" s="133" t="s">
        <v>610</v>
      </c>
      <c r="AQ161" s="133" t="s">
        <v>610</v>
      </c>
      <c r="AR161" s="138" t="s">
        <v>793</v>
      </c>
      <c r="AS161" s="137" t="s">
        <v>794</v>
      </c>
      <c r="AT161" s="133" t="s">
        <v>795</v>
      </c>
      <c r="AU161" s="137" t="s">
        <v>287</v>
      </c>
    </row>
    <row r="162" spans="2:47" s="43" customFormat="1" ht="135" customHeight="1" x14ac:dyDescent="0.35">
      <c r="B162" s="139" t="s">
        <v>114</v>
      </c>
      <c r="C162" s="158" t="s">
        <v>157</v>
      </c>
      <c r="D162" s="139" t="s">
        <v>474</v>
      </c>
      <c r="E162" s="134" t="s">
        <v>475</v>
      </c>
      <c r="F162" s="134" t="s">
        <v>476</v>
      </c>
      <c r="G162" s="133" t="s">
        <v>69</v>
      </c>
      <c r="H162" s="133" t="s">
        <v>70</v>
      </c>
      <c r="I162" s="133" t="s">
        <v>93</v>
      </c>
      <c r="J162" s="133" t="s">
        <v>89</v>
      </c>
      <c r="K162" s="62" t="s">
        <v>788</v>
      </c>
      <c r="L162" s="133" t="s">
        <v>626</v>
      </c>
      <c r="M162" s="62" t="s">
        <v>789</v>
      </c>
      <c r="N162" s="138" t="s">
        <v>790</v>
      </c>
      <c r="O162" s="133">
        <v>2</v>
      </c>
      <c r="P162" s="133">
        <v>1</v>
      </c>
      <c r="Q162" s="133">
        <v>2</v>
      </c>
      <c r="R162" s="133" t="s">
        <v>791</v>
      </c>
      <c r="S162" s="133">
        <v>60</v>
      </c>
      <c r="T162" s="133">
        <v>120</v>
      </c>
      <c r="U162" s="133" t="s">
        <v>235</v>
      </c>
      <c r="V162" s="133" t="s">
        <v>264</v>
      </c>
      <c r="W162" s="62" t="s">
        <v>792</v>
      </c>
      <c r="X162" s="133" t="s">
        <v>69</v>
      </c>
      <c r="Y162" s="133" t="s">
        <v>610</v>
      </c>
      <c r="Z162" s="133" t="s">
        <v>610</v>
      </c>
      <c r="AA162" s="138" t="s">
        <v>793</v>
      </c>
      <c r="AB162" s="137" t="s">
        <v>794</v>
      </c>
      <c r="AC162" s="133" t="s">
        <v>795</v>
      </c>
      <c r="AD162" s="171">
        <v>46246</v>
      </c>
      <c r="AE162" s="116" t="s">
        <v>74</v>
      </c>
      <c r="AF162" s="133">
        <v>2</v>
      </c>
      <c r="AG162" s="133">
        <v>1</v>
      </c>
      <c r="AH162" s="133">
        <v>2</v>
      </c>
      <c r="AI162" s="133" t="s">
        <v>791</v>
      </c>
      <c r="AJ162" s="133">
        <v>60</v>
      </c>
      <c r="AK162" s="133">
        <v>120</v>
      </c>
      <c r="AL162" s="133" t="s">
        <v>235</v>
      </c>
      <c r="AM162" s="133" t="s">
        <v>264</v>
      </c>
      <c r="AN162" s="62" t="s">
        <v>792</v>
      </c>
      <c r="AO162" s="133" t="s">
        <v>69</v>
      </c>
      <c r="AP162" s="133" t="s">
        <v>610</v>
      </c>
      <c r="AQ162" s="133" t="s">
        <v>610</v>
      </c>
      <c r="AR162" s="138" t="s">
        <v>793</v>
      </c>
      <c r="AS162" s="137" t="s">
        <v>794</v>
      </c>
      <c r="AT162" s="133" t="s">
        <v>795</v>
      </c>
      <c r="AU162" s="137" t="s">
        <v>287</v>
      </c>
    </row>
    <row r="163" spans="2:47" s="43" customFormat="1" ht="135" customHeight="1" x14ac:dyDescent="0.35">
      <c r="B163" s="139" t="s">
        <v>114</v>
      </c>
      <c r="C163" s="158" t="s">
        <v>157</v>
      </c>
      <c r="D163" s="139" t="s">
        <v>474</v>
      </c>
      <c r="E163" s="134" t="s">
        <v>475</v>
      </c>
      <c r="F163" s="134" t="s">
        <v>476</v>
      </c>
      <c r="G163" s="133" t="s">
        <v>69</v>
      </c>
      <c r="H163" s="133" t="s">
        <v>70</v>
      </c>
      <c r="I163" s="133" t="s">
        <v>94</v>
      </c>
      <c r="J163" s="133" t="s">
        <v>89</v>
      </c>
      <c r="K163" s="62" t="s">
        <v>788</v>
      </c>
      <c r="L163" s="133" t="s">
        <v>626</v>
      </c>
      <c r="M163" s="62" t="s">
        <v>789</v>
      </c>
      <c r="N163" s="138" t="s">
        <v>790</v>
      </c>
      <c r="O163" s="133">
        <v>2</v>
      </c>
      <c r="P163" s="133">
        <v>1</v>
      </c>
      <c r="Q163" s="133">
        <v>2</v>
      </c>
      <c r="R163" s="133" t="s">
        <v>791</v>
      </c>
      <c r="S163" s="133">
        <v>60</v>
      </c>
      <c r="T163" s="133">
        <v>120</v>
      </c>
      <c r="U163" s="133" t="s">
        <v>235</v>
      </c>
      <c r="V163" s="133" t="s">
        <v>264</v>
      </c>
      <c r="W163" s="62" t="s">
        <v>792</v>
      </c>
      <c r="X163" s="133" t="s">
        <v>69</v>
      </c>
      <c r="Y163" s="133" t="s">
        <v>610</v>
      </c>
      <c r="Z163" s="133" t="s">
        <v>610</v>
      </c>
      <c r="AA163" s="138" t="s">
        <v>793</v>
      </c>
      <c r="AB163" s="137" t="s">
        <v>794</v>
      </c>
      <c r="AC163" s="133" t="s">
        <v>795</v>
      </c>
      <c r="AD163" s="171">
        <v>46246</v>
      </c>
      <c r="AE163" s="116" t="s">
        <v>74</v>
      </c>
      <c r="AF163" s="133">
        <v>2</v>
      </c>
      <c r="AG163" s="133">
        <v>1</v>
      </c>
      <c r="AH163" s="133">
        <v>2</v>
      </c>
      <c r="AI163" s="133" t="s">
        <v>791</v>
      </c>
      <c r="AJ163" s="133">
        <v>60</v>
      </c>
      <c r="AK163" s="133">
        <v>120</v>
      </c>
      <c r="AL163" s="133" t="s">
        <v>235</v>
      </c>
      <c r="AM163" s="133" t="s">
        <v>264</v>
      </c>
      <c r="AN163" s="62" t="s">
        <v>792</v>
      </c>
      <c r="AO163" s="133" t="s">
        <v>69</v>
      </c>
      <c r="AP163" s="133" t="s">
        <v>610</v>
      </c>
      <c r="AQ163" s="133" t="s">
        <v>610</v>
      </c>
      <c r="AR163" s="138" t="s">
        <v>793</v>
      </c>
      <c r="AS163" s="137" t="s">
        <v>794</v>
      </c>
      <c r="AT163" s="133" t="s">
        <v>795</v>
      </c>
      <c r="AU163" s="137" t="s">
        <v>287</v>
      </c>
    </row>
    <row r="164" spans="2:47" s="43" customFormat="1" ht="135" customHeight="1" x14ac:dyDescent="0.35">
      <c r="B164" s="139" t="s">
        <v>114</v>
      </c>
      <c r="C164" s="158" t="s">
        <v>158</v>
      </c>
      <c r="D164" s="139" t="s">
        <v>105</v>
      </c>
      <c r="E164" s="134" t="s">
        <v>477</v>
      </c>
      <c r="F164" s="134" t="s">
        <v>478</v>
      </c>
      <c r="G164" s="133" t="s">
        <v>69</v>
      </c>
      <c r="H164" s="133" t="s">
        <v>70</v>
      </c>
      <c r="I164" s="133" t="s">
        <v>840</v>
      </c>
      <c r="J164" s="133" t="s">
        <v>71</v>
      </c>
      <c r="K164" s="62" t="s">
        <v>609</v>
      </c>
      <c r="L164" s="62" t="s">
        <v>610</v>
      </c>
      <c r="M164" s="62" t="s">
        <v>611</v>
      </c>
      <c r="N164" s="62" t="s">
        <v>612</v>
      </c>
      <c r="O164" s="133">
        <v>2</v>
      </c>
      <c r="P164" s="133">
        <v>4</v>
      </c>
      <c r="Q164" s="133">
        <f t="shared" si="143"/>
        <v>8</v>
      </c>
      <c r="R164" s="133" t="str">
        <f t="shared" si="144"/>
        <v>MEDIO</v>
      </c>
      <c r="S164" s="133">
        <v>10</v>
      </c>
      <c r="T164" s="133">
        <f t="shared" si="145"/>
        <v>80</v>
      </c>
      <c r="U164" s="133" t="str">
        <f t="shared" si="146"/>
        <v>III</v>
      </c>
      <c r="V164" s="133" t="str">
        <f t="shared" si="147"/>
        <v>Mejorable</v>
      </c>
      <c r="W164" s="62" t="s">
        <v>72</v>
      </c>
      <c r="X164" s="133" t="s">
        <v>73</v>
      </c>
      <c r="Y164" s="133" t="s">
        <v>610</v>
      </c>
      <c r="Z164" s="133" t="s">
        <v>610</v>
      </c>
      <c r="AA164" s="133" t="s">
        <v>610</v>
      </c>
      <c r="AB164" s="133" t="s">
        <v>613</v>
      </c>
      <c r="AC164" s="133" t="s">
        <v>614</v>
      </c>
      <c r="AD164" s="171">
        <v>46246</v>
      </c>
      <c r="AE164" s="116" t="s">
        <v>74</v>
      </c>
      <c r="AF164" s="133">
        <v>2</v>
      </c>
      <c r="AG164" s="133">
        <v>4</v>
      </c>
      <c r="AH164" s="133">
        <f t="shared" si="148"/>
        <v>8</v>
      </c>
      <c r="AI164" s="133" t="str">
        <f t="shared" si="149"/>
        <v>MEDIO</v>
      </c>
      <c r="AJ164" s="133">
        <v>10</v>
      </c>
      <c r="AK164" s="133">
        <f t="shared" si="150"/>
        <v>80</v>
      </c>
      <c r="AL164" s="133" t="str">
        <f t="shared" si="151"/>
        <v>III</v>
      </c>
      <c r="AM164" s="133" t="str">
        <f t="shared" si="152"/>
        <v>Mejorable</v>
      </c>
      <c r="AN164" s="62" t="s">
        <v>72</v>
      </c>
      <c r="AO164" s="133" t="s">
        <v>73</v>
      </c>
      <c r="AP164" s="133" t="s">
        <v>610</v>
      </c>
      <c r="AQ164" s="133" t="s">
        <v>610</v>
      </c>
      <c r="AR164" s="133" t="s">
        <v>610</v>
      </c>
      <c r="AS164" s="133" t="s">
        <v>613</v>
      </c>
      <c r="AT164" s="133" t="s">
        <v>614</v>
      </c>
      <c r="AU164" s="137" t="str">
        <f t="shared" si="153"/>
        <v>Se mantiene los controles establecidos</v>
      </c>
    </row>
    <row r="165" spans="2:47" s="43" customFormat="1" ht="135" customHeight="1" x14ac:dyDescent="0.35">
      <c r="B165" s="139" t="s">
        <v>114</v>
      </c>
      <c r="C165" s="158" t="s">
        <v>158</v>
      </c>
      <c r="D165" s="139" t="s">
        <v>105</v>
      </c>
      <c r="E165" s="134" t="s">
        <v>477</v>
      </c>
      <c r="F165" s="134" t="s">
        <v>478</v>
      </c>
      <c r="G165" s="133" t="s">
        <v>69</v>
      </c>
      <c r="H165" s="133" t="s">
        <v>70</v>
      </c>
      <c r="I165" s="137" t="s">
        <v>479</v>
      </c>
      <c r="J165" s="133" t="s">
        <v>71</v>
      </c>
      <c r="K165" s="62" t="s">
        <v>615</v>
      </c>
      <c r="L165" s="62" t="s">
        <v>610</v>
      </c>
      <c r="M165" s="62" t="s">
        <v>616</v>
      </c>
      <c r="N165" s="62" t="s">
        <v>612</v>
      </c>
      <c r="O165" s="133">
        <v>2</v>
      </c>
      <c r="P165" s="133">
        <v>1</v>
      </c>
      <c r="Q165" s="133">
        <f t="shared" si="143"/>
        <v>2</v>
      </c>
      <c r="R165" s="133" t="str">
        <f t="shared" si="144"/>
        <v>BAJO</v>
      </c>
      <c r="S165" s="133">
        <v>25</v>
      </c>
      <c r="T165" s="133">
        <f t="shared" si="145"/>
        <v>50</v>
      </c>
      <c r="U165" s="133" t="str">
        <f t="shared" si="146"/>
        <v>III</v>
      </c>
      <c r="V165" s="133" t="str">
        <f t="shared" si="147"/>
        <v>Mejorable</v>
      </c>
      <c r="W165" s="62" t="s">
        <v>78</v>
      </c>
      <c r="X165" s="133" t="s">
        <v>73</v>
      </c>
      <c r="Y165" s="133" t="s">
        <v>610</v>
      </c>
      <c r="Z165" s="133" t="s">
        <v>610</v>
      </c>
      <c r="AA165" s="133" t="s">
        <v>610</v>
      </c>
      <c r="AB165" s="133" t="s">
        <v>617</v>
      </c>
      <c r="AC165" s="133" t="s">
        <v>614</v>
      </c>
      <c r="AD165" s="171">
        <v>46246</v>
      </c>
      <c r="AE165" s="116" t="s">
        <v>74</v>
      </c>
      <c r="AF165" s="133">
        <v>2</v>
      </c>
      <c r="AG165" s="133">
        <v>1</v>
      </c>
      <c r="AH165" s="133">
        <f t="shared" si="148"/>
        <v>2</v>
      </c>
      <c r="AI165" s="133" t="str">
        <f t="shared" si="149"/>
        <v>BAJO</v>
      </c>
      <c r="AJ165" s="133">
        <v>25</v>
      </c>
      <c r="AK165" s="133">
        <f t="shared" si="150"/>
        <v>50</v>
      </c>
      <c r="AL165" s="133" t="str">
        <f t="shared" si="151"/>
        <v>III</v>
      </c>
      <c r="AM165" s="133" t="str">
        <f t="shared" si="152"/>
        <v>Mejorable</v>
      </c>
      <c r="AN165" s="62" t="s">
        <v>78</v>
      </c>
      <c r="AO165" s="133" t="s">
        <v>73</v>
      </c>
      <c r="AP165" s="133" t="s">
        <v>610</v>
      </c>
      <c r="AQ165" s="133" t="s">
        <v>610</v>
      </c>
      <c r="AR165" s="133" t="s">
        <v>610</v>
      </c>
      <c r="AS165" s="133" t="s">
        <v>617</v>
      </c>
      <c r="AT165" s="133" t="s">
        <v>614</v>
      </c>
      <c r="AU165" s="137" t="str">
        <f t="shared" si="153"/>
        <v>Se mantiene los controles establecidos</v>
      </c>
    </row>
    <row r="166" spans="2:47" s="43" customFormat="1" ht="135" customHeight="1" x14ac:dyDescent="0.35">
      <c r="B166" s="139" t="s">
        <v>114</v>
      </c>
      <c r="C166" s="158" t="s">
        <v>158</v>
      </c>
      <c r="D166" s="139" t="s">
        <v>105</v>
      </c>
      <c r="E166" s="134" t="s">
        <v>477</v>
      </c>
      <c r="F166" s="134" t="s">
        <v>478</v>
      </c>
      <c r="G166" s="133" t="s">
        <v>69</v>
      </c>
      <c r="H166" s="133" t="s">
        <v>70</v>
      </c>
      <c r="I166" s="138" t="s">
        <v>480</v>
      </c>
      <c r="J166" s="133" t="s">
        <v>71</v>
      </c>
      <c r="K166" s="134" t="s">
        <v>618</v>
      </c>
      <c r="L166" s="133" t="s">
        <v>610</v>
      </c>
      <c r="M166" s="62" t="s">
        <v>619</v>
      </c>
      <c r="N166" s="62" t="s">
        <v>620</v>
      </c>
      <c r="O166" s="133">
        <v>2</v>
      </c>
      <c r="P166" s="133">
        <v>3</v>
      </c>
      <c r="Q166" s="133">
        <f t="shared" si="143"/>
        <v>6</v>
      </c>
      <c r="R166" s="133" t="str">
        <f t="shared" si="144"/>
        <v>MEDIO</v>
      </c>
      <c r="S166" s="133">
        <v>25</v>
      </c>
      <c r="T166" s="133">
        <f t="shared" si="145"/>
        <v>150</v>
      </c>
      <c r="U166" s="133" t="str">
        <f t="shared" si="146"/>
        <v>II</v>
      </c>
      <c r="V166" s="133" t="str">
        <f t="shared" si="147"/>
        <v>Aceptable con control especifico</v>
      </c>
      <c r="W166" s="62" t="s">
        <v>78</v>
      </c>
      <c r="X166" s="133" t="s">
        <v>73</v>
      </c>
      <c r="Y166" s="133" t="s">
        <v>610</v>
      </c>
      <c r="Z166" s="133" t="s">
        <v>610</v>
      </c>
      <c r="AA166" s="133" t="s">
        <v>610</v>
      </c>
      <c r="AB166" s="133" t="s">
        <v>613</v>
      </c>
      <c r="AC166" s="133" t="s">
        <v>614</v>
      </c>
      <c r="AD166" s="171">
        <v>46246</v>
      </c>
      <c r="AE166" s="116" t="s">
        <v>74</v>
      </c>
      <c r="AF166" s="133">
        <v>2</v>
      </c>
      <c r="AG166" s="133">
        <v>3</v>
      </c>
      <c r="AH166" s="133">
        <f t="shared" si="148"/>
        <v>6</v>
      </c>
      <c r="AI166" s="133" t="str">
        <f t="shared" si="149"/>
        <v>MEDIO</v>
      </c>
      <c r="AJ166" s="133">
        <v>25</v>
      </c>
      <c r="AK166" s="133">
        <f t="shared" si="150"/>
        <v>150</v>
      </c>
      <c r="AL166" s="133" t="str">
        <f t="shared" si="151"/>
        <v>II</v>
      </c>
      <c r="AM166" s="133" t="str">
        <f t="shared" si="152"/>
        <v>Aceptable con control especifico</v>
      </c>
      <c r="AN166" s="62" t="s">
        <v>78</v>
      </c>
      <c r="AO166" s="133" t="s">
        <v>73</v>
      </c>
      <c r="AP166" s="133" t="s">
        <v>610</v>
      </c>
      <c r="AQ166" s="133" t="s">
        <v>610</v>
      </c>
      <c r="AR166" s="133" t="s">
        <v>610</v>
      </c>
      <c r="AS166" s="133" t="s">
        <v>613</v>
      </c>
      <c r="AT166" s="133" t="s">
        <v>614</v>
      </c>
      <c r="AU166" s="137" t="str">
        <f t="shared" si="153"/>
        <v>Se mantiene los controles establecidos</v>
      </c>
    </row>
    <row r="167" spans="2:47" s="43" customFormat="1" ht="135" customHeight="1" x14ac:dyDescent="0.35">
      <c r="B167" s="139" t="s">
        <v>114</v>
      </c>
      <c r="C167" s="158" t="s">
        <v>158</v>
      </c>
      <c r="D167" s="139" t="s">
        <v>105</v>
      </c>
      <c r="E167" s="134" t="s">
        <v>477</v>
      </c>
      <c r="F167" s="134" t="s">
        <v>478</v>
      </c>
      <c r="G167" s="133" t="s">
        <v>69</v>
      </c>
      <c r="H167" s="133" t="s">
        <v>70</v>
      </c>
      <c r="I167" s="133" t="s">
        <v>481</v>
      </c>
      <c r="J167" s="133" t="s">
        <v>76</v>
      </c>
      <c r="K167" s="62" t="s">
        <v>635</v>
      </c>
      <c r="L167" s="62" t="s">
        <v>610</v>
      </c>
      <c r="M167" s="62" t="s">
        <v>610</v>
      </c>
      <c r="N167" s="62" t="s">
        <v>636</v>
      </c>
      <c r="O167" s="133">
        <v>2</v>
      </c>
      <c r="P167" s="133">
        <v>3</v>
      </c>
      <c r="Q167" s="133">
        <f t="shared" si="143"/>
        <v>6</v>
      </c>
      <c r="R167" s="133" t="str">
        <f t="shared" si="144"/>
        <v>MEDIO</v>
      </c>
      <c r="S167" s="133">
        <v>10</v>
      </c>
      <c r="T167" s="133">
        <f t="shared" si="145"/>
        <v>60</v>
      </c>
      <c r="U167" s="133" t="str">
        <f t="shared" si="146"/>
        <v>III</v>
      </c>
      <c r="V167" s="133" t="str">
        <f t="shared" si="147"/>
        <v>Mejorable</v>
      </c>
      <c r="W167" s="133" t="s">
        <v>637</v>
      </c>
      <c r="X167" s="133" t="s">
        <v>73</v>
      </c>
      <c r="Y167" s="133" t="s">
        <v>610</v>
      </c>
      <c r="Z167" s="133" t="s">
        <v>610</v>
      </c>
      <c r="AA167" s="133" t="s">
        <v>610</v>
      </c>
      <c r="AB167" s="133" t="s">
        <v>638</v>
      </c>
      <c r="AC167" s="133" t="s">
        <v>614</v>
      </c>
      <c r="AD167" s="171">
        <v>46246</v>
      </c>
      <c r="AE167" s="116" t="s">
        <v>74</v>
      </c>
      <c r="AF167" s="133">
        <v>2</v>
      </c>
      <c r="AG167" s="133">
        <v>3</v>
      </c>
      <c r="AH167" s="133">
        <f t="shared" si="148"/>
        <v>6</v>
      </c>
      <c r="AI167" s="133" t="str">
        <f t="shared" si="149"/>
        <v>MEDIO</v>
      </c>
      <c r="AJ167" s="133">
        <v>10</v>
      </c>
      <c r="AK167" s="133">
        <f t="shared" si="150"/>
        <v>60</v>
      </c>
      <c r="AL167" s="133" t="str">
        <f t="shared" si="151"/>
        <v>III</v>
      </c>
      <c r="AM167" s="133" t="str">
        <f t="shared" si="152"/>
        <v>Mejorable</v>
      </c>
      <c r="AN167" s="133" t="s">
        <v>637</v>
      </c>
      <c r="AO167" s="133" t="s">
        <v>73</v>
      </c>
      <c r="AP167" s="133" t="s">
        <v>610</v>
      </c>
      <c r="AQ167" s="133" t="s">
        <v>610</v>
      </c>
      <c r="AR167" s="133" t="s">
        <v>610</v>
      </c>
      <c r="AS167" s="133" t="s">
        <v>638</v>
      </c>
      <c r="AT167" s="133" t="s">
        <v>614</v>
      </c>
      <c r="AU167" s="137" t="str">
        <f t="shared" si="153"/>
        <v>Se mantiene los controles establecidos</v>
      </c>
    </row>
    <row r="168" spans="2:47" s="43" customFormat="1" ht="135" customHeight="1" x14ac:dyDescent="0.35">
      <c r="B168" s="139" t="s">
        <v>114</v>
      </c>
      <c r="C168" s="158" t="s">
        <v>158</v>
      </c>
      <c r="D168" s="139" t="s">
        <v>105</v>
      </c>
      <c r="E168" s="134" t="s">
        <v>477</v>
      </c>
      <c r="F168" s="134" t="s">
        <v>478</v>
      </c>
      <c r="G168" s="133" t="s">
        <v>69</v>
      </c>
      <c r="H168" s="133" t="s">
        <v>70</v>
      </c>
      <c r="I168" s="133" t="s">
        <v>482</v>
      </c>
      <c r="J168" s="133" t="s">
        <v>76</v>
      </c>
      <c r="K168" s="62" t="s">
        <v>649</v>
      </c>
      <c r="L168" s="62" t="s">
        <v>650</v>
      </c>
      <c r="M168" s="62" t="s">
        <v>610</v>
      </c>
      <c r="N168" s="62" t="s">
        <v>651</v>
      </c>
      <c r="O168" s="133">
        <v>2</v>
      </c>
      <c r="P168" s="133">
        <v>1</v>
      </c>
      <c r="Q168" s="133">
        <f t="shared" si="143"/>
        <v>2</v>
      </c>
      <c r="R168" s="133" t="str">
        <f t="shared" si="144"/>
        <v>BAJO</v>
      </c>
      <c r="S168" s="133">
        <v>25</v>
      </c>
      <c r="T168" s="133">
        <f t="shared" si="145"/>
        <v>50</v>
      </c>
      <c r="U168" s="133" t="str">
        <f t="shared" si="146"/>
        <v>III</v>
      </c>
      <c r="V168" s="133" t="str">
        <f t="shared" si="147"/>
        <v>Mejorable</v>
      </c>
      <c r="W168" s="169" t="s">
        <v>652</v>
      </c>
      <c r="X168" s="133" t="s">
        <v>73</v>
      </c>
      <c r="Y168" s="133" t="s">
        <v>610</v>
      </c>
      <c r="Z168" s="133" t="s">
        <v>610</v>
      </c>
      <c r="AA168" s="133" t="s">
        <v>653</v>
      </c>
      <c r="AB168" s="133" t="s">
        <v>654</v>
      </c>
      <c r="AC168" s="133" t="s">
        <v>614</v>
      </c>
      <c r="AD168" s="171">
        <v>46246</v>
      </c>
      <c r="AE168" s="116" t="s">
        <v>74</v>
      </c>
      <c r="AF168" s="133">
        <v>2</v>
      </c>
      <c r="AG168" s="133">
        <v>1</v>
      </c>
      <c r="AH168" s="133">
        <f t="shared" si="148"/>
        <v>2</v>
      </c>
      <c r="AI168" s="133" t="str">
        <f t="shared" si="149"/>
        <v>BAJO</v>
      </c>
      <c r="AJ168" s="133">
        <v>25</v>
      </c>
      <c r="AK168" s="133">
        <f t="shared" si="150"/>
        <v>50</v>
      </c>
      <c r="AL168" s="133" t="str">
        <f t="shared" si="151"/>
        <v>III</v>
      </c>
      <c r="AM168" s="133" t="str">
        <f t="shared" si="152"/>
        <v>Mejorable</v>
      </c>
      <c r="AN168" s="169" t="s">
        <v>652</v>
      </c>
      <c r="AO168" s="133" t="s">
        <v>73</v>
      </c>
      <c r="AP168" s="133" t="s">
        <v>610</v>
      </c>
      <c r="AQ168" s="133" t="s">
        <v>610</v>
      </c>
      <c r="AR168" s="133" t="s">
        <v>653</v>
      </c>
      <c r="AS168" s="133" t="s">
        <v>654</v>
      </c>
      <c r="AT168" s="133" t="s">
        <v>614</v>
      </c>
      <c r="AU168" s="137" t="str">
        <f t="shared" si="153"/>
        <v>Se mantiene los controles establecidos</v>
      </c>
    </row>
    <row r="169" spans="2:47" s="43" customFormat="1" ht="135" customHeight="1" x14ac:dyDescent="0.35">
      <c r="B169" s="139" t="s">
        <v>114</v>
      </c>
      <c r="C169" s="158" t="s">
        <v>158</v>
      </c>
      <c r="D169" s="139" t="s">
        <v>105</v>
      </c>
      <c r="E169" s="134" t="s">
        <v>477</v>
      </c>
      <c r="F169" s="134" t="s">
        <v>478</v>
      </c>
      <c r="G169" s="133" t="s">
        <v>69</v>
      </c>
      <c r="H169" s="133" t="s">
        <v>70</v>
      </c>
      <c r="I169" s="137" t="s">
        <v>483</v>
      </c>
      <c r="J169" s="137" t="s">
        <v>76</v>
      </c>
      <c r="K169" s="62" t="s">
        <v>655</v>
      </c>
      <c r="L169" s="62" t="s">
        <v>650</v>
      </c>
      <c r="M169" s="62" t="s">
        <v>610</v>
      </c>
      <c r="N169" s="62" t="s">
        <v>656</v>
      </c>
      <c r="O169" s="133">
        <v>2</v>
      </c>
      <c r="P169" s="133">
        <v>1</v>
      </c>
      <c r="Q169" s="133">
        <f t="shared" si="143"/>
        <v>2</v>
      </c>
      <c r="R169" s="133" t="str">
        <f t="shared" si="144"/>
        <v>BAJO</v>
      </c>
      <c r="S169" s="133">
        <v>25</v>
      </c>
      <c r="T169" s="133">
        <f t="shared" si="145"/>
        <v>50</v>
      </c>
      <c r="U169" s="133" t="str">
        <f t="shared" si="146"/>
        <v>III</v>
      </c>
      <c r="V169" s="133" t="str">
        <f t="shared" si="147"/>
        <v>Mejorable</v>
      </c>
      <c r="W169" s="133" t="s">
        <v>657</v>
      </c>
      <c r="X169" s="133" t="s">
        <v>73</v>
      </c>
      <c r="Y169" s="133" t="s">
        <v>610</v>
      </c>
      <c r="Z169" s="133" t="s">
        <v>610</v>
      </c>
      <c r="AA169" s="133" t="s">
        <v>653</v>
      </c>
      <c r="AB169" s="133" t="s">
        <v>658</v>
      </c>
      <c r="AC169" s="133" t="s">
        <v>610</v>
      </c>
      <c r="AD169" s="171">
        <v>46246</v>
      </c>
      <c r="AE169" s="116" t="s">
        <v>74</v>
      </c>
      <c r="AF169" s="133">
        <v>2</v>
      </c>
      <c r="AG169" s="133">
        <v>1</v>
      </c>
      <c r="AH169" s="133">
        <f t="shared" si="148"/>
        <v>2</v>
      </c>
      <c r="AI169" s="133" t="str">
        <f t="shared" si="149"/>
        <v>BAJO</v>
      </c>
      <c r="AJ169" s="133">
        <v>25</v>
      </c>
      <c r="AK169" s="133">
        <f t="shared" si="150"/>
        <v>50</v>
      </c>
      <c r="AL169" s="133" t="str">
        <f t="shared" si="151"/>
        <v>III</v>
      </c>
      <c r="AM169" s="133" t="str">
        <f t="shared" si="152"/>
        <v>Mejorable</v>
      </c>
      <c r="AN169" s="133" t="s">
        <v>657</v>
      </c>
      <c r="AO169" s="133" t="s">
        <v>73</v>
      </c>
      <c r="AP169" s="133" t="s">
        <v>610</v>
      </c>
      <c r="AQ169" s="133" t="s">
        <v>610</v>
      </c>
      <c r="AR169" s="133" t="s">
        <v>653</v>
      </c>
      <c r="AS169" s="133" t="s">
        <v>658</v>
      </c>
      <c r="AT169" s="133" t="s">
        <v>610</v>
      </c>
      <c r="AU169" s="137" t="str">
        <f t="shared" si="153"/>
        <v>Se mantiene los controles establecidos</v>
      </c>
    </row>
    <row r="170" spans="2:47" s="43" customFormat="1" ht="135" customHeight="1" x14ac:dyDescent="0.35">
      <c r="B170" s="139" t="s">
        <v>114</v>
      </c>
      <c r="C170" s="158" t="s">
        <v>158</v>
      </c>
      <c r="D170" s="139" t="s">
        <v>105</v>
      </c>
      <c r="E170" s="134" t="s">
        <v>477</v>
      </c>
      <c r="F170" s="134" t="s">
        <v>478</v>
      </c>
      <c r="G170" s="133" t="s">
        <v>69</v>
      </c>
      <c r="H170" s="133" t="s">
        <v>70</v>
      </c>
      <c r="I170" s="133" t="s">
        <v>484</v>
      </c>
      <c r="J170" s="133" t="s">
        <v>76</v>
      </c>
      <c r="K170" s="62" t="s">
        <v>659</v>
      </c>
      <c r="L170" s="133" t="s">
        <v>610</v>
      </c>
      <c r="M170" s="62" t="s">
        <v>610</v>
      </c>
      <c r="N170" s="62" t="s">
        <v>660</v>
      </c>
      <c r="O170" s="133">
        <v>2</v>
      </c>
      <c r="P170" s="133">
        <v>3</v>
      </c>
      <c r="Q170" s="133">
        <f t="shared" si="143"/>
        <v>6</v>
      </c>
      <c r="R170" s="133" t="str">
        <f t="shared" si="144"/>
        <v>MEDIO</v>
      </c>
      <c r="S170" s="133">
        <v>25</v>
      </c>
      <c r="T170" s="133">
        <f t="shared" si="145"/>
        <v>150</v>
      </c>
      <c r="U170" s="133" t="str">
        <f t="shared" si="146"/>
        <v>II</v>
      </c>
      <c r="V170" s="133" t="str">
        <f t="shared" si="147"/>
        <v>Aceptable con control especifico</v>
      </c>
      <c r="W170" s="133" t="s">
        <v>661</v>
      </c>
      <c r="X170" s="133" t="s">
        <v>73</v>
      </c>
      <c r="Y170" s="133" t="s">
        <v>610</v>
      </c>
      <c r="Z170" s="133" t="s">
        <v>610</v>
      </c>
      <c r="AA170" s="133" t="s">
        <v>610</v>
      </c>
      <c r="AB170" s="133" t="s">
        <v>662</v>
      </c>
      <c r="AC170" s="133" t="s">
        <v>610</v>
      </c>
      <c r="AD170" s="171">
        <v>46246</v>
      </c>
      <c r="AE170" s="116" t="s">
        <v>74</v>
      </c>
      <c r="AF170" s="133">
        <v>2</v>
      </c>
      <c r="AG170" s="133">
        <v>3</v>
      </c>
      <c r="AH170" s="133">
        <f t="shared" si="148"/>
        <v>6</v>
      </c>
      <c r="AI170" s="133" t="str">
        <f t="shared" si="149"/>
        <v>MEDIO</v>
      </c>
      <c r="AJ170" s="133">
        <v>25</v>
      </c>
      <c r="AK170" s="133">
        <f t="shared" si="150"/>
        <v>150</v>
      </c>
      <c r="AL170" s="133" t="str">
        <f t="shared" si="151"/>
        <v>II</v>
      </c>
      <c r="AM170" s="133" t="str">
        <f t="shared" si="152"/>
        <v>Aceptable con control especifico</v>
      </c>
      <c r="AN170" s="133" t="s">
        <v>661</v>
      </c>
      <c r="AO170" s="133" t="s">
        <v>73</v>
      </c>
      <c r="AP170" s="133" t="s">
        <v>610</v>
      </c>
      <c r="AQ170" s="133" t="s">
        <v>610</v>
      </c>
      <c r="AR170" s="133" t="s">
        <v>610</v>
      </c>
      <c r="AS170" s="133" t="s">
        <v>662</v>
      </c>
      <c r="AT170" s="133" t="s">
        <v>610</v>
      </c>
      <c r="AU170" s="137" t="str">
        <f t="shared" si="153"/>
        <v>Se mantiene los controles establecidos</v>
      </c>
    </row>
    <row r="171" spans="2:47" s="43" customFormat="1" ht="135" customHeight="1" x14ac:dyDescent="0.35">
      <c r="B171" s="139" t="s">
        <v>114</v>
      </c>
      <c r="C171" s="158" t="s">
        <v>158</v>
      </c>
      <c r="D171" s="139" t="s">
        <v>105</v>
      </c>
      <c r="E171" s="134" t="s">
        <v>477</v>
      </c>
      <c r="F171" s="134" t="s">
        <v>478</v>
      </c>
      <c r="G171" s="133" t="s">
        <v>69</v>
      </c>
      <c r="H171" s="133" t="s">
        <v>70</v>
      </c>
      <c r="I171" s="133" t="s">
        <v>485</v>
      </c>
      <c r="J171" s="133" t="s">
        <v>155</v>
      </c>
      <c r="K171" s="62" t="s">
        <v>663</v>
      </c>
      <c r="L171" s="133" t="s">
        <v>610</v>
      </c>
      <c r="M171" s="62" t="s">
        <v>664</v>
      </c>
      <c r="N171" s="62" t="s">
        <v>667</v>
      </c>
      <c r="O171" s="133">
        <v>2</v>
      </c>
      <c r="P171" s="133">
        <v>3</v>
      </c>
      <c r="Q171" s="133">
        <f t="shared" si="143"/>
        <v>6</v>
      </c>
      <c r="R171" s="133" t="str">
        <f t="shared" si="144"/>
        <v>MEDIO</v>
      </c>
      <c r="S171" s="133">
        <v>25</v>
      </c>
      <c r="T171" s="133">
        <f t="shared" si="145"/>
        <v>150</v>
      </c>
      <c r="U171" s="133" t="str">
        <f t="shared" si="146"/>
        <v>II</v>
      </c>
      <c r="V171" s="133" t="str">
        <f t="shared" si="147"/>
        <v>Aceptable con control especifico</v>
      </c>
      <c r="W171" s="133" t="s">
        <v>665</v>
      </c>
      <c r="X171" s="133" t="s">
        <v>73</v>
      </c>
      <c r="Y171" s="133" t="s">
        <v>610</v>
      </c>
      <c r="Z171" s="133" t="s">
        <v>610</v>
      </c>
      <c r="AA171" s="133" t="s">
        <v>610</v>
      </c>
      <c r="AB171" s="133" t="s">
        <v>666</v>
      </c>
      <c r="AC171" s="133" t="s">
        <v>614</v>
      </c>
      <c r="AD171" s="171">
        <v>46246</v>
      </c>
      <c r="AE171" s="159" t="s">
        <v>74</v>
      </c>
      <c r="AF171" s="133">
        <v>2</v>
      </c>
      <c r="AG171" s="133">
        <v>3</v>
      </c>
      <c r="AH171" s="133">
        <f t="shared" si="148"/>
        <v>6</v>
      </c>
      <c r="AI171" s="133" t="str">
        <f t="shared" si="149"/>
        <v>MEDIO</v>
      </c>
      <c r="AJ171" s="133">
        <v>25</v>
      </c>
      <c r="AK171" s="133">
        <f t="shared" si="150"/>
        <v>150</v>
      </c>
      <c r="AL171" s="133" t="str">
        <f t="shared" si="151"/>
        <v>II</v>
      </c>
      <c r="AM171" s="133" t="str">
        <f t="shared" si="152"/>
        <v>Aceptable con control especifico</v>
      </c>
      <c r="AN171" s="133" t="s">
        <v>665</v>
      </c>
      <c r="AO171" s="133" t="s">
        <v>73</v>
      </c>
      <c r="AP171" s="133" t="s">
        <v>610</v>
      </c>
      <c r="AQ171" s="133" t="s">
        <v>610</v>
      </c>
      <c r="AR171" s="133" t="s">
        <v>610</v>
      </c>
      <c r="AS171" s="133" t="s">
        <v>666</v>
      </c>
      <c r="AT171" s="133" t="s">
        <v>614</v>
      </c>
      <c r="AU171" s="137" t="str">
        <f t="shared" si="153"/>
        <v>Se mantiene los controles establecidos</v>
      </c>
    </row>
    <row r="172" spans="2:47" s="43" customFormat="1" ht="135" customHeight="1" x14ac:dyDescent="0.35">
      <c r="B172" s="139" t="s">
        <v>114</v>
      </c>
      <c r="C172" s="158" t="s">
        <v>158</v>
      </c>
      <c r="D172" s="139" t="s">
        <v>105</v>
      </c>
      <c r="E172" s="134" t="s">
        <v>477</v>
      </c>
      <c r="F172" s="134" t="s">
        <v>478</v>
      </c>
      <c r="G172" s="133" t="s">
        <v>69</v>
      </c>
      <c r="H172" s="133" t="s">
        <v>70</v>
      </c>
      <c r="I172" s="133" t="s">
        <v>486</v>
      </c>
      <c r="J172" s="133" t="s">
        <v>155</v>
      </c>
      <c r="K172" s="62" t="s">
        <v>663</v>
      </c>
      <c r="L172" s="133" t="s">
        <v>610</v>
      </c>
      <c r="M172" s="62" t="s">
        <v>664</v>
      </c>
      <c r="N172" s="62" t="s">
        <v>667</v>
      </c>
      <c r="O172" s="133">
        <v>2</v>
      </c>
      <c r="P172" s="133">
        <v>3</v>
      </c>
      <c r="Q172" s="133">
        <f t="shared" ref="Q172:Q176" si="154">O172 * P172</f>
        <v>6</v>
      </c>
      <c r="R172" s="133" t="str">
        <f t="shared" ref="R172:R176" si="155">IF(OR(Q172="",NOT(ISNUMBER(Q172))),"FALSO",IF(AND(Q172&gt;=1,Q172&lt;=4),"BAJO",IF(AND(Q172&gt;=5,Q172&lt;=8),"MEDIO",IF(AND(Q172&gt;=9,Q172&lt;=20),"ALTO",IF(Q172&gt;=24,"MUYALTO","FALSO")))))</f>
        <v>MEDIO</v>
      </c>
      <c r="S172" s="133">
        <v>25</v>
      </c>
      <c r="T172" s="133">
        <f t="shared" ref="T172:T176" si="156">Q172 * S172</f>
        <v>150</v>
      </c>
      <c r="U172" s="133" t="str">
        <f t="shared" ref="U172:U176" si="157">IF(OR(T172="",NOT(ISNUMBER(T172))),"FALSO",IF(AND(T172&gt;=1,T172&lt;=20),"IV",IF(AND(T172&gt;=21,T172&lt;=120),"III",IF(AND(T172&gt;=121,T172&lt;=500),"II",IF(T172&gt;=600,"I","FALSO")))))</f>
        <v>II</v>
      </c>
      <c r="V172" s="133" t="str">
        <f t="shared" ref="V172:V176" si="158">IF(U172="IV","Aceptable",IF(U172="III","Mejorable",IF(U172="II","Aceptable con control especifico", IF(U172="I","No Aceptable",FALSE))))</f>
        <v>Aceptable con control especifico</v>
      </c>
      <c r="W172" s="133" t="s">
        <v>665</v>
      </c>
      <c r="X172" s="133" t="s">
        <v>73</v>
      </c>
      <c r="Y172" s="133" t="s">
        <v>610</v>
      </c>
      <c r="Z172" s="133" t="s">
        <v>610</v>
      </c>
      <c r="AA172" s="133" t="s">
        <v>610</v>
      </c>
      <c r="AB172" s="133" t="s">
        <v>666</v>
      </c>
      <c r="AC172" s="133" t="s">
        <v>614</v>
      </c>
      <c r="AD172" s="171">
        <v>46246</v>
      </c>
      <c r="AE172" s="159" t="s">
        <v>74</v>
      </c>
      <c r="AF172" s="133">
        <v>2</v>
      </c>
      <c r="AG172" s="133">
        <v>3</v>
      </c>
      <c r="AH172" s="133">
        <f t="shared" ref="AH172:AH176" si="159">AF172 * AG172</f>
        <v>6</v>
      </c>
      <c r="AI172" s="133" t="str">
        <f t="shared" ref="AI172:AI176" si="160">IF(OR(AH172="",NOT(ISNUMBER(AH172))),"FALSO",IF(AND(AH172&gt;=1,AH172&lt;=4),"BAJO",IF(AND(AH172&gt;=5,AH172&lt;=8),"MEDIO",IF(AND(AH172&gt;=9,AH172&lt;=20),"ALTO",IF(AH172&gt;=24,"MUYALTO","FALSO")))))</f>
        <v>MEDIO</v>
      </c>
      <c r="AJ172" s="133">
        <v>25</v>
      </c>
      <c r="AK172" s="133">
        <f t="shared" ref="AK172:AK176" si="161">AH172 * AJ172</f>
        <v>150</v>
      </c>
      <c r="AL172" s="133" t="str">
        <f t="shared" ref="AL172:AL176" si="162">IF(OR(AK172="",NOT(ISNUMBER(AK172))),"FALSO",IF(AND(AK172&gt;=1,AK172&lt;=20),"IV",IF(AND(AK172&gt;=21,AK172&lt;=120),"III",IF(AND(AK172&gt;=121,AK172&lt;=500),"II",IF(AK172&gt;=600,"I","FALSO")))))</f>
        <v>II</v>
      </c>
      <c r="AM172" s="133" t="str">
        <f t="shared" ref="AM172:AM176" si="163">IF(AL172="IV","Aceptable",IF(AL172="III","Mejorable",IF(AL172="II","Aceptable con control especifico", IF(AL172="I","No Aceptable",FALSE))))</f>
        <v>Aceptable con control especifico</v>
      </c>
      <c r="AN172" s="133" t="s">
        <v>665</v>
      </c>
      <c r="AO172" s="133" t="s">
        <v>73</v>
      </c>
      <c r="AP172" s="133" t="s">
        <v>610</v>
      </c>
      <c r="AQ172" s="133" t="s">
        <v>610</v>
      </c>
      <c r="AR172" s="133" t="s">
        <v>610</v>
      </c>
      <c r="AS172" s="133" t="s">
        <v>666</v>
      </c>
      <c r="AT172" s="133" t="s">
        <v>614</v>
      </c>
      <c r="AU172" s="137" t="str">
        <f t="shared" ref="AU172:AU176" si="164">IF(AND(V172="Aceptable",AM172="Aceptable"),"Se mantiene los controles establecidos",
IF(AND(V172="Aceptable",AM172="Mejorable"),"Disminuyó el riesgo",
IF(AND(V172="Aceptable",AM172="Aceptable con control especifico"),"Disminuyó el riesgo",
IF(AND(V172="Mejorable",AM172="Mejorable"),"Se mantiene los controles establecidos",
IF(AND(V172="Mejorable",AM172="Aceptable"),"Disminuyó el riesgo",
IF(AND(V172="Mejorable",AM172="Aceptable con control especifico"),"Disminuyó el riesgo",
IF(AND(V172="Aceptable con control especifico",AM172="Aceptable con control especifico"),"Se mantiene los controles establecidos",
IF(AND(V172="Aceptable con control especifico",AM172="Mejorable"),"Aumentó el riesgo",
IF(AND(V172="Aceptable con control especifico",AM172="Aceptable"),"Aumentó el riesgo",
"Aumentó el riesgo")))))))))</f>
        <v>Se mantiene los controles establecidos</v>
      </c>
    </row>
    <row r="173" spans="2:47" s="43" customFormat="1" ht="135" customHeight="1" x14ac:dyDescent="0.35">
      <c r="B173" s="139" t="s">
        <v>114</v>
      </c>
      <c r="C173" s="158" t="s">
        <v>158</v>
      </c>
      <c r="D173" s="139" t="s">
        <v>105</v>
      </c>
      <c r="E173" s="134" t="s">
        <v>477</v>
      </c>
      <c r="F173" s="134" t="s">
        <v>478</v>
      </c>
      <c r="G173" s="133" t="s">
        <v>69</v>
      </c>
      <c r="H173" s="133" t="s">
        <v>70</v>
      </c>
      <c r="I173" s="133" t="s">
        <v>487</v>
      </c>
      <c r="J173" s="133" t="s">
        <v>155</v>
      </c>
      <c r="K173" s="62" t="s">
        <v>663</v>
      </c>
      <c r="L173" s="133" t="s">
        <v>610</v>
      </c>
      <c r="M173" s="62" t="s">
        <v>664</v>
      </c>
      <c r="N173" s="62" t="s">
        <v>667</v>
      </c>
      <c r="O173" s="133">
        <v>2</v>
      </c>
      <c r="P173" s="133">
        <v>3</v>
      </c>
      <c r="Q173" s="133">
        <f t="shared" si="154"/>
        <v>6</v>
      </c>
      <c r="R173" s="133" t="str">
        <f t="shared" si="155"/>
        <v>MEDIO</v>
      </c>
      <c r="S173" s="133">
        <v>25</v>
      </c>
      <c r="T173" s="133">
        <f t="shared" si="156"/>
        <v>150</v>
      </c>
      <c r="U173" s="133" t="str">
        <f t="shared" si="157"/>
        <v>II</v>
      </c>
      <c r="V173" s="133" t="str">
        <f t="shared" si="158"/>
        <v>Aceptable con control especifico</v>
      </c>
      <c r="W173" s="133" t="s">
        <v>665</v>
      </c>
      <c r="X173" s="133" t="s">
        <v>73</v>
      </c>
      <c r="Y173" s="133" t="s">
        <v>610</v>
      </c>
      <c r="Z173" s="133" t="s">
        <v>610</v>
      </c>
      <c r="AA173" s="133" t="s">
        <v>610</v>
      </c>
      <c r="AB173" s="133" t="s">
        <v>666</v>
      </c>
      <c r="AC173" s="133" t="s">
        <v>614</v>
      </c>
      <c r="AD173" s="171">
        <v>46246</v>
      </c>
      <c r="AE173" s="159" t="s">
        <v>74</v>
      </c>
      <c r="AF173" s="133">
        <v>2</v>
      </c>
      <c r="AG173" s="133">
        <v>3</v>
      </c>
      <c r="AH173" s="133">
        <f t="shared" si="159"/>
        <v>6</v>
      </c>
      <c r="AI173" s="133" t="str">
        <f t="shared" si="160"/>
        <v>MEDIO</v>
      </c>
      <c r="AJ173" s="133">
        <v>25</v>
      </c>
      <c r="AK173" s="133">
        <f t="shared" si="161"/>
        <v>150</v>
      </c>
      <c r="AL173" s="133" t="str">
        <f t="shared" si="162"/>
        <v>II</v>
      </c>
      <c r="AM173" s="133" t="str">
        <f t="shared" si="163"/>
        <v>Aceptable con control especifico</v>
      </c>
      <c r="AN173" s="133" t="s">
        <v>665</v>
      </c>
      <c r="AO173" s="133" t="s">
        <v>73</v>
      </c>
      <c r="AP173" s="133" t="s">
        <v>610</v>
      </c>
      <c r="AQ173" s="133" t="s">
        <v>610</v>
      </c>
      <c r="AR173" s="133" t="s">
        <v>610</v>
      </c>
      <c r="AS173" s="133" t="s">
        <v>666</v>
      </c>
      <c r="AT173" s="133" t="s">
        <v>614</v>
      </c>
      <c r="AU173" s="137" t="str">
        <f t="shared" si="164"/>
        <v>Se mantiene los controles establecidos</v>
      </c>
    </row>
    <row r="174" spans="2:47" s="43" customFormat="1" ht="135" customHeight="1" x14ac:dyDescent="0.35">
      <c r="B174" s="139" t="s">
        <v>114</v>
      </c>
      <c r="C174" s="158" t="s">
        <v>158</v>
      </c>
      <c r="D174" s="139" t="s">
        <v>105</v>
      </c>
      <c r="E174" s="134" t="s">
        <v>477</v>
      </c>
      <c r="F174" s="134" t="s">
        <v>478</v>
      </c>
      <c r="G174" s="133" t="s">
        <v>69</v>
      </c>
      <c r="H174" s="133" t="s">
        <v>70</v>
      </c>
      <c r="I174" s="137" t="s">
        <v>488</v>
      </c>
      <c r="J174" s="137" t="s">
        <v>155</v>
      </c>
      <c r="K174" s="62" t="s">
        <v>663</v>
      </c>
      <c r="L174" s="133" t="s">
        <v>610</v>
      </c>
      <c r="M174" s="62" t="s">
        <v>664</v>
      </c>
      <c r="N174" s="62" t="s">
        <v>667</v>
      </c>
      <c r="O174" s="133">
        <v>2</v>
      </c>
      <c r="P174" s="133">
        <v>3</v>
      </c>
      <c r="Q174" s="133">
        <f t="shared" si="154"/>
        <v>6</v>
      </c>
      <c r="R174" s="133" t="str">
        <f t="shared" si="155"/>
        <v>MEDIO</v>
      </c>
      <c r="S174" s="133">
        <v>25</v>
      </c>
      <c r="T174" s="133">
        <f t="shared" si="156"/>
        <v>150</v>
      </c>
      <c r="U174" s="133" t="str">
        <f t="shared" si="157"/>
        <v>II</v>
      </c>
      <c r="V174" s="133" t="str">
        <f t="shared" si="158"/>
        <v>Aceptable con control especifico</v>
      </c>
      <c r="W174" s="133" t="s">
        <v>665</v>
      </c>
      <c r="X174" s="133" t="s">
        <v>73</v>
      </c>
      <c r="Y174" s="133" t="s">
        <v>610</v>
      </c>
      <c r="Z174" s="133" t="s">
        <v>610</v>
      </c>
      <c r="AA174" s="133" t="s">
        <v>610</v>
      </c>
      <c r="AB174" s="133" t="s">
        <v>666</v>
      </c>
      <c r="AC174" s="133" t="s">
        <v>614</v>
      </c>
      <c r="AD174" s="171">
        <v>46246</v>
      </c>
      <c r="AE174" s="159" t="s">
        <v>74</v>
      </c>
      <c r="AF174" s="133">
        <v>2</v>
      </c>
      <c r="AG174" s="133">
        <v>3</v>
      </c>
      <c r="AH174" s="133">
        <f t="shared" si="159"/>
        <v>6</v>
      </c>
      <c r="AI174" s="133" t="str">
        <f t="shared" si="160"/>
        <v>MEDIO</v>
      </c>
      <c r="AJ174" s="133">
        <v>25</v>
      </c>
      <c r="AK174" s="133">
        <f t="shared" si="161"/>
        <v>150</v>
      </c>
      <c r="AL174" s="133" t="str">
        <f t="shared" si="162"/>
        <v>II</v>
      </c>
      <c r="AM174" s="133" t="str">
        <f t="shared" si="163"/>
        <v>Aceptable con control especifico</v>
      </c>
      <c r="AN174" s="133" t="s">
        <v>665</v>
      </c>
      <c r="AO174" s="133" t="s">
        <v>73</v>
      </c>
      <c r="AP174" s="133" t="s">
        <v>610</v>
      </c>
      <c r="AQ174" s="133" t="s">
        <v>610</v>
      </c>
      <c r="AR174" s="133" t="s">
        <v>610</v>
      </c>
      <c r="AS174" s="133" t="s">
        <v>666</v>
      </c>
      <c r="AT174" s="133" t="s">
        <v>614</v>
      </c>
      <c r="AU174" s="137" t="str">
        <f t="shared" si="164"/>
        <v>Se mantiene los controles establecidos</v>
      </c>
    </row>
    <row r="175" spans="2:47" s="43" customFormat="1" ht="135" customHeight="1" x14ac:dyDescent="0.35">
      <c r="B175" s="139" t="s">
        <v>114</v>
      </c>
      <c r="C175" s="158" t="s">
        <v>158</v>
      </c>
      <c r="D175" s="139" t="s">
        <v>105</v>
      </c>
      <c r="E175" s="134" t="s">
        <v>477</v>
      </c>
      <c r="F175" s="134" t="s">
        <v>478</v>
      </c>
      <c r="G175" s="133" t="s">
        <v>69</v>
      </c>
      <c r="H175" s="133" t="s">
        <v>70</v>
      </c>
      <c r="I175" s="133" t="s">
        <v>79</v>
      </c>
      <c r="J175" s="133" t="s">
        <v>80</v>
      </c>
      <c r="K175" s="62" t="s">
        <v>668</v>
      </c>
      <c r="L175" s="133" t="s">
        <v>610</v>
      </c>
      <c r="M175" s="62" t="s">
        <v>610</v>
      </c>
      <c r="N175" s="62" t="s">
        <v>669</v>
      </c>
      <c r="O175" s="133">
        <v>2</v>
      </c>
      <c r="P175" s="133">
        <v>2</v>
      </c>
      <c r="Q175" s="133">
        <f t="shared" si="154"/>
        <v>4</v>
      </c>
      <c r="R175" s="133" t="str">
        <f t="shared" si="155"/>
        <v>BAJO</v>
      </c>
      <c r="S175" s="133">
        <v>10</v>
      </c>
      <c r="T175" s="133">
        <f t="shared" si="156"/>
        <v>40</v>
      </c>
      <c r="U175" s="133" t="str">
        <f t="shared" si="157"/>
        <v>III</v>
      </c>
      <c r="V175" s="133" t="str">
        <f t="shared" si="158"/>
        <v>Mejorable</v>
      </c>
      <c r="W175" s="62" t="s">
        <v>670</v>
      </c>
      <c r="X175" s="133" t="s">
        <v>73</v>
      </c>
      <c r="Y175" s="133" t="s">
        <v>610</v>
      </c>
      <c r="Z175" s="133" t="s">
        <v>610</v>
      </c>
      <c r="AA175" s="133" t="s">
        <v>610</v>
      </c>
      <c r="AB175" s="133" t="s">
        <v>671</v>
      </c>
      <c r="AC175" s="133" t="s">
        <v>610</v>
      </c>
      <c r="AD175" s="171">
        <v>46246</v>
      </c>
      <c r="AE175" s="116" t="s">
        <v>74</v>
      </c>
      <c r="AF175" s="133">
        <v>2</v>
      </c>
      <c r="AG175" s="133">
        <v>2</v>
      </c>
      <c r="AH175" s="133">
        <f t="shared" si="159"/>
        <v>4</v>
      </c>
      <c r="AI175" s="133" t="str">
        <f t="shared" si="160"/>
        <v>BAJO</v>
      </c>
      <c r="AJ175" s="133">
        <v>10</v>
      </c>
      <c r="AK175" s="133">
        <f t="shared" si="161"/>
        <v>40</v>
      </c>
      <c r="AL175" s="133" t="str">
        <f t="shared" si="162"/>
        <v>III</v>
      </c>
      <c r="AM175" s="133" t="str">
        <f t="shared" si="163"/>
        <v>Mejorable</v>
      </c>
      <c r="AN175" s="62" t="s">
        <v>670</v>
      </c>
      <c r="AO175" s="133" t="s">
        <v>73</v>
      </c>
      <c r="AP175" s="133" t="s">
        <v>610</v>
      </c>
      <c r="AQ175" s="133" t="s">
        <v>610</v>
      </c>
      <c r="AR175" s="133" t="s">
        <v>610</v>
      </c>
      <c r="AS175" s="133" t="s">
        <v>671</v>
      </c>
      <c r="AT175" s="133" t="s">
        <v>610</v>
      </c>
      <c r="AU175" s="137" t="str">
        <f t="shared" si="164"/>
        <v>Se mantiene los controles establecidos</v>
      </c>
    </row>
    <row r="176" spans="2:47" s="43" customFormat="1" ht="135" customHeight="1" x14ac:dyDescent="0.35">
      <c r="B176" s="139" t="s">
        <v>114</v>
      </c>
      <c r="C176" s="158" t="s">
        <v>158</v>
      </c>
      <c r="D176" s="139" t="s">
        <v>105</v>
      </c>
      <c r="E176" s="134" t="s">
        <v>477</v>
      </c>
      <c r="F176" s="134" t="s">
        <v>478</v>
      </c>
      <c r="G176" s="133" t="s">
        <v>69</v>
      </c>
      <c r="H176" s="133" t="s">
        <v>70</v>
      </c>
      <c r="I176" s="133" t="s">
        <v>81</v>
      </c>
      <c r="J176" s="133" t="s">
        <v>82</v>
      </c>
      <c r="K176" s="62" t="s">
        <v>677</v>
      </c>
      <c r="L176" s="133" t="s">
        <v>610</v>
      </c>
      <c r="M176" s="62" t="s">
        <v>610</v>
      </c>
      <c r="N176" s="62" t="s">
        <v>678</v>
      </c>
      <c r="O176" s="133">
        <v>2</v>
      </c>
      <c r="P176" s="133">
        <v>3</v>
      </c>
      <c r="Q176" s="133">
        <f t="shared" si="154"/>
        <v>6</v>
      </c>
      <c r="R176" s="133" t="str">
        <f t="shared" si="155"/>
        <v>MEDIO</v>
      </c>
      <c r="S176" s="133">
        <v>25</v>
      </c>
      <c r="T176" s="133">
        <f t="shared" si="156"/>
        <v>150</v>
      </c>
      <c r="U176" s="133" t="str">
        <f t="shared" si="157"/>
        <v>II</v>
      </c>
      <c r="V176" s="133" t="str">
        <f t="shared" si="158"/>
        <v>Aceptable con control especifico</v>
      </c>
      <c r="W176" s="133" t="s">
        <v>674</v>
      </c>
      <c r="X176" s="133" t="s">
        <v>73</v>
      </c>
      <c r="Y176" s="133" t="s">
        <v>610</v>
      </c>
      <c r="Z176" s="133" t="s">
        <v>610</v>
      </c>
      <c r="AA176" s="133" t="s">
        <v>610</v>
      </c>
      <c r="AB176" s="133" t="s">
        <v>679</v>
      </c>
      <c r="AC176" s="133" t="s">
        <v>610</v>
      </c>
      <c r="AD176" s="171">
        <v>46246</v>
      </c>
      <c r="AE176" s="116" t="s">
        <v>74</v>
      </c>
      <c r="AF176" s="133">
        <v>2</v>
      </c>
      <c r="AG176" s="133">
        <v>3</v>
      </c>
      <c r="AH176" s="133">
        <f t="shared" si="159"/>
        <v>6</v>
      </c>
      <c r="AI176" s="133" t="str">
        <f t="shared" si="160"/>
        <v>MEDIO</v>
      </c>
      <c r="AJ176" s="133">
        <v>25</v>
      </c>
      <c r="AK176" s="133">
        <f t="shared" si="161"/>
        <v>150</v>
      </c>
      <c r="AL176" s="133" t="str">
        <f t="shared" si="162"/>
        <v>II</v>
      </c>
      <c r="AM176" s="133" t="str">
        <f t="shared" si="163"/>
        <v>Aceptable con control especifico</v>
      </c>
      <c r="AN176" s="133" t="s">
        <v>674</v>
      </c>
      <c r="AO176" s="133" t="s">
        <v>73</v>
      </c>
      <c r="AP176" s="133" t="s">
        <v>610</v>
      </c>
      <c r="AQ176" s="133" t="s">
        <v>610</v>
      </c>
      <c r="AR176" s="133" t="s">
        <v>610</v>
      </c>
      <c r="AS176" s="133" t="s">
        <v>679</v>
      </c>
      <c r="AT176" s="133" t="s">
        <v>610</v>
      </c>
      <c r="AU176" s="137" t="str">
        <f t="shared" si="164"/>
        <v>Se mantiene los controles establecidos</v>
      </c>
    </row>
    <row r="177" spans="2:47" s="43" customFormat="1" ht="135" customHeight="1" x14ac:dyDescent="0.35">
      <c r="B177" s="139" t="s">
        <v>114</v>
      </c>
      <c r="C177" s="158" t="s">
        <v>158</v>
      </c>
      <c r="D177" s="139" t="s">
        <v>105</v>
      </c>
      <c r="E177" s="134" t="s">
        <v>477</v>
      </c>
      <c r="F177" s="134" t="s">
        <v>478</v>
      </c>
      <c r="G177" s="133" t="s">
        <v>69</v>
      </c>
      <c r="H177" s="133" t="s">
        <v>70</v>
      </c>
      <c r="I177" s="133" t="s">
        <v>501</v>
      </c>
      <c r="J177" s="133" t="s">
        <v>82</v>
      </c>
      <c r="K177" s="62" t="s">
        <v>672</v>
      </c>
      <c r="L177" s="133" t="s">
        <v>610</v>
      </c>
      <c r="M177" s="62" t="s">
        <v>610</v>
      </c>
      <c r="N177" s="62" t="s">
        <v>673</v>
      </c>
      <c r="O177" s="133">
        <v>2</v>
      </c>
      <c r="P177" s="133">
        <v>3</v>
      </c>
      <c r="Q177" s="133">
        <f t="shared" si="143"/>
        <v>6</v>
      </c>
      <c r="R177" s="133" t="str">
        <f t="shared" si="144"/>
        <v>MEDIO</v>
      </c>
      <c r="S177" s="133">
        <v>25</v>
      </c>
      <c r="T177" s="133">
        <f t="shared" si="145"/>
        <v>150</v>
      </c>
      <c r="U177" s="133" t="str">
        <f t="shared" si="146"/>
        <v>II</v>
      </c>
      <c r="V177" s="133" t="str">
        <f t="shared" si="147"/>
        <v>Aceptable con control especifico</v>
      </c>
      <c r="W177" s="133" t="s">
        <v>674</v>
      </c>
      <c r="X177" s="133" t="s">
        <v>73</v>
      </c>
      <c r="Y177" s="133" t="s">
        <v>610</v>
      </c>
      <c r="Z177" s="133" t="s">
        <v>610</v>
      </c>
      <c r="AA177" s="133" t="s">
        <v>610</v>
      </c>
      <c r="AB177" s="133" t="s">
        <v>675</v>
      </c>
      <c r="AC177" s="133" t="s">
        <v>610</v>
      </c>
      <c r="AD177" s="171">
        <v>46246</v>
      </c>
      <c r="AE177" s="116" t="s">
        <v>74</v>
      </c>
      <c r="AF177" s="133">
        <v>2</v>
      </c>
      <c r="AG177" s="133">
        <v>3</v>
      </c>
      <c r="AH177" s="133">
        <f t="shared" si="148"/>
        <v>6</v>
      </c>
      <c r="AI177" s="133" t="str">
        <f t="shared" si="149"/>
        <v>MEDIO</v>
      </c>
      <c r="AJ177" s="133">
        <v>25</v>
      </c>
      <c r="AK177" s="133">
        <f t="shared" si="150"/>
        <v>150</v>
      </c>
      <c r="AL177" s="133" t="str">
        <f t="shared" si="151"/>
        <v>II</v>
      </c>
      <c r="AM177" s="133" t="str">
        <f t="shared" si="152"/>
        <v>Aceptable con control especifico</v>
      </c>
      <c r="AN177" s="133" t="s">
        <v>674</v>
      </c>
      <c r="AO177" s="133" t="s">
        <v>73</v>
      </c>
      <c r="AP177" s="133" t="s">
        <v>610</v>
      </c>
      <c r="AQ177" s="133" t="s">
        <v>610</v>
      </c>
      <c r="AR177" s="133" t="s">
        <v>610</v>
      </c>
      <c r="AS177" s="133" t="s">
        <v>675</v>
      </c>
      <c r="AT177" s="133" t="s">
        <v>610</v>
      </c>
      <c r="AU177" s="137" t="str">
        <f t="shared" si="153"/>
        <v>Se mantiene los controles establecidos</v>
      </c>
    </row>
    <row r="178" spans="2:47" s="43" customFormat="1" ht="135" customHeight="1" x14ac:dyDescent="0.35">
      <c r="B178" s="139" t="s">
        <v>114</v>
      </c>
      <c r="C178" s="158" t="s">
        <v>158</v>
      </c>
      <c r="D178" s="139" t="s">
        <v>105</v>
      </c>
      <c r="E178" s="134" t="s">
        <v>477</v>
      </c>
      <c r="F178" s="134" t="s">
        <v>478</v>
      </c>
      <c r="G178" s="133" t="s">
        <v>69</v>
      </c>
      <c r="H178" s="133" t="s">
        <v>70</v>
      </c>
      <c r="I178" s="137" t="s">
        <v>489</v>
      </c>
      <c r="J178" s="137" t="s">
        <v>82</v>
      </c>
      <c r="K178" s="62" t="s">
        <v>683</v>
      </c>
      <c r="L178" s="133" t="s">
        <v>610</v>
      </c>
      <c r="M178" s="62" t="s">
        <v>610</v>
      </c>
      <c r="N178" s="62" t="s">
        <v>684</v>
      </c>
      <c r="O178" s="133">
        <v>2</v>
      </c>
      <c r="P178" s="133">
        <v>2</v>
      </c>
      <c r="Q178" s="133">
        <f t="shared" si="143"/>
        <v>4</v>
      </c>
      <c r="R178" s="133" t="str">
        <f t="shared" si="144"/>
        <v>BAJO</v>
      </c>
      <c r="S178" s="133">
        <v>25</v>
      </c>
      <c r="T178" s="133">
        <f t="shared" si="145"/>
        <v>100</v>
      </c>
      <c r="U178" s="133" t="str">
        <f t="shared" si="146"/>
        <v>III</v>
      </c>
      <c r="V178" s="133" t="str">
        <f t="shared" si="147"/>
        <v>Mejorable</v>
      </c>
      <c r="W178" s="133" t="s">
        <v>674</v>
      </c>
      <c r="X178" s="133" t="s">
        <v>73</v>
      </c>
      <c r="Y178" s="133" t="s">
        <v>610</v>
      </c>
      <c r="Z178" s="133" t="s">
        <v>610</v>
      </c>
      <c r="AA178" s="133" t="s">
        <v>610</v>
      </c>
      <c r="AB178" s="133" t="s">
        <v>679</v>
      </c>
      <c r="AC178" s="133" t="s">
        <v>610</v>
      </c>
      <c r="AD178" s="171">
        <v>46246</v>
      </c>
      <c r="AE178" s="116" t="s">
        <v>74</v>
      </c>
      <c r="AF178" s="133">
        <v>2</v>
      </c>
      <c r="AG178" s="133">
        <v>2</v>
      </c>
      <c r="AH178" s="133">
        <f t="shared" si="148"/>
        <v>4</v>
      </c>
      <c r="AI178" s="133" t="str">
        <f t="shared" si="149"/>
        <v>BAJO</v>
      </c>
      <c r="AJ178" s="133">
        <v>25</v>
      </c>
      <c r="AK178" s="133">
        <f t="shared" si="150"/>
        <v>100</v>
      </c>
      <c r="AL178" s="133" t="str">
        <f t="shared" si="151"/>
        <v>III</v>
      </c>
      <c r="AM178" s="133" t="str">
        <f t="shared" si="152"/>
        <v>Mejorable</v>
      </c>
      <c r="AN178" s="133" t="s">
        <v>674</v>
      </c>
      <c r="AO178" s="133" t="s">
        <v>73</v>
      </c>
      <c r="AP178" s="133" t="s">
        <v>610</v>
      </c>
      <c r="AQ178" s="133" t="s">
        <v>610</v>
      </c>
      <c r="AR178" s="133" t="s">
        <v>610</v>
      </c>
      <c r="AS178" s="133" t="s">
        <v>679</v>
      </c>
      <c r="AT178" s="133" t="s">
        <v>610</v>
      </c>
      <c r="AU178" s="137" t="str">
        <f t="shared" si="153"/>
        <v>Se mantiene los controles establecidos</v>
      </c>
    </row>
    <row r="179" spans="2:47" s="43" customFormat="1" ht="135" customHeight="1" x14ac:dyDescent="0.35">
      <c r="B179" s="139" t="s">
        <v>114</v>
      </c>
      <c r="C179" s="158" t="s">
        <v>158</v>
      </c>
      <c r="D179" s="139" t="s">
        <v>105</v>
      </c>
      <c r="E179" s="134" t="s">
        <v>477</v>
      </c>
      <c r="F179" s="134" t="s">
        <v>478</v>
      </c>
      <c r="G179" s="133" t="s">
        <v>69</v>
      </c>
      <c r="H179" s="133" t="s">
        <v>70</v>
      </c>
      <c r="I179" s="133" t="s">
        <v>490</v>
      </c>
      <c r="J179" s="133" t="s">
        <v>82</v>
      </c>
      <c r="K179" s="62" t="s">
        <v>683</v>
      </c>
      <c r="L179" s="133" t="s">
        <v>610</v>
      </c>
      <c r="M179" s="62" t="s">
        <v>610</v>
      </c>
      <c r="N179" s="62" t="s">
        <v>684</v>
      </c>
      <c r="O179" s="133">
        <v>2</v>
      </c>
      <c r="P179" s="133">
        <v>2</v>
      </c>
      <c r="Q179" s="133">
        <f t="shared" si="143"/>
        <v>4</v>
      </c>
      <c r="R179" s="133" t="str">
        <f t="shared" si="144"/>
        <v>BAJO</v>
      </c>
      <c r="S179" s="133">
        <v>25</v>
      </c>
      <c r="T179" s="133">
        <f t="shared" si="145"/>
        <v>100</v>
      </c>
      <c r="U179" s="133" t="str">
        <f t="shared" si="146"/>
        <v>III</v>
      </c>
      <c r="V179" s="133" t="str">
        <f t="shared" si="147"/>
        <v>Mejorable</v>
      </c>
      <c r="W179" s="133" t="s">
        <v>674</v>
      </c>
      <c r="X179" s="133" t="s">
        <v>73</v>
      </c>
      <c r="Y179" s="133" t="s">
        <v>610</v>
      </c>
      <c r="Z179" s="133" t="s">
        <v>610</v>
      </c>
      <c r="AA179" s="133" t="s">
        <v>610</v>
      </c>
      <c r="AB179" s="133" t="s">
        <v>679</v>
      </c>
      <c r="AC179" s="133" t="s">
        <v>610</v>
      </c>
      <c r="AD179" s="171">
        <v>46246</v>
      </c>
      <c r="AE179" s="116" t="s">
        <v>74</v>
      </c>
      <c r="AF179" s="133">
        <v>2</v>
      </c>
      <c r="AG179" s="133">
        <v>2</v>
      </c>
      <c r="AH179" s="133">
        <f t="shared" si="148"/>
        <v>4</v>
      </c>
      <c r="AI179" s="133" t="str">
        <f t="shared" si="149"/>
        <v>BAJO</v>
      </c>
      <c r="AJ179" s="133">
        <v>25</v>
      </c>
      <c r="AK179" s="133">
        <f t="shared" si="150"/>
        <v>100</v>
      </c>
      <c r="AL179" s="133" t="str">
        <f t="shared" si="151"/>
        <v>III</v>
      </c>
      <c r="AM179" s="133" t="str">
        <f t="shared" si="152"/>
        <v>Mejorable</v>
      </c>
      <c r="AN179" s="133" t="s">
        <v>674</v>
      </c>
      <c r="AO179" s="133" t="s">
        <v>73</v>
      </c>
      <c r="AP179" s="133" t="s">
        <v>610</v>
      </c>
      <c r="AQ179" s="133" t="s">
        <v>610</v>
      </c>
      <c r="AR179" s="133" t="s">
        <v>610</v>
      </c>
      <c r="AS179" s="133" t="s">
        <v>679</v>
      </c>
      <c r="AT179" s="133" t="s">
        <v>610</v>
      </c>
      <c r="AU179" s="137" t="str">
        <f t="shared" si="153"/>
        <v>Se mantiene los controles establecidos</v>
      </c>
    </row>
    <row r="180" spans="2:47" s="43" customFormat="1" ht="135" customHeight="1" x14ac:dyDescent="0.35">
      <c r="B180" s="139" t="s">
        <v>114</v>
      </c>
      <c r="C180" s="158" t="s">
        <v>158</v>
      </c>
      <c r="D180" s="139" t="s">
        <v>105</v>
      </c>
      <c r="E180" s="134" t="s">
        <v>477</v>
      </c>
      <c r="F180" s="134" t="s">
        <v>478</v>
      </c>
      <c r="G180" s="133" t="s">
        <v>69</v>
      </c>
      <c r="H180" s="133" t="s">
        <v>70</v>
      </c>
      <c r="I180" s="133" t="s">
        <v>758</v>
      </c>
      <c r="J180" s="133" t="s">
        <v>85</v>
      </c>
      <c r="K180" s="62" t="s">
        <v>693</v>
      </c>
      <c r="L180" s="133" t="s">
        <v>610</v>
      </c>
      <c r="M180" s="62" t="s">
        <v>610</v>
      </c>
      <c r="N180" s="62" t="s">
        <v>694</v>
      </c>
      <c r="O180" s="133">
        <v>2</v>
      </c>
      <c r="P180" s="133">
        <v>3</v>
      </c>
      <c r="Q180" s="133">
        <f t="shared" si="143"/>
        <v>6</v>
      </c>
      <c r="R180" s="133" t="str">
        <f t="shared" si="144"/>
        <v>MEDIO</v>
      </c>
      <c r="S180" s="133">
        <v>25</v>
      </c>
      <c r="T180" s="133">
        <f t="shared" si="145"/>
        <v>150</v>
      </c>
      <c r="U180" s="133" t="str">
        <f t="shared" si="146"/>
        <v>II</v>
      </c>
      <c r="V180" s="133" t="str">
        <f t="shared" si="147"/>
        <v>Aceptable con control especifico</v>
      </c>
      <c r="W180" s="62" t="s">
        <v>695</v>
      </c>
      <c r="X180" s="133" t="s">
        <v>69</v>
      </c>
      <c r="Y180" s="133" t="s">
        <v>610</v>
      </c>
      <c r="Z180" s="133" t="s">
        <v>610</v>
      </c>
      <c r="AA180" s="133" t="s">
        <v>610</v>
      </c>
      <c r="AB180" s="134" t="s">
        <v>769</v>
      </c>
      <c r="AC180" s="133" t="s">
        <v>610</v>
      </c>
      <c r="AD180" s="171">
        <v>46246</v>
      </c>
      <c r="AE180" s="116" t="s">
        <v>74</v>
      </c>
      <c r="AF180" s="133">
        <v>2</v>
      </c>
      <c r="AG180" s="133">
        <v>3</v>
      </c>
      <c r="AH180" s="133">
        <f t="shared" si="148"/>
        <v>6</v>
      </c>
      <c r="AI180" s="133" t="str">
        <f t="shared" si="149"/>
        <v>MEDIO</v>
      </c>
      <c r="AJ180" s="133">
        <v>25</v>
      </c>
      <c r="AK180" s="133">
        <f t="shared" si="150"/>
        <v>150</v>
      </c>
      <c r="AL180" s="133" t="str">
        <f t="shared" si="151"/>
        <v>II</v>
      </c>
      <c r="AM180" s="133" t="str">
        <f t="shared" si="152"/>
        <v>Aceptable con control especifico</v>
      </c>
      <c r="AN180" s="62" t="s">
        <v>695</v>
      </c>
      <c r="AO180" s="133" t="s">
        <v>69</v>
      </c>
      <c r="AP180" s="133" t="s">
        <v>610</v>
      </c>
      <c r="AQ180" s="133" t="s">
        <v>610</v>
      </c>
      <c r="AR180" s="133" t="s">
        <v>610</v>
      </c>
      <c r="AS180" s="133" t="s">
        <v>697</v>
      </c>
      <c r="AT180" s="133" t="s">
        <v>610</v>
      </c>
      <c r="AU180" s="137" t="str">
        <f t="shared" si="153"/>
        <v>Se mantiene los controles establecidos</v>
      </c>
    </row>
    <row r="181" spans="2:47" s="43" customFormat="1" ht="135" customHeight="1" x14ac:dyDescent="0.35">
      <c r="B181" s="139" t="s">
        <v>114</v>
      </c>
      <c r="C181" s="158" t="s">
        <v>158</v>
      </c>
      <c r="D181" s="139" t="s">
        <v>105</v>
      </c>
      <c r="E181" s="134" t="s">
        <v>477</v>
      </c>
      <c r="F181" s="134" t="s">
        <v>478</v>
      </c>
      <c r="G181" s="133" t="s">
        <v>69</v>
      </c>
      <c r="H181" s="133" t="s">
        <v>70</v>
      </c>
      <c r="I181" s="133" t="s">
        <v>86</v>
      </c>
      <c r="J181" s="133" t="s">
        <v>85</v>
      </c>
      <c r="K181" s="173" t="s">
        <v>703</v>
      </c>
      <c r="L181" s="62" t="s">
        <v>705</v>
      </c>
      <c r="M181" s="179" t="s">
        <v>706</v>
      </c>
      <c r="N181" s="174" t="s">
        <v>707</v>
      </c>
      <c r="O181" s="133">
        <v>2</v>
      </c>
      <c r="P181" s="133">
        <v>3</v>
      </c>
      <c r="Q181" s="133">
        <f t="shared" si="143"/>
        <v>6</v>
      </c>
      <c r="R181" s="133" t="str">
        <f t="shared" si="144"/>
        <v>MEDIO</v>
      </c>
      <c r="S181" s="133">
        <v>25</v>
      </c>
      <c r="T181" s="133">
        <f t="shared" si="145"/>
        <v>150</v>
      </c>
      <c r="U181" s="133" t="str">
        <f t="shared" si="146"/>
        <v>II</v>
      </c>
      <c r="V181" s="133" t="str">
        <f t="shared" si="147"/>
        <v>Aceptable con control especifico</v>
      </c>
      <c r="W181" s="157" t="s">
        <v>704</v>
      </c>
      <c r="X181" s="133" t="s">
        <v>69</v>
      </c>
      <c r="Y181" s="173" t="s">
        <v>708</v>
      </c>
      <c r="Z181" s="133" t="s">
        <v>610</v>
      </c>
      <c r="AA181" s="133" t="s">
        <v>709</v>
      </c>
      <c r="AB181" s="133" t="s">
        <v>710</v>
      </c>
      <c r="AC181" s="133" t="s">
        <v>610</v>
      </c>
      <c r="AD181" s="171">
        <v>46246</v>
      </c>
      <c r="AE181" s="116" t="s">
        <v>74</v>
      </c>
      <c r="AF181" s="133">
        <v>2</v>
      </c>
      <c r="AG181" s="133">
        <v>3</v>
      </c>
      <c r="AH181" s="133">
        <f t="shared" si="148"/>
        <v>6</v>
      </c>
      <c r="AI181" s="133" t="str">
        <f t="shared" si="149"/>
        <v>MEDIO</v>
      </c>
      <c r="AJ181" s="133">
        <v>25</v>
      </c>
      <c r="AK181" s="133">
        <f t="shared" si="150"/>
        <v>150</v>
      </c>
      <c r="AL181" s="133" t="str">
        <f t="shared" si="151"/>
        <v>II</v>
      </c>
      <c r="AM181" s="133" t="str">
        <f t="shared" si="152"/>
        <v>Aceptable con control especifico</v>
      </c>
      <c r="AN181" s="157" t="s">
        <v>704</v>
      </c>
      <c r="AO181" s="133" t="s">
        <v>69</v>
      </c>
      <c r="AP181" s="173" t="s">
        <v>708</v>
      </c>
      <c r="AQ181" s="133" t="s">
        <v>610</v>
      </c>
      <c r="AR181" s="133" t="s">
        <v>709</v>
      </c>
      <c r="AS181" s="133" t="s">
        <v>710</v>
      </c>
      <c r="AT181" s="133" t="s">
        <v>610</v>
      </c>
      <c r="AU181" s="137" t="str">
        <f t="shared" si="153"/>
        <v>Se mantiene los controles establecidos</v>
      </c>
    </row>
    <row r="182" spans="2:47" s="43" customFormat="1" ht="135" customHeight="1" x14ac:dyDescent="0.35">
      <c r="B182" s="139" t="s">
        <v>114</v>
      </c>
      <c r="C182" s="158" t="s">
        <v>158</v>
      </c>
      <c r="D182" s="139" t="s">
        <v>105</v>
      </c>
      <c r="E182" s="134" t="s">
        <v>477</v>
      </c>
      <c r="F182" s="134" t="s">
        <v>478</v>
      </c>
      <c r="G182" s="133" t="s">
        <v>69</v>
      </c>
      <c r="H182" s="133" t="s">
        <v>70</v>
      </c>
      <c r="I182" s="133" t="s">
        <v>87</v>
      </c>
      <c r="J182" s="133" t="s">
        <v>85</v>
      </c>
      <c r="K182" s="62" t="s">
        <v>698</v>
      </c>
      <c r="L182" s="133" t="s">
        <v>610</v>
      </c>
      <c r="M182" s="62" t="s">
        <v>610</v>
      </c>
      <c r="N182" s="62" t="s">
        <v>699</v>
      </c>
      <c r="O182" s="133">
        <v>2</v>
      </c>
      <c r="P182" s="133">
        <v>4</v>
      </c>
      <c r="Q182" s="133">
        <f t="shared" ref="Q182" si="165">O182 * P182</f>
        <v>8</v>
      </c>
      <c r="R182" s="133" t="str">
        <f t="shared" ref="R182" si="166">IF(OR(Q182="",NOT(ISNUMBER(Q182))),"FALSO",IF(AND(Q182&gt;=1,Q182&lt;=4),"BAJO",IF(AND(Q182&gt;=5,Q182&lt;=8),"MEDIO",IF(AND(Q182&gt;=9,Q182&lt;=20),"ALTO",IF(Q182&gt;=24,"MUYALTO","FALSO")))))</f>
        <v>MEDIO</v>
      </c>
      <c r="S182" s="133">
        <v>25</v>
      </c>
      <c r="T182" s="133">
        <f t="shared" ref="T182" si="167">Q182 * S182</f>
        <v>200</v>
      </c>
      <c r="U182" s="133" t="str">
        <f t="shared" ref="U182" si="168">IF(OR(T182="",NOT(ISNUMBER(T182))),"FALSO",IF(AND(T182&gt;=1,T182&lt;=20),"IV",IF(AND(T182&gt;=21,T182&lt;=120),"III",IF(AND(T182&gt;=121,T182&lt;=500),"II",IF(T182&gt;=600,"I","FALSO")))))</f>
        <v>II</v>
      </c>
      <c r="V182" s="133" t="str">
        <f t="shared" ref="V182" si="169">IF(U182="IV","Aceptable",IF(U182="III","Mejorable",IF(U182="II","Aceptable con control especifico", IF(U182="I","No Aceptable",FALSE))))</f>
        <v>Aceptable con control especifico</v>
      </c>
      <c r="W182" s="133" t="s">
        <v>700</v>
      </c>
      <c r="X182" s="133" t="s">
        <v>69</v>
      </c>
      <c r="Y182" s="133" t="s">
        <v>610</v>
      </c>
      <c r="Z182" s="133" t="s">
        <v>610</v>
      </c>
      <c r="AA182" s="133" t="s">
        <v>701</v>
      </c>
      <c r="AB182" s="133" t="s">
        <v>702</v>
      </c>
      <c r="AC182" s="133" t="s">
        <v>610</v>
      </c>
      <c r="AD182" s="171">
        <v>46246</v>
      </c>
      <c r="AE182" s="116" t="s">
        <v>74</v>
      </c>
      <c r="AF182" s="133">
        <v>2</v>
      </c>
      <c r="AG182" s="133">
        <v>4</v>
      </c>
      <c r="AH182" s="133">
        <f t="shared" ref="AH182" si="170">AF182 * AG182</f>
        <v>8</v>
      </c>
      <c r="AI182" s="133" t="str">
        <f t="shared" ref="AI182" si="171">IF(OR(AH182="",NOT(ISNUMBER(AH182))),"FALSO",IF(AND(AH182&gt;=1,AH182&lt;=4),"BAJO",IF(AND(AH182&gt;=5,AH182&lt;=8),"MEDIO",IF(AND(AH182&gt;=9,AH182&lt;=20),"ALTO",IF(AH182&gt;=24,"MUYALTO","FALSO")))))</f>
        <v>MEDIO</v>
      </c>
      <c r="AJ182" s="133">
        <v>25</v>
      </c>
      <c r="AK182" s="133">
        <f t="shared" ref="AK182" si="172">AH182 * AJ182</f>
        <v>200</v>
      </c>
      <c r="AL182" s="133" t="str">
        <f t="shared" ref="AL182" si="173">IF(OR(AK182="",NOT(ISNUMBER(AK182))),"FALSO",IF(AND(AK182&gt;=1,AK182&lt;=20),"IV",IF(AND(AK182&gt;=21,AK182&lt;=120),"III",IF(AND(AK182&gt;=121,AK182&lt;=500),"II",IF(AK182&gt;=600,"I","FALSO")))))</f>
        <v>II</v>
      </c>
      <c r="AM182" s="133" t="str">
        <f t="shared" ref="AM182" si="174">IF(AL182="IV","Aceptable",IF(AL182="III","Mejorable",IF(AL182="II","Aceptable con control especifico", IF(AL182="I","No Aceptable",FALSE))))</f>
        <v>Aceptable con control especifico</v>
      </c>
      <c r="AN182" s="133" t="s">
        <v>700</v>
      </c>
      <c r="AO182" s="133" t="s">
        <v>69</v>
      </c>
      <c r="AP182" s="133" t="s">
        <v>610</v>
      </c>
      <c r="AQ182" s="133" t="s">
        <v>610</v>
      </c>
      <c r="AR182" s="133" t="s">
        <v>701</v>
      </c>
      <c r="AS182" s="133" t="s">
        <v>702</v>
      </c>
      <c r="AT182" s="133" t="s">
        <v>610</v>
      </c>
      <c r="AU182" s="137" t="str">
        <f t="shared" ref="AU182" si="175">IF(AND(V182="Aceptable",AM182="Aceptable"),"Se mantiene los controles establecidos",
IF(AND(V182="Aceptable",AM182="Mejorable"),"Disminuyó el riesgo",
IF(AND(V182="Aceptable",AM182="Aceptable con control especifico"),"Disminuyó el riesgo",
IF(AND(V182="Mejorable",AM182="Mejorable"),"Se mantiene los controles establecidos",
IF(AND(V182="Mejorable",AM182="Aceptable"),"Disminuyó el riesgo",
IF(AND(V182="Mejorable",AM182="Aceptable con control especifico"),"Disminuyó el riesgo",
IF(AND(V182="Aceptable con control especifico",AM182="Aceptable con control especifico"),"Se mantiene los controles establecidos",
IF(AND(V182="Aceptable con control especifico",AM182="Mejorable"),"Aumentó el riesgo",
IF(AND(V182="Aceptable con control especifico",AM182="Aceptable"),"Aumentó el riesgo",
"Aumentó el riesgo")))))))))</f>
        <v>Se mantiene los controles establecidos</v>
      </c>
    </row>
    <row r="183" spans="2:47" s="43" customFormat="1" ht="192" customHeight="1" x14ac:dyDescent="0.35">
      <c r="B183" s="139" t="s">
        <v>114</v>
      </c>
      <c r="C183" s="158" t="s">
        <v>158</v>
      </c>
      <c r="D183" s="139" t="s">
        <v>105</v>
      </c>
      <c r="E183" s="134" t="s">
        <v>477</v>
      </c>
      <c r="F183" s="134" t="s">
        <v>478</v>
      </c>
      <c r="G183" s="133" t="s">
        <v>69</v>
      </c>
      <c r="H183" s="133" t="s">
        <v>70</v>
      </c>
      <c r="I183" s="133" t="s">
        <v>765</v>
      </c>
      <c r="J183" s="137" t="s">
        <v>85</v>
      </c>
      <c r="K183" s="173" t="s">
        <v>766</v>
      </c>
      <c r="L183" s="133" t="s">
        <v>610</v>
      </c>
      <c r="M183" s="62" t="s">
        <v>610</v>
      </c>
      <c r="N183" s="62" t="s">
        <v>694</v>
      </c>
      <c r="O183" s="133">
        <v>2</v>
      </c>
      <c r="P183" s="133">
        <v>3</v>
      </c>
      <c r="Q183" s="133">
        <f t="shared" si="143"/>
        <v>6</v>
      </c>
      <c r="R183" s="133" t="str">
        <f t="shared" si="144"/>
        <v>MEDIO</v>
      </c>
      <c r="S183" s="133">
        <v>10</v>
      </c>
      <c r="T183" s="133">
        <f t="shared" si="145"/>
        <v>60</v>
      </c>
      <c r="U183" s="133" t="str">
        <f t="shared" si="146"/>
        <v>III</v>
      </c>
      <c r="V183" s="133" t="str">
        <f t="shared" si="147"/>
        <v>Mejorable</v>
      </c>
      <c r="W183" s="62" t="s">
        <v>767</v>
      </c>
      <c r="X183" s="133" t="s">
        <v>69</v>
      </c>
      <c r="Y183" s="133" t="s">
        <v>119</v>
      </c>
      <c r="Z183" s="133" t="s">
        <v>119</v>
      </c>
      <c r="AA183" s="133" t="s">
        <v>768</v>
      </c>
      <c r="AB183" s="134" t="s">
        <v>769</v>
      </c>
      <c r="AC183" s="133" t="s">
        <v>119</v>
      </c>
      <c r="AD183" s="171">
        <v>46246</v>
      </c>
      <c r="AE183" s="159" t="s">
        <v>74</v>
      </c>
      <c r="AF183" s="133"/>
      <c r="AG183" s="133"/>
      <c r="AH183" s="133">
        <f t="shared" si="148"/>
        <v>0</v>
      </c>
      <c r="AI183" s="133" t="str">
        <f t="shared" si="149"/>
        <v>FALSO</v>
      </c>
      <c r="AJ183" s="133">
        <v>181</v>
      </c>
      <c r="AK183" s="133">
        <f t="shared" si="150"/>
        <v>0</v>
      </c>
      <c r="AL183" s="133" t="str">
        <f t="shared" si="151"/>
        <v>FALSO</v>
      </c>
      <c r="AM183" s="133" t="b">
        <f t="shared" si="152"/>
        <v>0</v>
      </c>
      <c r="AN183" s="62" t="s">
        <v>135</v>
      </c>
      <c r="AO183" s="133"/>
      <c r="AP183" s="136" t="s">
        <v>119</v>
      </c>
      <c r="AQ183" s="136" t="s">
        <v>119</v>
      </c>
      <c r="AR183" s="136" t="s">
        <v>119</v>
      </c>
      <c r="AS183" s="137" t="s">
        <v>126</v>
      </c>
      <c r="AT183" s="136" t="s">
        <v>119</v>
      </c>
      <c r="AU183" s="137" t="str">
        <f t="shared" si="153"/>
        <v>Aumentó el riesgo</v>
      </c>
    </row>
    <row r="184" spans="2:47" s="43" customFormat="1" ht="135" customHeight="1" x14ac:dyDescent="0.35">
      <c r="B184" s="139" t="s">
        <v>114</v>
      </c>
      <c r="C184" s="158" t="s">
        <v>158</v>
      </c>
      <c r="D184" s="139" t="s">
        <v>105</v>
      </c>
      <c r="E184" s="134" t="s">
        <v>477</v>
      </c>
      <c r="F184" s="134" t="s">
        <v>478</v>
      </c>
      <c r="G184" s="133" t="s">
        <v>69</v>
      </c>
      <c r="H184" s="133" t="s">
        <v>70</v>
      </c>
      <c r="I184" s="138" t="s">
        <v>491</v>
      </c>
      <c r="J184" s="133" t="s">
        <v>85</v>
      </c>
      <c r="K184" s="62" t="s">
        <v>721</v>
      </c>
      <c r="L184" s="133" t="s">
        <v>610</v>
      </c>
      <c r="M184" s="62" t="s">
        <v>729</v>
      </c>
      <c r="N184" s="62" t="s">
        <v>699</v>
      </c>
      <c r="O184" s="133">
        <v>2</v>
      </c>
      <c r="P184" s="133">
        <v>1</v>
      </c>
      <c r="Q184" s="133">
        <f t="shared" si="143"/>
        <v>2</v>
      </c>
      <c r="R184" s="133" t="str">
        <f t="shared" si="144"/>
        <v>BAJO</v>
      </c>
      <c r="S184" s="133">
        <v>60</v>
      </c>
      <c r="T184" s="133">
        <f t="shared" si="145"/>
        <v>120</v>
      </c>
      <c r="U184" s="133" t="str">
        <f t="shared" si="146"/>
        <v>III</v>
      </c>
      <c r="V184" s="133" t="str">
        <f t="shared" si="147"/>
        <v>Mejorable</v>
      </c>
      <c r="W184" s="62" t="s">
        <v>723</v>
      </c>
      <c r="X184" s="133" t="s">
        <v>69</v>
      </c>
      <c r="Y184" s="133" t="s">
        <v>610</v>
      </c>
      <c r="Z184" s="133" t="s">
        <v>610</v>
      </c>
      <c r="AA184" s="133" t="s">
        <v>610</v>
      </c>
      <c r="AB184" s="133" t="s">
        <v>730</v>
      </c>
      <c r="AC184" s="133" t="s">
        <v>610</v>
      </c>
      <c r="AD184" s="171">
        <v>46246</v>
      </c>
      <c r="AE184" s="116" t="s">
        <v>74</v>
      </c>
      <c r="AF184" s="133">
        <v>2</v>
      </c>
      <c r="AG184" s="133">
        <v>1</v>
      </c>
      <c r="AH184" s="133">
        <f t="shared" si="148"/>
        <v>2</v>
      </c>
      <c r="AI184" s="133" t="str">
        <f t="shared" si="149"/>
        <v>BAJO</v>
      </c>
      <c r="AJ184" s="133">
        <v>60</v>
      </c>
      <c r="AK184" s="133">
        <f t="shared" si="150"/>
        <v>120</v>
      </c>
      <c r="AL184" s="133" t="str">
        <f t="shared" si="151"/>
        <v>III</v>
      </c>
      <c r="AM184" s="133" t="str">
        <f t="shared" si="152"/>
        <v>Mejorable</v>
      </c>
      <c r="AN184" s="62" t="s">
        <v>723</v>
      </c>
      <c r="AO184" s="133" t="s">
        <v>69</v>
      </c>
      <c r="AP184" s="133" t="s">
        <v>610</v>
      </c>
      <c r="AQ184" s="133" t="s">
        <v>610</v>
      </c>
      <c r="AR184" s="133" t="s">
        <v>610</v>
      </c>
      <c r="AS184" s="133" t="s">
        <v>730</v>
      </c>
      <c r="AT184" s="133" t="s">
        <v>610</v>
      </c>
      <c r="AU184" s="137" t="str">
        <f t="shared" si="153"/>
        <v>Se mantiene los controles establecidos</v>
      </c>
    </row>
    <row r="185" spans="2:47" s="43" customFormat="1" ht="135" customHeight="1" x14ac:dyDescent="0.35">
      <c r="B185" s="139" t="s">
        <v>114</v>
      </c>
      <c r="C185" s="158" t="s">
        <v>158</v>
      </c>
      <c r="D185" s="139" t="s">
        <v>105</v>
      </c>
      <c r="E185" s="134" t="s">
        <v>477</v>
      </c>
      <c r="F185" s="134" t="s">
        <v>478</v>
      </c>
      <c r="G185" s="133" t="s">
        <v>69</v>
      </c>
      <c r="H185" s="133" t="s">
        <v>70</v>
      </c>
      <c r="I185" s="133" t="s">
        <v>796</v>
      </c>
      <c r="J185" s="133" t="s">
        <v>85</v>
      </c>
      <c r="K185" s="62" t="s">
        <v>797</v>
      </c>
      <c r="L185" s="181" t="s">
        <v>610</v>
      </c>
      <c r="M185" s="174" t="s">
        <v>798</v>
      </c>
      <c r="N185" s="62" t="s">
        <v>799</v>
      </c>
      <c r="O185" s="133">
        <v>2</v>
      </c>
      <c r="P185" s="133">
        <v>1</v>
      </c>
      <c r="Q185" s="133">
        <f t="shared" si="143"/>
        <v>2</v>
      </c>
      <c r="R185" s="133" t="str">
        <f t="shared" si="144"/>
        <v>BAJO</v>
      </c>
      <c r="S185" s="133">
        <v>25</v>
      </c>
      <c r="T185" s="133">
        <f t="shared" si="145"/>
        <v>50</v>
      </c>
      <c r="U185" s="133" t="str">
        <f t="shared" si="146"/>
        <v>III</v>
      </c>
      <c r="V185" s="133" t="str">
        <f t="shared" si="147"/>
        <v>Mejorable</v>
      </c>
      <c r="W185" s="133" t="s">
        <v>723</v>
      </c>
      <c r="X185" s="133" t="s">
        <v>69</v>
      </c>
      <c r="Y185" s="133" t="s">
        <v>626</v>
      </c>
      <c r="Z185" s="133" t="s">
        <v>610</v>
      </c>
      <c r="AA185" s="133" t="s">
        <v>800</v>
      </c>
      <c r="AB185" s="133" t="s">
        <v>801</v>
      </c>
      <c r="AC185" s="133" t="s">
        <v>610</v>
      </c>
      <c r="AD185" s="171">
        <v>46246</v>
      </c>
      <c r="AE185" s="159" t="s">
        <v>74</v>
      </c>
      <c r="AF185" s="133">
        <v>2</v>
      </c>
      <c r="AG185" s="133">
        <v>1</v>
      </c>
      <c r="AH185" s="133">
        <f t="shared" si="148"/>
        <v>2</v>
      </c>
      <c r="AI185" s="133" t="str">
        <f t="shared" si="149"/>
        <v>BAJO</v>
      </c>
      <c r="AJ185" s="133">
        <v>25</v>
      </c>
      <c r="AK185" s="133">
        <f t="shared" si="150"/>
        <v>50</v>
      </c>
      <c r="AL185" s="133" t="str">
        <f t="shared" si="151"/>
        <v>III</v>
      </c>
      <c r="AM185" s="133" t="str">
        <f t="shared" si="152"/>
        <v>Mejorable</v>
      </c>
      <c r="AN185" s="133" t="s">
        <v>723</v>
      </c>
      <c r="AO185" s="133" t="s">
        <v>69</v>
      </c>
      <c r="AP185" s="133" t="s">
        <v>626</v>
      </c>
      <c r="AQ185" s="133" t="s">
        <v>610</v>
      </c>
      <c r="AR185" s="133" t="s">
        <v>800</v>
      </c>
      <c r="AS185" s="133" t="s">
        <v>801</v>
      </c>
      <c r="AT185" s="133" t="s">
        <v>610</v>
      </c>
      <c r="AU185" s="137" t="str">
        <f t="shared" si="153"/>
        <v>Se mantiene los controles establecidos</v>
      </c>
    </row>
    <row r="186" spans="2:47" s="43" customFormat="1" ht="135" customHeight="1" x14ac:dyDescent="0.35">
      <c r="B186" s="139" t="s">
        <v>114</v>
      </c>
      <c r="C186" s="158" t="s">
        <v>158</v>
      </c>
      <c r="D186" s="139" t="s">
        <v>105</v>
      </c>
      <c r="E186" s="134" t="s">
        <v>477</v>
      </c>
      <c r="F186" s="134" t="s">
        <v>478</v>
      </c>
      <c r="G186" s="133" t="s">
        <v>69</v>
      </c>
      <c r="H186" s="133" t="s">
        <v>70</v>
      </c>
      <c r="I186" s="133" t="s">
        <v>88</v>
      </c>
      <c r="J186" s="133" t="s">
        <v>89</v>
      </c>
      <c r="K186" s="62" t="s">
        <v>788</v>
      </c>
      <c r="L186" s="133" t="s">
        <v>626</v>
      </c>
      <c r="M186" s="62" t="s">
        <v>789</v>
      </c>
      <c r="N186" s="138" t="s">
        <v>790</v>
      </c>
      <c r="O186" s="133">
        <v>2</v>
      </c>
      <c r="P186" s="133">
        <v>1</v>
      </c>
      <c r="Q186" s="133">
        <v>2</v>
      </c>
      <c r="R186" s="133" t="s">
        <v>791</v>
      </c>
      <c r="S186" s="133">
        <v>60</v>
      </c>
      <c r="T186" s="133">
        <v>120</v>
      </c>
      <c r="U186" s="133" t="s">
        <v>235</v>
      </c>
      <c r="V186" s="133" t="s">
        <v>264</v>
      </c>
      <c r="W186" s="62" t="s">
        <v>792</v>
      </c>
      <c r="X186" s="133" t="s">
        <v>69</v>
      </c>
      <c r="Y186" s="133" t="s">
        <v>610</v>
      </c>
      <c r="Z186" s="133" t="s">
        <v>610</v>
      </c>
      <c r="AA186" s="138" t="s">
        <v>793</v>
      </c>
      <c r="AB186" s="137" t="s">
        <v>794</v>
      </c>
      <c r="AC186" s="133" t="s">
        <v>795</v>
      </c>
      <c r="AD186" s="171">
        <v>46246</v>
      </c>
      <c r="AE186" s="116" t="s">
        <v>74</v>
      </c>
      <c r="AF186" s="133">
        <v>2</v>
      </c>
      <c r="AG186" s="133">
        <v>1</v>
      </c>
      <c r="AH186" s="133">
        <v>2</v>
      </c>
      <c r="AI186" s="133" t="s">
        <v>791</v>
      </c>
      <c r="AJ186" s="133">
        <v>60</v>
      </c>
      <c r="AK186" s="133">
        <v>120</v>
      </c>
      <c r="AL186" s="133" t="s">
        <v>235</v>
      </c>
      <c r="AM186" s="133" t="s">
        <v>264</v>
      </c>
      <c r="AN186" s="62" t="s">
        <v>792</v>
      </c>
      <c r="AO186" s="133" t="s">
        <v>69</v>
      </c>
      <c r="AP186" s="133" t="s">
        <v>610</v>
      </c>
      <c r="AQ186" s="133" t="s">
        <v>610</v>
      </c>
      <c r="AR186" s="138" t="s">
        <v>793</v>
      </c>
      <c r="AS186" s="137" t="s">
        <v>794</v>
      </c>
      <c r="AT186" s="133" t="s">
        <v>795</v>
      </c>
      <c r="AU186" s="137" t="s">
        <v>287</v>
      </c>
    </row>
    <row r="187" spans="2:47" s="43" customFormat="1" ht="135" customHeight="1" x14ac:dyDescent="0.35">
      <c r="B187" s="139" t="s">
        <v>114</v>
      </c>
      <c r="C187" s="158" t="s">
        <v>158</v>
      </c>
      <c r="D187" s="139" t="s">
        <v>105</v>
      </c>
      <c r="E187" s="134" t="s">
        <v>477</v>
      </c>
      <c r="F187" s="134" t="s">
        <v>478</v>
      </c>
      <c r="G187" s="133" t="s">
        <v>69</v>
      </c>
      <c r="H187" s="133" t="s">
        <v>70</v>
      </c>
      <c r="I187" s="133" t="s">
        <v>90</v>
      </c>
      <c r="J187" s="133" t="s">
        <v>89</v>
      </c>
      <c r="K187" s="62" t="s">
        <v>788</v>
      </c>
      <c r="L187" s="133" t="s">
        <v>626</v>
      </c>
      <c r="M187" s="62" t="s">
        <v>789</v>
      </c>
      <c r="N187" s="138" t="s">
        <v>790</v>
      </c>
      <c r="O187" s="133">
        <v>2</v>
      </c>
      <c r="P187" s="133">
        <v>1</v>
      </c>
      <c r="Q187" s="133">
        <v>2</v>
      </c>
      <c r="R187" s="133" t="s">
        <v>791</v>
      </c>
      <c r="S187" s="133">
        <v>60</v>
      </c>
      <c r="T187" s="133">
        <v>120</v>
      </c>
      <c r="U187" s="133" t="s">
        <v>235</v>
      </c>
      <c r="V187" s="133" t="s">
        <v>264</v>
      </c>
      <c r="W187" s="62" t="s">
        <v>792</v>
      </c>
      <c r="X187" s="133" t="s">
        <v>69</v>
      </c>
      <c r="Y187" s="133" t="s">
        <v>610</v>
      </c>
      <c r="Z187" s="133" t="s">
        <v>610</v>
      </c>
      <c r="AA187" s="138" t="s">
        <v>793</v>
      </c>
      <c r="AB187" s="137" t="s">
        <v>794</v>
      </c>
      <c r="AC187" s="133" t="s">
        <v>795</v>
      </c>
      <c r="AD187" s="171">
        <v>46246</v>
      </c>
      <c r="AE187" s="116" t="s">
        <v>74</v>
      </c>
      <c r="AF187" s="133">
        <v>2</v>
      </c>
      <c r="AG187" s="133">
        <v>1</v>
      </c>
      <c r="AH187" s="133">
        <v>2</v>
      </c>
      <c r="AI187" s="133" t="s">
        <v>791</v>
      </c>
      <c r="AJ187" s="133">
        <v>60</v>
      </c>
      <c r="AK187" s="133">
        <v>120</v>
      </c>
      <c r="AL187" s="133" t="s">
        <v>235</v>
      </c>
      <c r="AM187" s="133" t="s">
        <v>264</v>
      </c>
      <c r="AN187" s="62" t="s">
        <v>792</v>
      </c>
      <c r="AO187" s="133" t="s">
        <v>69</v>
      </c>
      <c r="AP187" s="133" t="s">
        <v>610</v>
      </c>
      <c r="AQ187" s="133" t="s">
        <v>610</v>
      </c>
      <c r="AR187" s="138" t="s">
        <v>793</v>
      </c>
      <c r="AS187" s="137" t="s">
        <v>794</v>
      </c>
      <c r="AT187" s="133" t="s">
        <v>795</v>
      </c>
      <c r="AU187" s="137" t="s">
        <v>287</v>
      </c>
    </row>
    <row r="188" spans="2:47" s="43" customFormat="1" ht="135" customHeight="1" x14ac:dyDescent="0.35">
      <c r="B188" s="139" t="s">
        <v>114</v>
      </c>
      <c r="C188" s="158" t="s">
        <v>158</v>
      </c>
      <c r="D188" s="139" t="s">
        <v>105</v>
      </c>
      <c r="E188" s="134" t="s">
        <v>477</v>
      </c>
      <c r="F188" s="134" t="s">
        <v>478</v>
      </c>
      <c r="G188" s="133" t="s">
        <v>69</v>
      </c>
      <c r="H188" s="133" t="s">
        <v>70</v>
      </c>
      <c r="I188" s="133" t="s">
        <v>91</v>
      </c>
      <c r="J188" s="133" t="s">
        <v>89</v>
      </c>
      <c r="K188" s="62" t="s">
        <v>788</v>
      </c>
      <c r="L188" s="133" t="s">
        <v>626</v>
      </c>
      <c r="M188" s="62" t="s">
        <v>789</v>
      </c>
      <c r="N188" s="138" t="s">
        <v>790</v>
      </c>
      <c r="O188" s="133">
        <v>2</v>
      </c>
      <c r="P188" s="133">
        <v>1</v>
      </c>
      <c r="Q188" s="133">
        <v>2</v>
      </c>
      <c r="R188" s="133" t="s">
        <v>791</v>
      </c>
      <c r="S188" s="133">
        <v>60</v>
      </c>
      <c r="T188" s="133">
        <v>120</v>
      </c>
      <c r="U188" s="133" t="s">
        <v>235</v>
      </c>
      <c r="V188" s="133" t="s">
        <v>264</v>
      </c>
      <c r="W188" s="62" t="s">
        <v>792</v>
      </c>
      <c r="X188" s="133" t="s">
        <v>69</v>
      </c>
      <c r="Y188" s="133" t="s">
        <v>610</v>
      </c>
      <c r="Z188" s="133" t="s">
        <v>610</v>
      </c>
      <c r="AA188" s="138" t="s">
        <v>793</v>
      </c>
      <c r="AB188" s="137" t="s">
        <v>794</v>
      </c>
      <c r="AC188" s="133" t="s">
        <v>795</v>
      </c>
      <c r="AD188" s="171">
        <v>46246</v>
      </c>
      <c r="AE188" s="116" t="s">
        <v>74</v>
      </c>
      <c r="AF188" s="133">
        <v>2</v>
      </c>
      <c r="AG188" s="133">
        <v>1</v>
      </c>
      <c r="AH188" s="133">
        <v>2</v>
      </c>
      <c r="AI188" s="133" t="s">
        <v>791</v>
      </c>
      <c r="AJ188" s="133">
        <v>60</v>
      </c>
      <c r="AK188" s="133">
        <v>120</v>
      </c>
      <c r="AL188" s="133" t="s">
        <v>235</v>
      </c>
      <c r="AM188" s="133" t="s">
        <v>264</v>
      </c>
      <c r="AN188" s="62" t="s">
        <v>792</v>
      </c>
      <c r="AO188" s="133" t="s">
        <v>69</v>
      </c>
      <c r="AP188" s="133" t="s">
        <v>610</v>
      </c>
      <c r="AQ188" s="133" t="s">
        <v>610</v>
      </c>
      <c r="AR188" s="138" t="s">
        <v>793</v>
      </c>
      <c r="AS188" s="137" t="s">
        <v>794</v>
      </c>
      <c r="AT188" s="133" t="s">
        <v>795</v>
      </c>
      <c r="AU188" s="137" t="s">
        <v>287</v>
      </c>
    </row>
    <row r="189" spans="2:47" s="43" customFormat="1" ht="135" customHeight="1" x14ac:dyDescent="0.35">
      <c r="B189" s="139" t="s">
        <v>114</v>
      </c>
      <c r="C189" s="158" t="s">
        <v>158</v>
      </c>
      <c r="D189" s="139" t="s">
        <v>105</v>
      </c>
      <c r="E189" s="134" t="s">
        <v>477</v>
      </c>
      <c r="F189" s="134" t="s">
        <v>478</v>
      </c>
      <c r="G189" s="133" t="s">
        <v>69</v>
      </c>
      <c r="H189" s="133" t="s">
        <v>70</v>
      </c>
      <c r="I189" s="133" t="s">
        <v>92</v>
      </c>
      <c r="J189" s="133" t="s">
        <v>89</v>
      </c>
      <c r="K189" s="62" t="s">
        <v>788</v>
      </c>
      <c r="L189" s="133" t="s">
        <v>626</v>
      </c>
      <c r="M189" s="62" t="s">
        <v>789</v>
      </c>
      <c r="N189" s="138" t="s">
        <v>790</v>
      </c>
      <c r="O189" s="133">
        <v>2</v>
      </c>
      <c r="P189" s="133">
        <v>1</v>
      </c>
      <c r="Q189" s="133">
        <v>2</v>
      </c>
      <c r="R189" s="133" t="s">
        <v>791</v>
      </c>
      <c r="S189" s="133">
        <v>60</v>
      </c>
      <c r="T189" s="133">
        <v>120</v>
      </c>
      <c r="U189" s="133" t="s">
        <v>235</v>
      </c>
      <c r="V189" s="133" t="s">
        <v>264</v>
      </c>
      <c r="W189" s="62" t="s">
        <v>792</v>
      </c>
      <c r="X189" s="133" t="s">
        <v>69</v>
      </c>
      <c r="Y189" s="133" t="s">
        <v>610</v>
      </c>
      <c r="Z189" s="133" t="s">
        <v>610</v>
      </c>
      <c r="AA189" s="138" t="s">
        <v>793</v>
      </c>
      <c r="AB189" s="137" t="s">
        <v>794</v>
      </c>
      <c r="AC189" s="133" t="s">
        <v>795</v>
      </c>
      <c r="AD189" s="171">
        <v>46246</v>
      </c>
      <c r="AE189" s="116" t="s">
        <v>74</v>
      </c>
      <c r="AF189" s="133">
        <v>2</v>
      </c>
      <c r="AG189" s="133">
        <v>1</v>
      </c>
      <c r="AH189" s="133">
        <v>2</v>
      </c>
      <c r="AI189" s="133" t="s">
        <v>791</v>
      </c>
      <c r="AJ189" s="133">
        <v>60</v>
      </c>
      <c r="AK189" s="133">
        <v>120</v>
      </c>
      <c r="AL189" s="133" t="s">
        <v>235</v>
      </c>
      <c r="AM189" s="133" t="s">
        <v>264</v>
      </c>
      <c r="AN189" s="62" t="s">
        <v>792</v>
      </c>
      <c r="AO189" s="133" t="s">
        <v>69</v>
      </c>
      <c r="AP189" s="133" t="s">
        <v>610</v>
      </c>
      <c r="AQ189" s="133" t="s">
        <v>610</v>
      </c>
      <c r="AR189" s="138" t="s">
        <v>793</v>
      </c>
      <c r="AS189" s="137" t="s">
        <v>794</v>
      </c>
      <c r="AT189" s="133" t="s">
        <v>795</v>
      </c>
      <c r="AU189" s="137" t="s">
        <v>287</v>
      </c>
    </row>
    <row r="190" spans="2:47" s="43" customFormat="1" ht="135" customHeight="1" x14ac:dyDescent="0.35">
      <c r="B190" s="139" t="s">
        <v>114</v>
      </c>
      <c r="C190" s="158" t="s">
        <v>158</v>
      </c>
      <c r="D190" s="139" t="s">
        <v>105</v>
      </c>
      <c r="E190" s="134" t="s">
        <v>477</v>
      </c>
      <c r="F190" s="134" t="s">
        <v>478</v>
      </c>
      <c r="G190" s="133" t="s">
        <v>69</v>
      </c>
      <c r="H190" s="133" t="s">
        <v>70</v>
      </c>
      <c r="I190" s="133" t="s">
        <v>93</v>
      </c>
      <c r="J190" s="133" t="s">
        <v>89</v>
      </c>
      <c r="K190" s="62" t="s">
        <v>788</v>
      </c>
      <c r="L190" s="133" t="s">
        <v>626</v>
      </c>
      <c r="M190" s="62" t="s">
        <v>789</v>
      </c>
      <c r="N190" s="138" t="s">
        <v>790</v>
      </c>
      <c r="O190" s="133">
        <v>2</v>
      </c>
      <c r="P190" s="133">
        <v>1</v>
      </c>
      <c r="Q190" s="133">
        <v>2</v>
      </c>
      <c r="R190" s="133" t="s">
        <v>791</v>
      </c>
      <c r="S190" s="133">
        <v>60</v>
      </c>
      <c r="T190" s="133">
        <v>120</v>
      </c>
      <c r="U190" s="133" t="s">
        <v>235</v>
      </c>
      <c r="V190" s="133" t="s">
        <v>264</v>
      </c>
      <c r="W190" s="62" t="s">
        <v>792</v>
      </c>
      <c r="X190" s="133" t="s">
        <v>69</v>
      </c>
      <c r="Y190" s="133" t="s">
        <v>610</v>
      </c>
      <c r="Z190" s="133" t="s">
        <v>610</v>
      </c>
      <c r="AA190" s="138" t="s">
        <v>793</v>
      </c>
      <c r="AB190" s="137" t="s">
        <v>794</v>
      </c>
      <c r="AC190" s="133" t="s">
        <v>795</v>
      </c>
      <c r="AD190" s="171">
        <v>46246</v>
      </c>
      <c r="AE190" s="116" t="s">
        <v>74</v>
      </c>
      <c r="AF190" s="133">
        <v>2</v>
      </c>
      <c r="AG190" s="133">
        <v>1</v>
      </c>
      <c r="AH190" s="133">
        <v>2</v>
      </c>
      <c r="AI190" s="133" t="s">
        <v>791</v>
      </c>
      <c r="AJ190" s="133">
        <v>60</v>
      </c>
      <c r="AK190" s="133">
        <v>120</v>
      </c>
      <c r="AL190" s="133" t="s">
        <v>235</v>
      </c>
      <c r="AM190" s="133" t="s">
        <v>264</v>
      </c>
      <c r="AN190" s="62" t="s">
        <v>792</v>
      </c>
      <c r="AO190" s="133" t="s">
        <v>69</v>
      </c>
      <c r="AP190" s="133" t="s">
        <v>610</v>
      </c>
      <c r="AQ190" s="133" t="s">
        <v>610</v>
      </c>
      <c r="AR190" s="138" t="s">
        <v>793</v>
      </c>
      <c r="AS190" s="137" t="s">
        <v>794</v>
      </c>
      <c r="AT190" s="133" t="s">
        <v>795</v>
      </c>
      <c r="AU190" s="137" t="s">
        <v>287</v>
      </c>
    </row>
    <row r="191" spans="2:47" s="43" customFormat="1" ht="135" customHeight="1" x14ac:dyDescent="0.35">
      <c r="B191" s="139" t="s">
        <v>114</v>
      </c>
      <c r="C191" s="158" t="s">
        <v>158</v>
      </c>
      <c r="D191" s="139" t="s">
        <v>105</v>
      </c>
      <c r="E191" s="134" t="s">
        <v>477</v>
      </c>
      <c r="F191" s="134" t="s">
        <v>478</v>
      </c>
      <c r="G191" s="133" t="s">
        <v>69</v>
      </c>
      <c r="H191" s="133" t="s">
        <v>70</v>
      </c>
      <c r="I191" s="133" t="s">
        <v>94</v>
      </c>
      <c r="J191" s="133" t="s">
        <v>89</v>
      </c>
      <c r="K191" s="62" t="s">
        <v>788</v>
      </c>
      <c r="L191" s="133" t="s">
        <v>626</v>
      </c>
      <c r="M191" s="62" t="s">
        <v>789</v>
      </c>
      <c r="N191" s="138" t="s">
        <v>790</v>
      </c>
      <c r="O191" s="133">
        <v>2</v>
      </c>
      <c r="P191" s="133">
        <v>1</v>
      </c>
      <c r="Q191" s="133">
        <v>2</v>
      </c>
      <c r="R191" s="133" t="s">
        <v>791</v>
      </c>
      <c r="S191" s="133">
        <v>60</v>
      </c>
      <c r="T191" s="133">
        <v>120</v>
      </c>
      <c r="U191" s="133" t="s">
        <v>235</v>
      </c>
      <c r="V191" s="133" t="s">
        <v>264</v>
      </c>
      <c r="W191" s="62" t="s">
        <v>792</v>
      </c>
      <c r="X191" s="133" t="s">
        <v>69</v>
      </c>
      <c r="Y191" s="133" t="s">
        <v>610</v>
      </c>
      <c r="Z191" s="133" t="s">
        <v>610</v>
      </c>
      <c r="AA191" s="138" t="s">
        <v>793</v>
      </c>
      <c r="AB191" s="137" t="s">
        <v>794</v>
      </c>
      <c r="AC191" s="133" t="s">
        <v>795</v>
      </c>
      <c r="AD191" s="171">
        <v>46246</v>
      </c>
      <c r="AE191" s="116" t="s">
        <v>74</v>
      </c>
      <c r="AF191" s="133">
        <v>2</v>
      </c>
      <c r="AG191" s="133">
        <v>1</v>
      </c>
      <c r="AH191" s="133">
        <v>2</v>
      </c>
      <c r="AI191" s="133" t="s">
        <v>791</v>
      </c>
      <c r="AJ191" s="133">
        <v>60</v>
      </c>
      <c r="AK191" s="133">
        <v>120</v>
      </c>
      <c r="AL191" s="133" t="s">
        <v>235</v>
      </c>
      <c r="AM191" s="133" t="s">
        <v>264</v>
      </c>
      <c r="AN191" s="62" t="s">
        <v>792</v>
      </c>
      <c r="AO191" s="133" t="s">
        <v>69</v>
      </c>
      <c r="AP191" s="133" t="s">
        <v>610</v>
      </c>
      <c r="AQ191" s="133" t="s">
        <v>610</v>
      </c>
      <c r="AR191" s="138" t="s">
        <v>793</v>
      </c>
      <c r="AS191" s="137" t="s">
        <v>794</v>
      </c>
      <c r="AT191" s="133" t="s">
        <v>795</v>
      </c>
      <c r="AU191" s="137" t="s">
        <v>287</v>
      </c>
    </row>
    <row r="192" spans="2:47" s="43" customFormat="1" ht="135" customHeight="1" x14ac:dyDescent="0.35">
      <c r="B192" s="158" t="s">
        <v>114</v>
      </c>
      <c r="C192" s="158" t="s">
        <v>158</v>
      </c>
      <c r="D192" s="139" t="s">
        <v>105</v>
      </c>
      <c r="E192" s="134" t="s">
        <v>492</v>
      </c>
      <c r="F192" s="134" t="s">
        <v>493</v>
      </c>
      <c r="G192" s="133" t="s">
        <v>69</v>
      </c>
      <c r="H192" s="133" t="s">
        <v>70</v>
      </c>
      <c r="I192" s="133" t="s">
        <v>621</v>
      </c>
      <c r="J192" s="133" t="s">
        <v>71</v>
      </c>
      <c r="K192" s="62" t="s">
        <v>609</v>
      </c>
      <c r="L192" s="62" t="s">
        <v>610</v>
      </c>
      <c r="M192" s="62" t="s">
        <v>611</v>
      </c>
      <c r="N192" s="62" t="s">
        <v>612</v>
      </c>
      <c r="O192" s="133">
        <v>2</v>
      </c>
      <c r="P192" s="133">
        <v>4</v>
      </c>
      <c r="Q192" s="133">
        <f t="shared" si="143"/>
        <v>8</v>
      </c>
      <c r="R192" s="133" t="str">
        <f t="shared" si="144"/>
        <v>MEDIO</v>
      </c>
      <c r="S192" s="133">
        <v>10</v>
      </c>
      <c r="T192" s="133">
        <f t="shared" si="145"/>
        <v>80</v>
      </c>
      <c r="U192" s="133" t="str">
        <f t="shared" si="146"/>
        <v>III</v>
      </c>
      <c r="V192" s="133" t="str">
        <f t="shared" si="147"/>
        <v>Mejorable</v>
      </c>
      <c r="W192" s="62" t="s">
        <v>72</v>
      </c>
      <c r="X192" s="133" t="s">
        <v>73</v>
      </c>
      <c r="Y192" s="133" t="s">
        <v>610</v>
      </c>
      <c r="Z192" s="133" t="s">
        <v>610</v>
      </c>
      <c r="AA192" s="133" t="s">
        <v>610</v>
      </c>
      <c r="AB192" s="133" t="s">
        <v>613</v>
      </c>
      <c r="AC192" s="133" t="s">
        <v>614</v>
      </c>
      <c r="AD192" s="171">
        <v>46246</v>
      </c>
      <c r="AE192" s="116" t="s">
        <v>74</v>
      </c>
      <c r="AF192" s="133">
        <v>2</v>
      </c>
      <c r="AG192" s="133">
        <v>4</v>
      </c>
      <c r="AH192" s="133">
        <f t="shared" si="148"/>
        <v>8</v>
      </c>
      <c r="AI192" s="133" t="str">
        <f t="shared" si="149"/>
        <v>MEDIO</v>
      </c>
      <c r="AJ192" s="133">
        <v>10</v>
      </c>
      <c r="AK192" s="133">
        <f t="shared" si="150"/>
        <v>80</v>
      </c>
      <c r="AL192" s="133" t="str">
        <f t="shared" si="151"/>
        <v>III</v>
      </c>
      <c r="AM192" s="133" t="str">
        <f t="shared" si="152"/>
        <v>Mejorable</v>
      </c>
      <c r="AN192" s="62" t="s">
        <v>72</v>
      </c>
      <c r="AO192" s="133" t="s">
        <v>73</v>
      </c>
      <c r="AP192" s="133" t="s">
        <v>610</v>
      </c>
      <c r="AQ192" s="133" t="s">
        <v>610</v>
      </c>
      <c r="AR192" s="133" t="s">
        <v>610</v>
      </c>
      <c r="AS192" s="133" t="s">
        <v>613</v>
      </c>
      <c r="AT192" s="133" t="s">
        <v>614</v>
      </c>
      <c r="AU192" s="137" t="str">
        <f t="shared" si="153"/>
        <v>Se mantiene los controles establecidos</v>
      </c>
    </row>
    <row r="193" spans="2:47" s="43" customFormat="1" ht="135" customHeight="1" x14ac:dyDescent="0.35">
      <c r="B193" s="158" t="s">
        <v>114</v>
      </c>
      <c r="C193" s="158" t="s">
        <v>158</v>
      </c>
      <c r="D193" s="139" t="s">
        <v>105</v>
      </c>
      <c r="E193" s="134" t="s">
        <v>492</v>
      </c>
      <c r="F193" s="134" t="s">
        <v>493</v>
      </c>
      <c r="G193" s="133" t="s">
        <v>69</v>
      </c>
      <c r="H193" s="133" t="s">
        <v>70</v>
      </c>
      <c r="I193" s="133" t="s">
        <v>494</v>
      </c>
      <c r="J193" s="133" t="s">
        <v>71</v>
      </c>
      <c r="K193" s="62" t="s">
        <v>615</v>
      </c>
      <c r="L193" s="62" t="s">
        <v>610</v>
      </c>
      <c r="M193" s="62" t="s">
        <v>616</v>
      </c>
      <c r="N193" s="62" t="s">
        <v>612</v>
      </c>
      <c r="O193" s="133">
        <v>2</v>
      </c>
      <c r="P193" s="133">
        <v>1</v>
      </c>
      <c r="Q193" s="133">
        <f t="shared" si="143"/>
        <v>2</v>
      </c>
      <c r="R193" s="133" t="str">
        <f t="shared" si="144"/>
        <v>BAJO</v>
      </c>
      <c r="S193" s="133">
        <v>25</v>
      </c>
      <c r="T193" s="133">
        <f t="shared" si="145"/>
        <v>50</v>
      </c>
      <c r="U193" s="133" t="str">
        <f t="shared" si="146"/>
        <v>III</v>
      </c>
      <c r="V193" s="133" t="str">
        <f t="shared" si="147"/>
        <v>Mejorable</v>
      </c>
      <c r="W193" s="62" t="s">
        <v>78</v>
      </c>
      <c r="X193" s="133" t="s">
        <v>73</v>
      </c>
      <c r="Y193" s="133" t="s">
        <v>610</v>
      </c>
      <c r="Z193" s="133" t="s">
        <v>610</v>
      </c>
      <c r="AA193" s="133" t="s">
        <v>610</v>
      </c>
      <c r="AB193" s="133" t="s">
        <v>617</v>
      </c>
      <c r="AC193" s="133" t="s">
        <v>614</v>
      </c>
      <c r="AD193" s="171">
        <v>46246</v>
      </c>
      <c r="AE193" s="116" t="s">
        <v>74</v>
      </c>
      <c r="AF193" s="133">
        <v>2</v>
      </c>
      <c r="AG193" s="133">
        <v>1</v>
      </c>
      <c r="AH193" s="133">
        <f t="shared" si="148"/>
        <v>2</v>
      </c>
      <c r="AI193" s="133" t="str">
        <f t="shared" si="149"/>
        <v>BAJO</v>
      </c>
      <c r="AJ193" s="133">
        <v>25</v>
      </c>
      <c r="AK193" s="133">
        <f t="shared" si="150"/>
        <v>50</v>
      </c>
      <c r="AL193" s="133" t="str">
        <f t="shared" si="151"/>
        <v>III</v>
      </c>
      <c r="AM193" s="133" t="str">
        <f t="shared" si="152"/>
        <v>Mejorable</v>
      </c>
      <c r="AN193" s="62" t="s">
        <v>78</v>
      </c>
      <c r="AO193" s="133" t="s">
        <v>73</v>
      </c>
      <c r="AP193" s="133" t="s">
        <v>610</v>
      </c>
      <c r="AQ193" s="133" t="s">
        <v>610</v>
      </c>
      <c r="AR193" s="133" t="s">
        <v>610</v>
      </c>
      <c r="AS193" s="133" t="s">
        <v>617</v>
      </c>
      <c r="AT193" s="133" t="s">
        <v>614</v>
      </c>
      <c r="AU193" s="137" t="str">
        <f t="shared" si="153"/>
        <v>Se mantiene los controles establecidos</v>
      </c>
    </row>
    <row r="194" spans="2:47" s="43" customFormat="1" ht="135" customHeight="1" x14ac:dyDescent="0.35">
      <c r="B194" s="158" t="s">
        <v>114</v>
      </c>
      <c r="C194" s="158" t="s">
        <v>158</v>
      </c>
      <c r="D194" s="139" t="s">
        <v>105</v>
      </c>
      <c r="E194" s="134" t="s">
        <v>492</v>
      </c>
      <c r="F194" s="134" t="s">
        <v>493</v>
      </c>
      <c r="G194" s="133" t="s">
        <v>69</v>
      </c>
      <c r="H194" s="133" t="s">
        <v>70</v>
      </c>
      <c r="I194" s="138" t="s">
        <v>495</v>
      </c>
      <c r="J194" s="133" t="s">
        <v>76</v>
      </c>
      <c r="K194" s="62" t="s">
        <v>649</v>
      </c>
      <c r="L194" s="62" t="s">
        <v>650</v>
      </c>
      <c r="M194" s="62" t="s">
        <v>610</v>
      </c>
      <c r="N194" s="62" t="s">
        <v>651</v>
      </c>
      <c r="O194" s="133">
        <v>2</v>
      </c>
      <c r="P194" s="133">
        <v>1</v>
      </c>
      <c r="Q194" s="133">
        <f t="shared" si="143"/>
        <v>2</v>
      </c>
      <c r="R194" s="133" t="str">
        <f t="shared" si="144"/>
        <v>BAJO</v>
      </c>
      <c r="S194" s="133">
        <v>25</v>
      </c>
      <c r="T194" s="133">
        <f t="shared" si="145"/>
        <v>50</v>
      </c>
      <c r="U194" s="133" t="str">
        <f t="shared" si="146"/>
        <v>III</v>
      </c>
      <c r="V194" s="133" t="str">
        <f t="shared" si="147"/>
        <v>Mejorable</v>
      </c>
      <c r="W194" s="169" t="s">
        <v>652</v>
      </c>
      <c r="X194" s="133" t="s">
        <v>73</v>
      </c>
      <c r="Y194" s="133" t="s">
        <v>610</v>
      </c>
      <c r="Z194" s="133" t="s">
        <v>610</v>
      </c>
      <c r="AA194" s="133" t="s">
        <v>653</v>
      </c>
      <c r="AB194" s="133" t="s">
        <v>654</v>
      </c>
      <c r="AC194" s="133" t="s">
        <v>614</v>
      </c>
      <c r="AD194" s="171">
        <v>46246</v>
      </c>
      <c r="AE194" s="116" t="s">
        <v>74</v>
      </c>
      <c r="AF194" s="133">
        <v>2</v>
      </c>
      <c r="AG194" s="133">
        <v>1</v>
      </c>
      <c r="AH194" s="133">
        <f t="shared" si="148"/>
        <v>2</v>
      </c>
      <c r="AI194" s="133" t="str">
        <f t="shared" si="149"/>
        <v>BAJO</v>
      </c>
      <c r="AJ194" s="133">
        <v>25</v>
      </c>
      <c r="AK194" s="133">
        <f t="shared" si="150"/>
        <v>50</v>
      </c>
      <c r="AL194" s="133" t="str">
        <f t="shared" si="151"/>
        <v>III</v>
      </c>
      <c r="AM194" s="133" t="str">
        <f t="shared" si="152"/>
        <v>Mejorable</v>
      </c>
      <c r="AN194" s="169" t="s">
        <v>652</v>
      </c>
      <c r="AO194" s="133" t="s">
        <v>73</v>
      </c>
      <c r="AP194" s="133" t="s">
        <v>610</v>
      </c>
      <c r="AQ194" s="133" t="s">
        <v>610</v>
      </c>
      <c r="AR194" s="133" t="s">
        <v>653</v>
      </c>
      <c r="AS194" s="133" t="s">
        <v>654</v>
      </c>
      <c r="AT194" s="133" t="s">
        <v>614</v>
      </c>
      <c r="AU194" s="137" t="str">
        <f t="shared" si="153"/>
        <v>Se mantiene los controles establecidos</v>
      </c>
    </row>
    <row r="195" spans="2:47" s="43" customFormat="1" ht="135" customHeight="1" x14ac:dyDescent="0.35">
      <c r="B195" s="158" t="s">
        <v>114</v>
      </c>
      <c r="C195" s="158" t="s">
        <v>158</v>
      </c>
      <c r="D195" s="139" t="s">
        <v>105</v>
      </c>
      <c r="E195" s="134" t="s">
        <v>492</v>
      </c>
      <c r="F195" s="134" t="s">
        <v>493</v>
      </c>
      <c r="G195" s="133" t="s">
        <v>69</v>
      </c>
      <c r="H195" s="133" t="s">
        <v>70</v>
      </c>
      <c r="I195" s="138" t="s">
        <v>496</v>
      </c>
      <c r="J195" s="133" t="s">
        <v>76</v>
      </c>
      <c r="K195" s="62" t="s">
        <v>655</v>
      </c>
      <c r="L195" s="62" t="s">
        <v>650</v>
      </c>
      <c r="M195" s="62" t="s">
        <v>610</v>
      </c>
      <c r="N195" s="62" t="s">
        <v>656</v>
      </c>
      <c r="O195" s="133">
        <v>2</v>
      </c>
      <c r="P195" s="133">
        <v>1</v>
      </c>
      <c r="Q195" s="133">
        <f t="shared" si="143"/>
        <v>2</v>
      </c>
      <c r="R195" s="133" t="str">
        <f t="shared" si="144"/>
        <v>BAJO</v>
      </c>
      <c r="S195" s="133">
        <v>25</v>
      </c>
      <c r="T195" s="133">
        <f t="shared" si="145"/>
        <v>50</v>
      </c>
      <c r="U195" s="133" t="str">
        <f t="shared" si="146"/>
        <v>III</v>
      </c>
      <c r="V195" s="133" t="str">
        <f t="shared" si="147"/>
        <v>Mejorable</v>
      </c>
      <c r="W195" s="133" t="s">
        <v>657</v>
      </c>
      <c r="X195" s="133" t="s">
        <v>73</v>
      </c>
      <c r="Y195" s="133" t="s">
        <v>610</v>
      </c>
      <c r="Z195" s="133" t="s">
        <v>610</v>
      </c>
      <c r="AA195" s="133" t="s">
        <v>653</v>
      </c>
      <c r="AB195" s="133" t="s">
        <v>658</v>
      </c>
      <c r="AC195" s="133" t="s">
        <v>610</v>
      </c>
      <c r="AD195" s="171">
        <v>46246</v>
      </c>
      <c r="AE195" s="116" t="s">
        <v>74</v>
      </c>
      <c r="AF195" s="133">
        <v>2</v>
      </c>
      <c r="AG195" s="133">
        <v>1</v>
      </c>
      <c r="AH195" s="133">
        <f t="shared" si="148"/>
        <v>2</v>
      </c>
      <c r="AI195" s="133" t="str">
        <f t="shared" si="149"/>
        <v>BAJO</v>
      </c>
      <c r="AJ195" s="133">
        <v>25</v>
      </c>
      <c r="AK195" s="133">
        <f t="shared" si="150"/>
        <v>50</v>
      </c>
      <c r="AL195" s="133" t="str">
        <f t="shared" si="151"/>
        <v>III</v>
      </c>
      <c r="AM195" s="133" t="str">
        <f t="shared" si="152"/>
        <v>Mejorable</v>
      </c>
      <c r="AN195" s="133" t="s">
        <v>657</v>
      </c>
      <c r="AO195" s="133" t="s">
        <v>73</v>
      </c>
      <c r="AP195" s="133" t="s">
        <v>610</v>
      </c>
      <c r="AQ195" s="133" t="s">
        <v>610</v>
      </c>
      <c r="AR195" s="133" t="s">
        <v>653</v>
      </c>
      <c r="AS195" s="133" t="s">
        <v>658</v>
      </c>
      <c r="AT195" s="133" t="s">
        <v>610</v>
      </c>
      <c r="AU195" s="137" t="str">
        <f t="shared" si="153"/>
        <v>Se mantiene los controles establecidos</v>
      </c>
    </row>
    <row r="196" spans="2:47" s="43" customFormat="1" ht="135" customHeight="1" x14ac:dyDescent="0.35">
      <c r="B196" s="158" t="s">
        <v>114</v>
      </c>
      <c r="C196" s="158" t="s">
        <v>158</v>
      </c>
      <c r="D196" s="139" t="s">
        <v>105</v>
      </c>
      <c r="E196" s="134" t="s">
        <v>492</v>
      </c>
      <c r="F196" s="134" t="s">
        <v>493</v>
      </c>
      <c r="G196" s="133" t="s">
        <v>69</v>
      </c>
      <c r="H196" s="133" t="s">
        <v>70</v>
      </c>
      <c r="I196" s="138" t="s">
        <v>497</v>
      </c>
      <c r="J196" s="133" t="s">
        <v>155</v>
      </c>
      <c r="K196" s="62" t="s">
        <v>663</v>
      </c>
      <c r="L196" s="133" t="s">
        <v>610</v>
      </c>
      <c r="M196" s="62" t="s">
        <v>664</v>
      </c>
      <c r="N196" s="62" t="s">
        <v>667</v>
      </c>
      <c r="O196" s="133">
        <v>2</v>
      </c>
      <c r="P196" s="133">
        <v>3</v>
      </c>
      <c r="Q196" s="133">
        <f t="shared" ref="Q196:Q201" si="176">O196 * P196</f>
        <v>6</v>
      </c>
      <c r="R196" s="133" t="str">
        <f t="shared" ref="R196:R201" si="177">IF(OR(Q196="",NOT(ISNUMBER(Q196))),"FALSO",IF(AND(Q196&gt;=1,Q196&lt;=4),"BAJO",IF(AND(Q196&gt;=5,Q196&lt;=8),"MEDIO",IF(AND(Q196&gt;=9,Q196&lt;=20),"ALTO",IF(Q196&gt;=24,"MUYALTO","FALSO")))))</f>
        <v>MEDIO</v>
      </c>
      <c r="S196" s="133">
        <v>25</v>
      </c>
      <c r="T196" s="133">
        <f t="shared" ref="T196:T201" si="178">Q196 * S196</f>
        <v>150</v>
      </c>
      <c r="U196" s="133" t="str">
        <f t="shared" ref="U196:U201" si="179">IF(OR(T196="",NOT(ISNUMBER(T196))),"FALSO",IF(AND(T196&gt;=1,T196&lt;=20),"IV",IF(AND(T196&gt;=21,T196&lt;=120),"III",IF(AND(T196&gt;=121,T196&lt;=500),"II",IF(T196&gt;=600,"I","FALSO")))))</f>
        <v>II</v>
      </c>
      <c r="V196" s="133" t="str">
        <f t="shared" ref="V196:V201" si="180">IF(U196="IV","Aceptable",IF(U196="III","Mejorable",IF(U196="II","Aceptable con control especifico", IF(U196="I","No Aceptable",FALSE))))</f>
        <v>Aceptable con control especifico</v>
      </c>
      <c r="W196" s="133" t="s">
        <v>665</v>
      </c>
      <c r="X196" s="133" t="s">
        <v>73</v>
      </c>
      <c r="Y196" s="133" t="s">
        <v>610</v>
      </c>
      <c r="Z196" s="133" t="s">
        <v>610</v>
      </c>
      <c r="AA196" s="133" t="s">
        <v>610</v>
      </c>
      <c r="AB196" s="133" t="s">
        <v>666</v>
      </c>
      <c r="AC196" s="133" t="s">
        <v>614</v>
      </c>
      <c r="AD196" s="171">
        <v>46246</v>
      </c>
      <c r="AE196" s="159" t="s">
        <v>74</v>
      </c>
      <c r="AF196" s="133">
        <v>2</v>
      </c>
      <c r="AG196" s="133">
        <v>3</v>
      </c>
      <c r="AH196" s="133">
        <f t="shared" ref="AH196:AH201" si="181">AF196 * AG196</f>
        <v>6</v>
      </c>
      <c r="AI196" s="133" t="str">
        <f t="shared" ref="AI196:AI201" si="182">IF(OR(AH196="",NOT(ISNUMBER(AH196))),"FALSO",IF(AND(AH196&gt;=1,AH196&lt;=4),"BAJO",IF(AND(AH196&gt;=5,AH196&lt;=8),"MEDIO",IF(AND(AH196&gt;=9,AH196&lt;=20),"ALTO",IF(AH196&gt;=24,"MUYALTO","FALSO")))))</f>
        <v>MEDIO</v>
      </c>
      <c r="AJ196" s="133">
        <v>25</v>
      </c>
      <c r="AK196" s="133">
        <f t="shared" ref="AK196:AK201" si="183">AH196 * AJ196</f>
        <v>150</v>
      </c>
      <c r="AL196" s="133" t="str">
        <f t="shared" ref="AL196:AL201" si="184">IF(OR(AK196="",NOT(ISNUMBER(AK196))),"FALSO",IF(AND(AK196&gt;=1,AK196&lt;=20),"IV",IF(AND(AK196&gt;=21,AK196&lt;=120),"III",IF(AND(AK196&gt;=121,AK196&lt;=500),"II",IF(AK196&gt;=600,"I","FALSO")))))</f>
        <v>II</v>
      </c>
      <c r="AM196" s="133" t="str">
        <f t="shared" ref="AM196:AM201" si="185">IF(AL196="IV","Aceptable",IF(AL196="III","Mejorable",IF(AL196="II","Aceptable con control especifico", IF(AL196="I","No Aceptable",FALSE))))</f>
        <v>Aceptable con control especifico</v>
      </c>
      <c r="AN196" s="133" t="s">
        <v>665</v>
      </c>
      <c r="AO196" s="133" t="s">
        <v>73</v>
      </c>
      <c r="AP196" s="133" t="s">
        <v>610</v>
      </c>
      <c r="AQ196" s="133" t="s">
        <v>610</v>
      </c>
      <c r="AR196" s="133" t="s">
        <v>610</v>
      </c>
      <c r="AS196" s="133" t="s">
        <v>666</v>
      </c>
      <c r="AT196" s="133" t="s">
        <v>614</v>
      </c>
      <c r="AU196" s="137" t="str">
        <f t="shared" ref="AU196:AU201" si="186">IF(AND(V196="Aceptable",AM196="Aceptable"),"Se mantiene los controles establecidos",
IF(AND(V196="Aceptable",AM196="Mejorable"),"Disminuyó el riesgo",
IF(AND(V196="Aceptable",AM196="Aceptable con control especifico"),"Disminuyó el riesgo",
IF(AND(V196="Mejorable",AM196="Mejorable"),"Se mantiene los controles establecidos",
IF(AND(V196="Mejorable",AM196="Aceptable"),"Disminuyó el riesgo",
IF(AND(V196="Mejorable",AM196="Aceptable con control especifico"),"Disminuyó el riesgo",
IF(AND(V196="Aceptable con control especifico",AM196="Aceptable con control especifico"),"Se mantiene los controles establecidos",
IF(AND(V196="Aceptable con control especifico",AM196="Mejorable"),"Aumentó el riesgo",
IF(AND(V196="Aceptable con control especifico",AM196="Aceptable"),"Aumentó el riesgo",
"Aumentó el riesgo")))))))))</f>
        <v>Se mantiene los controles establecidos</v>
      </c>
    </row>
    <row r="197" spans="2:47" s="43" customFormat="1" ht="135" customHeight="1" x14ac:dyDescent="0.35">
      <c r="B197" s="158" t="s">
        <v>114</v>
      </c>
      <c r="C197" s="158" t="s">
        <v>158</v>
      </c>
      <c r="D197" s="139" t="s">
        <v>105</v>
      </c>
      <c r="E197" s="134" t="s">
        <v>492</v>
      </c>
      <c r="F197" s="134" t="s">
        <v>493</v>
      </c>
      <c r="G197" s="133" t="s">
        <v>69</v>
      </c>
      <c r="H197" s="133" t="s">
        <v>70</v>
      </c>
      <c r="I197" s="157" t="s">
        <v>498</v>
      </c>
      <c r="J197" s="133" t="s">
        <v>155</v>
      </c>
      <c r="K197" s="62" t="s">
        <v>663</v>
      </c>
      <c r="L197" s="133" t="s">
        <v>610</v>
      </c>
      <c r="M197" s="62" t="s">
        <v>664</v>
      </c>
      <c r="N197" s="62" t="s">
        <v>667</v>
      </c>
      <c r="O197" s="133">
        <v>2</v>
      </c>
      <c r="P197" s="133">
        <v>3</v>
      </c>
      <c r="Q197" s="133">
        <f t="shared" si="176"/>
        <v>6</v>
      </c>
      <c r="R197" s="133" t="str">
        <f t="shared" si="177"/>
        <v>MEDIO</v>
      </c>
      <c r="S197" s="133">
        <v>25</v>
      </c>
      <c r="T197" s="133">
        <f t="shared" si="178"/>
        <v>150</v>
      </c>
      <c r="U197" s="133" t="str">
        <f t="shared" si="179"/>
        <v>II</v>
      </c>
      <c r="V197" s="133" t="str">
        <f t="shared" si="180"/>
        <v>Aceptable con control especifico</v>
      </c>
      <c r="W197" s="133" t="s">
        <v>665</v>
      </c>
      <c r="X197" s="133" t="s">
        <v>73</v>
      </c>
      <c r="Y197" s="133" t="s">
        <v>610</v>
      </c>
      <c r="Z197" s="133" t="s">
        <v>610</v>
      </c>
      <c r="AA197" s="133" t="s">
        <v>610</v>
      </c>
      <c r="AB197" s="133" t="s">
        <v>666</v>
      </c>
      <c r="AC197" s="133" t="s">
        <v>614</v>
      </c>
      <c r="AD197" s="171">
        <v>46246</v>
      </c>
      <c r="AE197" s="159" t="s">
        <v>74</v>
      </c>
      <c r="AF197" s="133">
        <v>2</v>
      </c>
      <c r="AG197" s="133">
        <v>3</v>
      </c>
      <c r="AH197" s="133">
        <f t="shared" si="181"/>
        <v>6</v>
      </c>
      <c r="AI197" s="133" t="str">
        <f t="shared" si="182"/>
        <v>MEDIO</v>
      </c>
      <c r="AJ197" s="133">
        <v>25</v>
      </c>
      <c r="AK197" s="133">
        <f t="shared" si="183"/>
        <v>150</v>
      </c>
      <c r="AL197" s="133" t="str">
        <f t="shared" si="184"/>
        <v>II</v>
      </c>
      <c r="AM197" s="133" t="str">
        <f t="shared" si="185"/>
        <v>Aceptable con control especifico</v>
      </c>
      <c r="AN197" s="133" t="s">
        <v>665</v>
      </c>
      <c r="AO197" s="133" t="s">
        <v>73</v>
      </c>
      <c r="AP197" s="133" t="s">
        <v>610</v>
      </c>
      <c r="AQ197" s="133" t="s">
        <v>610</v>
      </c>
      <c r="AR197" s="133" t="s">
        <v>610</v>
      </c>
      <c r="AS197" s="133" t="s">
        <v>666</v>
      </c>
      <c r="AT197" s="133" t="s">
        <v>614</v>
      </c>
      <c r="AU197" s="137" t="str">
        <f t="shared" si="186"/>
        <v>Se mantiene los controles establecidos</v>
      </c>
    </row>
    <row r="198" spans="2:47" s="43" customFormat="1" ht="135" customHeight="1" x14ac:dyDescent="0.35">
      <c r="B198" s="158" t="s">
        <v>114</v>
      </c>
      <c r="C198" s="158" t="s">
        <v>158</v>
      </c>
      <c r="D198" s="139" t="s">
        <v>105</v>
      </c>
      <c r="E198" s="134" t="s">
        <v>492</v>
      </c>
      <c r="F198" s="134" t="s">
        <v>493</v>
      </c>
      <c r="G198" s="133" t="s">
        <v>69</v>
      </c>
      <c r="H198" s="133" t="s">
        <v>70</v>
      </c>
      <c r="I198" s="133" t="s">
        <v>499</v>
      </c>
      <c r="J198" s="133" t="s">
        <v>155</v>
      </c>
      <c r="K198" s="62" t="s">
        <v>663</v>
      </c>
      <c r="L198" s="133" t="s">
        <v>610</v>
      </c>
      <c r="M198" s="62" t="s">
        <v>664</v>
      </c>
      <c r="N198" s="62" t="s">
        <v>667</v>
      </c>
      <c r="O198" s="133">
        <v>2</v>
      </c>
      <c r="P198" s="133">
        <v>3</v>
      </c>
      <c r="Q198" s="133">
        <f t="shared" si="176"/>
        <v>6</v>
      </c>
      <c r="R198" s="133" t="str">
        <f t="shared" si="177"/>
        <v>MEDIO</v>
      </c>
      <c r="S198" s="133">
        <v>25</v>
      </c>
      <c r="T198" s="133">
        <f t="shared" si="178"/>
        <v>150</v>
      </c>
      <c r="U198" s="133" t="str">
        <f t="shared" si="179"/>
        <v>II</v>
      </c>
      <c r="V198" s="133" t="str">
        <f t="shared" si="180"/>
        <v>Aceptable con control especifico</v>
      </c>
      <c r="W198" s="133" t="s">
        <v>665</v>
      </c>
      <c r="X198" s="133" t="s">
        <v>73</v>
      </c>
      <c r="Y198" s="133" t="s">
        <v>610</v>
      </c>
      <c r="Z198" s="133" t="s">
        <v>610</v>
      </c>
      <c r="AA198" s="133" t="s">
        <v>610</v>
      </c>
      <c r="AB198" s="133" t="s">
        <v>666</v>
      </c>
      <c r="AC198" s="133" t="s">
        <v>614</v>
      </c>
      <c r="AD198" s="171">
        <v>46246</v>
      </c>
      <c r="AE198" s="159" t="s">
        <v>74</v>
      </c>
      <c r="AF198" s="133">
        <v>2</v>
      </c>
      <c r="AG198" s="133">
        <v>3</v>
      </c>
      <c r="AH198" s="133">
        <f t="shared" si="181"/>
        <v>6</v>
      </c>
      <c r="AI198" s="133" t="str">
        <f t="shared" si="182"/>
        <v>MEDIO</v>
      </c>
      <c r="AJ198" s="133">
        <v>25</v>
      </c>
      <c r="AK198" s="133">
        <f t="shared" si="183"/>
        <v>150</v>
      </c>
      <c r="AL198" s="133" t="str">
        <f t="shared" si="184"/>
        <v>II</v>
      </c>
      <c r="AM198" s="133" t="str">
        <f t="shared" si="185"/>
        <v>Aceptable con control especifico</v>
      </c>
      <c r="AN198" s="133" t="s">
        <v>665</v>
      </c>
      <c r="AO198" s="133" t="s">
        <v>73</v>
      </c>
      <c r="AP198" s="133" t="s">
        <v>610</v>
      </c>
      <c r="AQ198" s="133" t="s">
        <v>610</v>
      </c>
      <c r="AR198" s="133" t="s">
        <v>610</v>
      </c>
      <c r="AS198" s="133" t="s">
        <v>666</v>
      </c>
      <c r="AT198" s="133" t="s">
        <v>614</v>
      </c>
      <c r="AU198" s="137" t="str">
        <f t="shared" si="186"/>
        <v>Se mantiene los controles establecidos</v>
      </c>
    </row>
    <row r="199" spans="2:47" s="43" customFormat="1" ht="135" customHeight="1" x14ac:dyDescent="0.35">
      <c r="B199" s="158" t="s">
        <v>114</v>
      </c>
      <c r="C199" s="158" t="s">
        <v>158</v>
      </c>
      <c r="D199" s="139" t="s">
        <v>105</v>
      </c>
      <c r="E199" s="134" t="s">
        <v>492</v>
      </c>
      <c r="F199" s="134" t="s">
        <v>493</v>
      </c>
      <c r="G199" s="133" t="s">
        <v>69</v>
      </c>
      <c r="H199" s="133" t="s">
        <v>70</v>
      </c>
      <c r="I199" s="133" t="s">
        <v>79</v>
      </c>
      <c r="J199" s="133" t="s">
        <v>80</v>
      </c>
      <c r="K199" s="62" t="s">
        <v>668</v>
      </c>
      <c r="L199" s="133" t="s">
        <v>610</v>
      </c>
      <c r="M199" s="62" t="s">
        <v>610</v>
      </c>
      <c r="N199" s="62" t="s">
        <v>669</v>
      </c>
      <c r="O199" s="133">
        <v>2</v>
      </c>
      <c r="P199" s="133">
        <v>2</v>
      </c>
      <c r="Q199" s="133">
        <f t="shared" si="176"/>
        <v>4</v>
      </c>
      <c r="R199" s="133" t="str">
        <f t="shared" si="177"/>
        <v>BAJO</v>
      </c>
      <c r="S199" s="133">
        <v>10</v>
      </c>
      <c r="T199" s="133">
        <f t="shared" si="178"/>
        <v>40</v>
      </c>
      <c r="U199" s="133" t="str">
        <f t="shared" si="179"/>
        <v>III</v>
      </c>
      <c r="V199" s="133" t="str">
        <f t="shared" si="180"/>
        <v>Mejorable</v>
      </c>
      <c r="W199" s="62" t="s">
        <v>670</v>
      </c>
      <c r="X199" s="133" t="s">
        <v>73</v>
      </c>
      <c r="Y199" s="133" t="s">
        <v>610</v>
      </c>
      <c r="Z199" s="133" t="s">
        <v>610</v>
      </c>
      <c r="AA199" s="133" t="s">
        <v>610</v>
      </c>
      <c r="AB199" s="133" t="s">
        <v>671</v>
      </c>
      <c r="AC199" s="133" t="s">
        <v>610</v>
      </c>
      <c r="AD199" s="171">
        <v>46246</v>
      </c>
      <c r="AE199" s="116" t="s">
        <v>74</v>
      </c>
      <c r="AF199" s="133">
        <v>2</v>
      </c>
      <c r="AG199" s="133">
        <v>2</v>
      </c>
      <c r="AH199" s="133">
        <f t="shared" si="181"/>
        <v>4</v>
      </c>
      <c r="AI199" s="133" t="str">
        <f t="shared" si="182"/>
        <v>BAJO</v>
      </c>
      <c r="AJ199" s="133">
        <v>10</v>
      </c>
      <c r="AK199" s="133">
        <f t="shared" si="183"/>
        <v>40</v>
      </c>
      <c r="AL199" s="133" t="str">
        <f t="shared" si="184"/>
        <v>III</v>
      </c>
      <c r="AM199" s="133" t="str">
        <f t="shared" si="185"/>
        <v>Mejorable</v>
      </c>
      <c r="AN199" s="62" t="s">
        <v>670</v>
      </c>
      <c r="AO199" s="133" t="s">
        <v>73</v>
      </c>
      <c r="AP199" s="133" t="s">
        <v>610</v>
      </c>
      <c r="AQ199" s="133" t="s">
        <v>610</v>
      </c>
      <c r="AR199" s="133" t="s">
        <v>610</v>
      </c>
      <c r="AS199" s="133" t="s">
        <v>671</v>
      </c>
      <c r="AT199" s="133" t="s">
        <v>610</v>
      </c>
      <c r="AU199" s="137" t="str">
        <f t="shared" si="186"/>
        <v>Se mantiene los controles establecidos</v>
      </c>
    </row>
    <row r="200" spans="2:47" s="43" customFormat="1" ht="135" customHeight="1" x14ac:dyDescent="0.35">
      <c r="B200" s="158" t="s">
        <v>114</v>
      </c>
      <c r="C200" s="158" t="s">
        <v>158</v>
      </c>
      <c r="D200" s="139" t="s">
        <v>105</v>
      </c>
      <c r="E200" s="134" t="s">
        <v>492</v>
      </c>
      <c r="F200" s="134" t="s">
        <v>493</v>
      </c>
      <c r="G200" s="133" t="s">
        <v>69</v>
      </c>
      <c r="H200" s="133" t="s">
        <v>70</v>
      </c>
      <c r="I200" s="133" t="s">
        <v>81</v>
      </c>
      <c r="J200" s="133" t="s">
        <v>82</v>
      </c>
      <c r="K200" s="62" t="s">
        <v>677</v>
      </c>
      <c r="L200" s="133" t="s">
        <v>610</v>
      </c>
      <c r="M200" s="62" t="s">
        <v>610</v>
      </c>
      <c r="N200" s="62" t="s">
        <v>678</v>
      </c>
      <c r="O200" s="133">
        <v>2</v>
      </c>
      <c r="P200" s="133">
        <v>3</v>
      </c>
      <c r="Q200" s="133">
        <f t="shared" si="176"/>
        <v>6</v>
      </c>
      <c r="R200" s="133" t="str">
        <f t="shared" si="177"/>
        <v>MEDIO</v>
      </c>
      <c r="S200" s="133">
        <v>25</v>
      </c>
      <c r="T200" s="133">
        <f t="shared" si="178"/>
        <v>150</v>
      </c>
      <c r="U200" s="133" t="str">
        <f t="shared" si="179"/>
        <v>II</v>
      </c>
      <c r="V200" s="133" t="str">
        <f t="shared" si="180"/>
        <v>Aceptable con control especifico</v>
      </c>
      <c r="W200" s="133" t="s">
        <v>674</v>
      </c>
      <c r="X200" s="133" t="s">
        <v>73</v>
      </c>
      <c r="Y200" s="133" t="s">
        <v>610</v>
      </c>
      <c r="Z200" s="133" t="s">
        <v>610</v>
      </c>
      <c r="AA200" s="133" t="s">
        <v>610</v>
      </c>
      <c r="AB200" s="133" t="s">
        <v>679</v>
      </c>
      <c r="AC200" s="133" t="s">
        <v>610</v>
      </c>
      <c r="AD200" s="171">
        <v>46246</v>
      </c>
      <c r="AE200" s="116" t="s">
        <v>74</v>
      </c>
      <c r="AF200" s="133">
        <v>2</v>
      </c>
      <c r="AG200" s="133">
        <v>3</v>
      </c>
      <c r="AH200" s="133">
        <f t="shared" si="181"/>
        <v>6</v>
      </c>
      <c r="AI200" s="133" t="str">
        <f t="shared" si="182"/>
        <v>MEDIO</v>
      </c>
      <c r="AJ200" s="133">
        <v>25</v>
      </c>
      <c r="AK200" s="133">
        <f t="shared" si="183"/>
        <v>150</v>
      </c>
      <c r="AL200" s="133" t="str">
        <f t="shared" si="184"/>
        <v>II</v>
      </c>
      <c r="AM200" s="133" t="str">
        <f t="shared" si="185"/>
        <v>Aceptable con control especifico</v>
      </c>
      <c r="AN200" s="133" t="s">
        <v>674</v>
      </c>
      <c r="AO200" s="133" t="s">
        <v>73</v>
      </c>
      <c r="AP200" s="133" t="s">
        <v>610</v>
      </c>
      <c r="AQ200" s="133" t="s">
        <v>610</v>
      </c>
      <c r="AR200" s="133" t="s">
        <v>610</v>
      </c>
      <c r="AS200" s="133" t="s">
        <v>679</v>
      </c>
      <c r="AT200" s="133" t="s">
        <v>610</v>
      </c>
      <c r="AU200" s="137" t="str">
        <f t="shared" si="186"/>
        <v>Se mantiene los controles establecidos</v>
      </c>
    </row>
    <row r="201" spans="2:47" s="43" customFormat="1" ht="135" customHeight="1" x14ac:dyDescent="0.35">
      <c r="B201" s="158" t="s">
        <v>114</v>
      </c>
      <c r="C201" s="158" t="s">
        <v>158</v>
      </c>
      <c r="D201" s="139" t="s">
        <v>105</v>
      </c>
      <c r="E201" s="134" t="s">
        <v>492</v>
      </c>
      <c r="F201" s="134" t="s">
        <v>493</v>
      </c>
      <c r="G201" s="133" t="s">
        <v>69</v>
      </c>
      <c r="H201" s="133" t="s">
        <v>70</v>
      </c>
      <c r="I201" s="133" t="s">
        <v>500</v>
      </c>
      <c r="J201" s="133" t="s">
        <v>82</v>
      </c>
      <c r="K201" s="62" t="s">
        <v>681</v>
      </c>
      <c r="L201" s="133" t="s">
        <v>610</v>
      </c>
      <c r="M201" s="62" t="s">
        <v>610</v>
      </c>
      <c r="N201" s="62" t="s">
        <v>682</v>
      </c>
      <c r="O201" s="133">
        <v>2</v>
      </c>
      <c r="P201" s="133">
        <v>3</v>
      </c>
      <c r="Q201" s="133">
        <f t="shared" si="176"/>
        <v>6</v>
      </c>
      <c r="R201" s="133" t="str">
        <f t="shared" si="177"/>
        <v>MEDIO</v>
      </c>
      <c r="S201" s="133">
        <v>25</v>
      </c>
      <c r="T201" s="133">
        <f t="shared" si="178"/>
        <v>150</v>
      </c>
      <c r="U201" s="133" t="str">
        <f t="shared" si="179"/>
        <v>II</v>
      </c>
      <c r="V201" s="133" t="str">
        <f t="shared" si="180"/>
        <v>Aceptable con control especifico</v>
      </c>
      <c r="W201" s="133" t="s">
        <v>674</v>
      </c>
      <c r="X201" s="133" t="s">
        <v>73</v>
      </c>
      <c r="Y201" s="133" t="s">
        <v>610</v>
      </c>
      <c r="Z201" s="133" t="s">
        <v>610</v>
      </c>
      <c r="AA201" s="133" t="s">
        <v>610</v>
      </c>
      <c r="AB201" s="133" t="s">
        <v>679</v>
      </c>
      <c r="AC201" s="133" t="s">
        <v>610</v>
      </c>
      <c r="AD201" s="171">
        <v>46246</v>
      </c>
      <c r="AE201" s="116" t="s">
        <v>74</v>
      </c>
      <c r="AF201" s="133">
        <v>2</v>
      </c>
      <c r="AG201" s="133">
        <v>3</v>
      </c>
      <c r="AH201" s="133">
        <f t="shared" si="181"/>
        <v>6</v>
      </c>
      <c r="AI201" s="133" t="str">
        <f t="shared" si="182"/>
        <v>MEDIO</v>
      </c>
      <c r="AJ201" s="133">
        <v>25</v>
      </c>
      <c r="AK201" s="133">
        <f t="shared" si="183"/>
        <v>150</v>
      </c>
      <c r="AL201" s="133" t="str">
        <f t="shared" si="184"/>
        <v>II</v>
      </c>
      <c r="AM201" s="133" t="str">
        <f t="shared" si="185"/>
        <v>Aceptable con control especifico</v>
      </c>
      <c r="AN201" s="133" t="s">
        <v>674</v>
      </c>
      <c r="AO201" s="133" t="s">
        <v>73</v>
      </c>
      <c r="AP201" s="133" t="s">
        <v>610</v>
      </c>
      <c r="AQ201" s="133" t="s">
        <v>610</v>
      </c>
      <c r="AR201" s="133" t="s">
        <v>610</v>
      </c>
      <c r="AS201" s="133" t="s">
        <v>679</v>
      </c>
      <c r="AT201" s="133" t="s">
        <v>610</v>
      </c>
      <c r="AU201" s="137" t="str">
        <f t="shared" si="186"/>
        <v>Se mantiene los controles establecidos</v>
      </c>
    </row>
    <row r="202" spans="2:47" s="43" customFormat="1" ht="135" customHeight="1" x14ac:dyDescent="0.35">
      <c r="B202" s="158" t="s">
        <v>114</v>
      </c>
      <c r="C202" s="158" t="s">
        <v>158</v>
      </c>
      <c r="D202" s="139" t="s">
        <v>105</v>
      </c>
      <c r="E202" s="134" t="s">
        <v>492</v>
      </c>
      <c r="F202" s="134" t="s">
        <v>493</v>
      </c>
      <c r="G202" s="133" t="s">
        <v>69</v>
      </c>
      <c r="H202" s="133" t="s">
        <v>70</v>
      </c>
      <c r="I202" s="133" t="s">
        <v>502</v>
      </c>
      <c r="J202" s="133" t="s">
        <v>82</v>
      </c>
      <c r="K202" s="62" t="s">
        <v>672</v>
      </c>
      <c r="L202" s="133" t="s">
        <v>610</v>
      </c>
      <c r="M202" s="62" t="s">
        <v>610</v>
      </c>
      <c r="N202" s="62" t="s">
        <v>673</v>
      </c>
      <c r="O202" s="133">
        <v>2</v>
      </c>
      <c r="P202" s="133">
        <v>3</v>
      </c>
      <c r="Q202" s="133">
        <f t="shared" si="143"/>
        <v>6</v>
      </c>
      <c r="R202" s="133" t="str">
        <f t="shared" si="144"/>
        <v>MEDIO</v>
      </c>
      <c r="S202" s="133">
        <v>25</v>
      </c>
      <c r="T202" s="133">
        <f t="shared" si="145"/>
        <v>150</v>
      </c>
      <c r="U202" s="133" t="str">
        <f t="shared" si="146"/>
        <v>II</v>
      </c>
      <c r="V202" s="133" t="str">
        <f t="shared" si="147"/>
        <v>Aceptable con control especifico</v>
      </c>
      <c r="W202" s="133" t="s">
        <v>674</v>
      </c>
      <c r="X202" s="133" t="s">
        <v>73</v>
      </c>
      <c r="Y202" s="133" t="s">
        <v>610</v>
      </c>
      <c r="Z202" s="133" t="s">
        <v>610</v>
      </c>
      <c r="AA202" s="133" t="s">
        <v>610</v>
      </c>
      <c r="AB202" s="133" t="s">
        <v>675</v>
      </c>
      <c r="AC202" s="133" t="s">
        <v>610</v>
      </c>
      <c r="AD202" s="171">
        <v>46246</v>
      </c>
      <c r="AE202" s="116" t="s">
        <v>74</v>
      </c>
      <c r="AF202" s="133">
        <v>2</v>
      </c>
      <c r="AG202" s="133">
        <v>3</v>
      </c>
      <c r="AH202" s="133">
        <f t="shared" si="148"/>
        <v>6</v>
      </c>
      <c r="AI202" s="133" t="str">
        <f t="shared" si="149"/>
        <v>MEDIO</v>
      </c>
      <c r="AJ202" s="133">
        <v>25</v>
      </c>
      <c r="AK202" s="133">
        <f t="shared" si="150"/>
        <v>150</v>
      </c>
      <c r="AL202" s="133" t="str">
        <f t="shared" si="151"/>
        <v>II</v>
      </c>
      <c r="AM202" s="133" t="str">
        <f t="shared" si="152"/>
        <v>Aceptable con control especifico</v>
      </c>
      <c r="AN202" s="133" t="s">
        <v>674</v>
      </c>
      <c r="AO202" s="133" t="s">
        <v>73</v>
      </c>
      <c r="AP202" s="133" t="s">
        <v>610</v>
      </c>
      <c r="AQ202" s="133" t="s">
        <v>610</v>
      </c>
      <c r="AR202" s="133" t="s">
        <v>610</v>
      </c>
      <c r="AS202" s="133" t="s">
        <v>675</v>
      </c>
      <c r="AT202" s="133" t="s">
        <v>610</v>
      </c>
      <c r="AU202" s="137" t="str">
        <f t="shared" si="153"/>
        <v>Se mantiene los controles establecidos</v>
      </c>
    </row>
    <row r="203" spans="2:47" s="43" customFormat="1" ht="135" customHeight="1" x14ac:dyDescent="0.35">
      <c r="B203" s="158" t="s">
        <v>114</v>
      </c>
      <c r="C203" s="158" t="s">
        <v>158</v>
      </c>
      <c r="D203" s="139" t="s">
        <v>105</v>
      </c>
      <c r="E203" s="134" t="s">
        <v>492</v>
      </c>
      <c r="F203" s="134" t="s">
        <v>493</v>
      </c>
      <c r="G203" s="133" t="s">
        <v>69</v>
      </c>
      <c r="H203" s="133" t="s">
        <v>70</v>
      </c>
      <c r="I203" s="133" t="s">
        <v>503</v>
      </c>
      <c r="J203" s="133" t="s">
        <v>82</v>
      </c>
      <c r="K203" s="62" t="s">
        <v>683</v>
      </c>
      <c r="L203" s="133" t="s">
        <v>610</v>
      </c>
      <c r="M203" s="62" t="s">
        <v>610</v>
      </c>
      <c r="N203" s="62" t="s">
        <v>684</v>
      </c>
      <c r="O203" s="133">
        <v>2</v>
      </c>
      <c r="P203" s="133">
        <v>2</v>
      </c>
      <c r="Q203" s="133">
        <f t="shared" si="143"/>
        <v>4</v>
      </c>
      <c r="R203" s="133" t="str">
        <f t="shared" si="144"/>
        <v>BAJO</v>
      </c>
      <c r="S203" s="133">
        <v>25</v>
      </c>
      <c r="T203" s="133">
        <f t="shared" si="145"/>
        <v>100</v>
      </c>
      <c r="U203" s="133" t="str">
        <f t="shared" si="146"/>
        <v>III</v>
      </c>
      <c r="V203" s="133" t="str">
        <f t="shared" si="147"/>
        <v>Mejorable</v>
      </c>
      <c r="W203" s="133" t="s">
        <v>674</v>
      </c>
      <c r="X203" s="133" t="s">
        <v>73</v>
      </c>
      <c r="Y203" s="133" t="s">
        <v>610</v>
      </c>
      <c r="Z203" s="133" t="s">
        <v>610</v>
      </c>
      <c r="AA203" s="133" t="s">
        <v>610</v>
      </c>
      <c r="AB203" s="133" t="s">
        <v>679</v>
      </c>
      <c r="AC203" s="133" t="s">
        <v>610</v>
      </c>
      <c r="AD203" s="171">
        <v>46246</v>
      </c>
      <c r="AE203" s="116" t="s">
        <v>74</v>
      </c>
      <c r="AF203" s="133">
        <v>2</v>
      </c>
      <c r="AG203" s="133">
        <v>2</v>
      </c>
      <c r="AH203" s="133">
        <f t="shared" si="148"/>
        <v>4</v>
      </c>
      <c r="AI203" s="133" t="str">
        <f t="shared" si="149"/>
        <v>BAJO</v>
      </c>
      <c r="AJ203" s="133">
        <v>25</v>
      </c>
      <c r="AK203" s="133">
        <f t="shared" si="150"/>
        <v>100</v>
      </c>
      <c r="AL203" s="133" t="str">
        <f t="shared" si="151"/>
        <v>III</v>
      </c>
      <c r="AM203" s="133" t="str">
        <f t="shared" si="152"/>
        <v>Mejorable</v>
      </c>
      <c r="AN203" s="133" t="s">
        <v>674</v>
      </c>
      <c r="AO203" s="133" t="s">
        <v>73</v>
      </c>
      <c r="AP203" s="133" t="s">
        <v>610</v>
      </c>
      <c r="AQ203" s="133" t="s">
        <v>610</v>
      </c>
      <c r="AR203" s="133" t="s">
        <v>610</v>
      </c>
      <c r="AS203" s="133" t="s">
        <v>679</v>
      </c>
      <c r="AT203" s="133" t="s">
        <v>610</v>
      </c>
      <c r="AU203" s="137" t="str">
        <f t="shared" si="153"/>
        <v>Se mantiene los controles establecidos</v>
      </c>
    </row>
    <row r="204" spans="2:47" s="43" customFormat="1" ht="135" customHeight="1" x14ac:dyDescent="0.35">
      <c r="B204" s="158" t="s">
        <v>114</v>
      </c>
      <c r="C204" s="158" t="s">
        <v>158</v>
      </c>
      <c r="D204" s="139" t="s">
        <v>105</v>
      </c>
      <c r="E204" s="134" t="s">
        <v>492</v>
      </c>
      <c r="F204" s="134" t="s">
        <v>493</v>
      </c>
      <c r="G204" s="133" t="s">
        <v>69</v>
      </c>
      <c r="H204" s="133" t="s">
        <v>70</v>
      </c>
      <c r="I204" s="137" t="s">
        <v>802</v>
      </c>
      <c r="J204" s="137" t="s">
        <v>85</v>
      </c>
      <c r="K204" s="174" t="s">
        <v>803</v>
      </c>
      <c r="L204" s="174" t="s">
        <v>805</v>
      </c>
      <c r="M204" s="174" t="s">
        <v>806</v>
      </c>
      <c r="N204" s="174" t="s">
        <v>807</v>
      </c>
      <c r="O204" s="133">
        <v>2</v>
      </c>
      <c r="P204" s="133">
        <v>2</v>
      </c>
      <c r="Q204" s="133">
        <f t="shared" si="143"/>
        <v>4</v>
      </c>
      <c r="R204" s="133" t="str">
        <f t="shared" si="144"/>
        <v>BAJO</v>
      </c>
      <c r="S204" s="133">
        <v>60</v>
      </c>
      <c r="T204" s="133">
        <f t="shared" si="145"/>
        <v>240</v>
      </c>
      <c r="U204" s="133" t="str">
        <f t="shared" si="146"/>
        <v>II</v>
      </c>
      <c r="V204" s="133" t="str">
        <f t="shared" si="147"/>
        <v>Aceptable con control especifico</v>
      </c>
      <c r="W204" s="173" t="s">
        <v>804</v>
      </c>
      <c r="X204" s="133" t="s">
        <v>69</v>
      </c>
      <c r="Y204" s="133" t="s">
        <v>808</v>
      </c>
      <c r="Z204" s="133" t="s">
        <v>809</v>
      </c>
      <c r="AA204" s="133" t="s">
        <v>810</v>
      </c>
      <c r="AB204" s="62" t="s">
        <v>811</v>
      </c>
      <c r="AC204" s="62" t="s">
        <v>812</v>
      </c>
      <c r="AD204" s="171">
        <v>46246</v>
      </c>
      <c r="AE204" s="159" t="s">
        <v>74</v>
      </c>
      <c r="AF204" s="133">
        <v>2</v>
      </c>
      <c r="AG204" s="133">
        <v>2</v>
      </c>
      <c r="AH204" s="133">
        <f t="shared" ref="AH204" si="187">AF204 * AG204</f>
        <v>4</v>
      </c>
      <c r="AI204" s="133" t="str">
        <f t="shared" ref="AI204" si="188">IF(OR(AH204="",NOT(ISNUMBER(AH204))),"FALSO",IF(AND(AH204&gt;=1,AH204&lt;=4),"BAJO",IF(AND(AH204&gt;=5,AH204&lt;=8),"MEDIO",IF(AND(AH204&gt;=9,AH204&lt;=20),"ALTO",IF(AH204&gt;=24,"MUYALTO","FALSO")))))</f>
        <v>BAJO</v>
      </c>
      <c r="AJ204" s="133">
        <v>60</v>
      </c>
      <c r="AK204" s="133">
        <f t="shared" ref="AK204" si="189">AH204 * AJ204</f>
        <v>240</v>
      </c>
      <c r="AL204" s="133" t="str">
        <f t="shared" ref="AL204" si="190">IF(OR(AK204="",NOT(ISNUMBER(AK204))),"FALSO",IF(AND(AK204&gt;=1,AK204&lt;=20),"IV",IF(AND(AK204&gt;=21,AK204&lt;=120),"III",IF(AND(AK204&gt;=121,AK204&lt;=500),"II",IF(AK204&gt;=600,"I","FALSO")))))</f>
        <v>II</v>
      </c>
      <c r="AM204" s="133" t="str">
        <f t="shared" ref="AM204" si="191">IF(AL204="IV","Aceptable",IF(AL204="III","Mejorable",IF(AL204="II","Aceptable con control especifico", IF(AL204="I","No Aceptable",FALSE))))</f>
        <v>Aceptable con control especifico</v>
      </c>
      <c r="AN204" s="173" t="s">
        <v>804</v>
      </c>
      <c r="AO204" s="133" t="s">
        <v>69</v>
      </c>
      <c r="AP204" s="133" t="s">
        <v>808</v>
      </c>
      <c r="AQ204" s="133" t="s">
        <v>809</v>
      </c>
      <c r="AR204" s="133" t="s">
        <v>810</v>
      </c>
      <c r="AS204" s="62" t="s">
        <v>811</v>
      </c>
      <c r="AT204" s="62" t="s">
        <v>812</v>
      </c>
      <c r="AU204" s="137" t="str">
        <f t="shared" si="153"/>
        <v>Se mantiene los controles establecidos</v>
      </c>
    </row>
    <row r="205" spans="2:47" s="43" customFormat="1" ht="135" customHeight="1" x14ac:dyDescent="0.35">
      <c r="B205" s="158" t="s">
        <v>114</v>
      </c>
      <c r="C205" s="158" t="s">
        <v>158</v>
      </c>
      <c r="D205" s="139" t="s">
        <v>105</v>
      </c>
      <c r="E205" s="134" t="s">
        <v>492</v>
      </c>
      <c r="F205" s="134" t="s">
        <v>493</v>
      </c>
      <c r="G205" s="133" t="s">
        <v>69</v>
      </c>
      <c r="H205" s="133" t="s">
        <v>70</v>
      </c>
      <c r="I205" s="138" t="s">
        <v>762</v>
      </c>
      <c r="J205" s="133" t="s">
        <v>85</v>
      </c>
      <c r="K205" s="138" t="s">
        <v>761</v>
      </c>
      <c r="L205" s="137" t="s">
        <v>763</v>
      </c>
      <c r="M205" s="137" t="s">
        <v>764</v>
      </c>
      <c r="N205" s="62" t="s">
        <v>694</v>
      </c>
      <c r="O205" s="133"/>
      <c r="P205" s="133"/>
      <c r="Q205" s="133">
        <f t="shared" si="143"/>
        <v>0</v>
      </c>
      <c r="R205" s="133" t="str">
        <f t="shared" si="144"/>
        <v>FALSO</v>
      </c>
      <c r="S205" s="133"/>
      <c r="T205" s="133">
        <f t="shared" si="145"/>
        <v>0</v>
      </c>
      <c r="U205" s="133" t="str">
        <f t="shared" si="146"/>
        <v>FALSO</v>
      </c>
      <c r="V205" s="133" t="b">
        <f t="shared" si="147"/>
        <v>0</v>
      </c>
      <c r="W205" s="62"/>
      <c r="X205" s="133"/>
      <c r="Y205" s="133" t="s">
        <v>119</v>
      </c>
      <c r="Z205" s="133" t="s">
        <v>119</v>
      </c>
      <c r="AA205" s="133" t="s">
        <v>119</v>
      </c>
      <c r="AB205" s="137" t="s">
        <v>126</v>
      </c>
      <c r="AC205" s="133" t="s">
        <v>119</v>
      </c>
      <c r="AD205" s="171">
        <v>46246</v>
      </c>
      <c r="AE205" s="159" t="s">
        <v>74</v>
      </c>
      <c r="AF205" s="133"/>
      <c r="AG205" s="133"/>
      <c r="AH205" s="133">
        <f t="shared" ref="AH205:AH271" si="192">AF205 * AG205</f>
        <v>0</v>
      </c>
      <c r="AI205" s="133" t="str">
        <f t="shared" ref="AI205:AI271" si="193">IF(OR(AH205="",NOT(ISNUMBER(AH205))),"FALSO",IF(AND(AH205&gt;=1,AH205&lt;=4),"BAJO",IF(AND(AH205&gt;=5,AH205&lt;=8),"MEDIO",IF(AND(AH205&gt;=9,AH205&lt;=20),"ALTO",IF(AH205&gt;=24,"MUYALTO","FALSO")))))</f>
        <v>FALSO</v>
      </c>
      <c r="AJ205" s="133">
        <v>204</v>
      </c>
      <c r="AK205" s="133">
        <f t="shared" ref="AK205:AK271" si="194">AH205 * AJ205</f>
        <v>0</v>
      </c>
      <c r="AL205" s="133" t="str">
        <f t="shared" ref="AL205:AL271" si="195">IF(OR(AK205="",NOT(ISNUMBER(AK205))),"FALSO",IF(AND(AK205&gt;=1,AK205&lt;=20),"IV",IF(AND(AK205&gt;=21,AK205&lt;=120),"III",IF(AND(AK205&gt;=121,AK205&lt;=500),"II",IF(AK205&gt;=600,"I","FALSO")))))</f>
        <v>FALSO</v>
      </c>
      <c r="AM205" s="133" t="b">
        <f t="shared" ref="AM205:AM271" si="196">IF(AL205="IV","Aceptable",IF(AL205="III","Mejorable",IF(AL205="II","Aceptable con control especifico", IF(AL205="I","No Aceptable",FALSE))))</f>
        <v>0</v>
      </c>
      <c r="AN205" s="62" t="s">
        <v>135</v>
      </c>
      <c r="AO205" s="133"/>
      <c r="AP205" s="136" t="s">
        <v>119</v>
      </c>
      <c r="AQ205" s="136" t="s">
        <v>119</v>
      </c>
      <c r="AR205" s="136" t="s">
        <v>119</v>
      </c>
      <c r="AS205" s="137" t="s">
        <v>126</v>
      </c>
      <c r="AT205" s="136" t="s">
        <v>119</v>
      </c>
      <c r="AU205" s="137" t="str">
        <f t="shared" si="153"/>
        <v>Aumentó el riesgo</v>
      </c>
    </row>
    <row r="206" spans="2:47" s="43" customFormat="1" ht="135" customHeight="1" x14ac:dyDescent="0.35">
      <c r="B206" s="158" t="s">
        <v>114</v>
      </c>
      <c r="C206" s="158" t="s">
        <v>158</v>
      </c>
      <c r="D206" s="139" t="s">
        <v>105</v>
      </c>
      <c r="E206" s="134" t="s">
        <v>492</v>
      </c>
      <c r="F206" s="134" t="s">
        <v>493</v>
      </c>
      <c r="G206" s="133" t="s">
        <v>69</v>
      </c>
      <c r="H206" s="133" t="s">
        <v>70</v>
      </c>
      <c r="I206" s="133" t="s">
        <v>84</v>
      </c>
      <c r="J206" s="133" t="s">
        <v>85</v>
      </c>
      <c r="K206" s="62" t="s">
        <v>693</v>
      </c>
      <c r="L206" s="133" t="s">
        <v>610</v>
      </c>
      <c r="M206" s="62" t="s">
        <v>610</v>
      </c>
      <c r="N206" s="62" t="s">
        <v>694</v>
      </c>
      <c r="O206" s="133">
        <v>2</v>
      </c>
      <c r="P206" s="133">
        <v>3</v>
      </c>
      <c r="Q206" s="133">
        <f t="shared" si="143"/>
        <v>6</v>
      </c>
      <c r="R206" s="133" t="str">
        <f t="shared" si="144"/>
        <v>MEDIO</v>
      </c>
      <c r="S206" s="133">
        <v>25</v>
      </c>
      <c r="T206" s="133">
        <f t="shared" si="145"/>
        <v>150</v>
      </c>
      <c r="U206" s="133" t="str">
        <f t="shared" si="146"/>
        <v>II</v>
      </c>
      <c r="V206" s="133" t="str">
        <f t="shared" si="147"/>
        <v>Aceptable con control especifico</v>
      </c>
      <c r="W206" s="62" t="s">
        <v>695</v>
      </c>
      <c r="X206" s="133" t="s">
        <v>69</v>
      </c>
      <c r="Y206" s="133" t="s">
        <v>610</v>
      </c>
      <c r="Z206" s="133" t="s">
        <v>610</v>
      </c>
      <c r="AA206" s="133" t="s">
        <v>610</v>
      </c>
      <c r="AB206" s="134" t="s">
        <v>696</v>
      </c>
      <c r="AC206" s="133" t="s">
        <v>610</v>
      </c>
      <c r="AD206" s="171">
        <v>46246</v>
      </c>
      <c r="AE206" s="116" t="s">
        <v>74</v>
      </c>
      <c r="AF206" s="133">
        <v>2</v>
      </c>
      <c r="AG206" s="133">
        <v>3</v>
      </c>
      <c r="AH206" s="133">
        <f t="shared" si="192"/>
        <v>6</v>
      </c>
      <c r="AI206" s="133" t="str">
        <f t="shared" si="193"/>
        <v>MEDIO</v>
      </c>
      <c r="AJ206" s="133">
        <v>25</v>
      </c>
      <c r="AK206" s="133">
        <f t="shared" si="194"/>
        <v>150</v>
      </c>
      <c r="AL206" s="133" t="str">
        <f t="shared" si="195"/>
        <v>II</v>
      </c>
      <c r="AM206" s="133" t="str">
        <f t="shared" si="196"/>
        <v>Aceptable con control especifico</v>
      </c>
      <c r="AN206" s="62" t="s">
        <v>695</v>
      </c>
      <c r="AO206" s="133" t="s">
        <v>69</v>
      </c>
      <c r="AP206" s="133" t="s">
        <v>610</v>
      </c>
      <c r="AQ206" s="133" t="s">
        <v>610</v>
      </c>
      <c r="AR206" s="133" t="s">
        <v>610</v>
      </c>
      <c r="AS206" s="133" t="s">
        <v>697</v>
      </c>
      <c r="AT206" s="133" t="s">
        <v>610</v>
      </c>
      <c r="AU206" s="137" t="str">
        <f t="shared" si="153"/>
        <v>Se mantiene los controles establecidos</v>
      </c>
    </row>
    <row r="207" spans="2:47" s="43" customFormat="1" ht="135" customHeight="1" x14ac:dyDescent="0.35">
      <c r="B207" s="158" t="s">
        <v>114</v>
      </c>
      <c r="C207" s="158" t="s">
        <v>158</v>
      </c>
      <c r="D207" s="139" t="s">
        <v>105</v>
      </c>
      <c r="E207" s="134" t="s">
        <v>492</v>
      </c>
      <c r="F207" s="134" t="s">
        <v>493</v>
      </c>
      <c r="G207" s="133" t="s">
        <v>69</v>
      </c>
      <c r="H207" s="133" t="s">
        <v>70</v>
      </c>
      <c r="I207" s="133" t="s">
        <v>86</v>
      </c>
      <c r="J207" s="133" t="s">
        <v>85</v>
      </c>
      <c r="K207" s="173" t="s">
        <v>703</v>
      </c>
      <c r="L207" s="62" t="s">
        <v>705</v>
      </c>
      <c r="M207" s="179" t="s">
        <v>706</v>
      </c>
      <c r="N207" s="174" t="s">
        <v>707</v>
      </c>
      <c r="O207" s="133">
        <v>2</v>
      </c>
      <c r="P207" s="133">
        <v>3</v>
      </c>
      <c r="Q207" s="133">
        <f t="shared" si="143"/>
        <v>6</v>
      </c>
      <c r="R207" s="133" t="str">
        <f t="shared" si="144"/>
        <v>MEDIO</v>
      </c>
      <c r="S207" s="133">
        <v>25</v>
      </c>
      <c r="T207" s="133">
        <f t="shared" si="145"/>
        <v>150</v>
      </c>
      <c r="U207" s="133" t="str">
        <f t="shared" si="146"/>
        <v>II</v>
      </c>
      <c r="V207" s="133" t="str">
        <f t="shared" si="147"/>
        <v>Aceptable con control especifico</v>
      </c>
      <c r="W207" s="157" t="s">
        <v>704</v>
      </c>
      <c r="X207" s="133" t="s">
        <v>69</v>
      </c>
      <c r="Y207" s="173" t="s">
        <v>708</v>
      </c>
      <c r="Z207" s="133" t="s">
        <v>610</v>
      </c>
      <c r="AA207" s="133" t="s">
        <v>709</v>
      </c>
      <c r="AB207" s="133" t="s">
        <v>710</v>
      </c>
      <c r="AC207" s="133" t="s">
        <v>610</v>
      </c>
      <c r="AD207" s="171">
        <v>46246</v>
      </c>
      <c r="AE207" s="116" t="s">
        <v>74</v>
      </c>
      <c r="AF207" s="133">
        <v>2</v>
      </c>
      <c r="AG207" s="133">
        <v>3</v>
      </c>
      <c r="AH207" s="133">
        <f t="shared" si="192"/>
        <v>6</v>
      </c>
      <c r="AI207" s="133" t="str">
        <f t="shared" si="193"/>
        <v>MEDIO</v>
      </c>
      <c r="AJ207" s="133">
        <v>25</v>
      </c>
      <c r="AK207" s="133">
        <f t="shared" si="194"/>
        <v>150</v>
      </c>
      <c r="AL207" s="133" t="str">
        <f t="shared" si="195"/>
        <v>II</v>
      </c>
      <c r="AM207" s="133" t="str">
        <f t="shared" si="196"/>
        <v>Aceptable con control especifico</v>
      </c>
      <c r="AN207" s="157" t="s">
        <v>704</v>
      </c>
      <c r="AO207" s="133" t="s">
        <v>69</v>
      </c>
      <c r="AP207" s="173" t="s">
        <v>708</v>
      </c>
      <c r="AQ207" s="133" t="s">
        <v>610</v>
      </c>
      <c r="AR207" s="133" t="s">
        <v>709</v>
      </c>
      <c r="AS207" s="133" t="s">
        <v>710</v>
      </c>
      <c r="AT207" s="133" t="s">
        <v>610</v>
      </c>
      <c r="AU207" s="137" t="str">
        <f t="shared" si="153"/>
        <v>Se mantiene los controles establecidos</v>
      </c>
    </row>
    <row r="208" spans="2:47" s="43" customFormat="1" ht="135" customHeight="1" x14ac:dyDescent="0.35">
      <c r="B208" s="158" t="s">
        <v>114</v>
      </c>
      <c r="C208" s="158" t="s">
        <v>158</v>
      </c>
      <c r="D208" s="139" t="s">
        <v>105</v>
      </c>
      <c r="E208" s="134" t="s">
        <v>492</v>
      </c>
      <c r="F208" s="134" t="s">
        <v>493</v>
      </c>
      <c r="G208" s="133" t="s">
        <v>69</v>
      </c>
      <c r="H208" s="133" t="s">
        <v>70</v>
      </c>
      <c r="I208" s="133" t="s">
        <v>87</v>
      </c>
      <c r="J208" s="133" t="s">
        <v>85</v>
      </c>
      <c r="K208" s="62" t="s">
        <v>698</v>
      </c>
      <c r="L208" s="133" t="s">
        <v>610</v>
      </c>
      <c r="M208" s="62" t="s">
        <v>610</v>
      </c>
      <c r="N208" s="62" t="s">
        <v>699</v>
      </c>
      <c r="O208" s="133">
        <v>2</v>
      </c>
      <c r="P208" s="133">
        <v>4</v>
      </c>
      <c r="Q208" s="133">
        <f t="shared" ref="Q208" si="197">O208 * P208</f>
        <v>8</v>
      </c>
      <c r="R208" s="133" t="str">
        <f t="shared" ref="R208" si="198">IF(OR(Q208="",NOT(ISNUMBER(Q208))),"FALSO",IF(AND(Q208&gt;=1,Q208&lt;=4),"BAJO",IF(AND(Q208&gt;=5,Q208&lt;=8),"MEDIO",IF(AND(Q208&gt;=9,Q208&lt;=20),"ALTO",IF(Q208&gt;=24,"MUYALTO","FALSO")))))</f>
        <v>MEDIO</v>
      </c>
      <c r="S208" s="133">
        <v>25</v>
      </c>
      <c r="T208" s="133">
        <f t="shared" ref="T208" si="199">Q208 * S208</f>
        <v>200</v>
      </c>
      <c r="U208" s="133" t="str">
        <f t="shared" ref="U208" si="200">IF(OR(T208="",NOT(ISNUMBER(T208))),"FALSO",IF(AND(T208&gt;=1,T208&lt;=20),"IV",IF(AND(T208&gt;=21,T208&lt;=120),"III",IF(AND(T208&gt;=121,T208&lt;=500),"II",IF(T208&gt;=600,"I","FALSO")))))</f>
        <v>II</v>
      </c>
      <c r="V208" s="133" t="str">
        <f t="shared" ref="V208" si="201">IF(U208="IV","Aceptable",IF(U208="III","Mejorable",IF(U208="II","Aceptable con control especifico", IF(U208="I","No Aceptable",FALSE))))</f>
        <v>Aceptable con control especifico</v>
      </c>
      <c r="W208" s="133" t="s">
        <v>700</v>
      </c>
      <c r="X208" s="133" t="s">
        <v>69</v>
      </c>
      <c r="Y208" s="133" t="s">
        <v>610</v>
      </c>
      <c r="Z208" s="133" t="s">
        <v>610</v>
      </c>
      <c r="AA208" s="133" t="s">
        <v>701</v>
      </c>
      <c r="AB208" s="133" t="s">
        <v>702</v>
      </c>
      <c r="AC208" s="133" t="s">
        <v>610</v>
      </c>
      <c r="AD208" s="171">
        <v>46246</v>
      </c>
      <c r="AE208" s="116" t="s">
        <v>74</v>
      </c>
      <c r="AF208" s="133">
        <v>2</v>
      </c>
      <c r="AG208" s="133">
        <v>4</v>
      </c>
      <c r="AH208" s="133">
        <f t="shared" si="192"/>
        <v>8</v>
      </c>
      <c r="AI208" s="133" t="str">
        <f t="shared" si="193"/>
        <v>MEDIO</v>
      </c>
      <c r="AJ208" s="133">
        <v>25</v>
      </c>
      <c r="AK208" s="133">
        <f t="shared" si="194"/>
        <v>200</v>
      </c>
      <c r="AL208" s="133" t="str">
        <f t="shared" si="195"/>
        <v>II</v>
      </c>
      <c r="AM208" s="133" t="str">
        <f t="shared" si="196"/>
        <v>Aceptable con control especifico</v>
      </c>
      <c r="AN208" s="133" t="s">
        <v>700</v>
      </c>
      <c r="AO208" s="133" t="s">
        <v>69</v>
      </c>
      <c r="AP208" s="133" t="s">
        <v>610</v>
      </c>
      <c r="AQ208" s="133" t="s">
        <v>610</v>
      </c>
      <c r="AR208" s="133" t="s">
        <v>701</v>
      </c>
      <c r="AS208" s="133" t="s">
        <v>702</v>
      </c>
      <c r="AT208" s="133" t="s">
        <v>610</v>
      </c>
      <c r="AU208" s="137" t="str">
        <f t="shared" ref="AU208:AU209" si="202">IF(AND(V208="Aceptable",AM208="Aceptable"),"Se mantiene los controles establecidos",
IF(AND(V208="Aceptable",AM208="Mejorable"),"Disminuyó el riesgo",
IF(AND(V208="Aceptable",AM208="Aceptable con control especifico"),"Disminuyó el riesgo",
IF(AND(V208="Mejorable",AM208="Mejorable"),"Se mantiene los controles establecidos",
IF(AND(V208="Mejorable",AM208="Aceptable"),"Disminuyó el riesgo",
IF(AND(V208="Mejorable",AM208="Aceptable con control especifico"),"Disminuyó el riesgo",
IF(AND(V208="Aceptable con control especifico",AM208="Aceptable con control especifico"),"Se mantiene los controles establecidos",
IF(AND(V208="Aceptable con control especifico",AM208="Mejorable"),"Aumentó el riesgo",
IF(AND(V208="Aceptable con control especifico",AM208="Aceptable"),"Aumentó el riesgo",
"Aumentó el riesgo")))))))))</f>
        <v>Se mantiene los controles establecidos</v>
      </c>
    </row>
    <row r="209" spans="2:47" s="43" customFormat="1" ht="135" customHeight="1" x14ac:dyDescent="0.35">
      <c r="B209" s="158" t="s">
        <v>114</v>
      </c>
      <c r="C209" s="158" t="s">
        <v>158</v>
      </c>
      <c r="D209" s="139" t="s">
        <v>105</v>
      </c>
      <c r="E209" s="134" t="s">
        <v>492</v>
      </c>
      <c r="F209" s="134" t="s">
        <v>493</v>
      </c>
      <c r="G209" s="133" t="s">
        <v>69</v>
      </c>
      <c r="H209" s="133" t="s">
        <v>70</v>
      </c>
      <c r="I209" s="133" t="s">
        <v>538</v>
      </c>
      <c r="J209" s="133" t="s">
        <v>85</v>
      </c>
      <c r="K209" s="134" t="s">
        <v>741</v>
      </c>
      <c r="L209" s="62" t="s">
        <v>742</v>
      </c>
      <c r="M209" s="62" t="s">
        <v>743</v>
      </c>
      <c r="N209" s="62" t="s">
        <v>744</v>
      </c>
      <c r="O209" s="133">
        <v>2</v>
      </c>
      <c r="P209" s="133">
        <v>4</v>
      </c>
      <c r="Q209" s="133">
        <f t="shared" ref="Q209" si="203">O209 * P209</f>
        <v>8</v>
      </c>
      <c r="R209" s="133" t="str">
        <f t="shared" ref="R209" si="204">IF(OR(Q209="",NOT(ISNUMBER(Q209))),"FALSO",IF(AND(Q209&gt;=1,Q209&lt;=4),"BAJO",IF(AND(Q209&gt;=5,Q209&lt;=8),"MEDIO",IF(AND(Q209&gt;=9,Q209&lt;=20),"ALTO",IF(Q209&gt;=24,"MUYALTO","FALSO")))))</f>
        <v>MEDIO</v>
      </c>
      <c r="S209" s="133">
        <v>25</v>
      </c>
      <c r="T209" s="133">
        <f t="shared" ref="T209" si="205">Q209 * S209</f>
        <v>200</v>
      </c>
      <c r="U209" s="133" t="str">
        <f t="shared" ref="U209" si="206">IF(OR(T209="",NOT(ISNUMBER(T209))),"FALSO",IF(AND(T209&gt;=1,T209&lt;=20),"IV",IF(AND(T209&gt;=21,T209&lt;=120),"III",IF(AND(T209&gt;=121,T209&lt;=500),"II",IF(T209&gt;=600,"I","FALSO")))))</f>
        <v>II</v>
      </c>
      <c r="V209" s="133" t="str">
        <f t="shared" ref="V209" si="207">IF(U209="IV","Aceptable",IF(U209="III","Mejorable",IF(U209="II","Aceptable con control especifico", IF(U209="I","No Aceptable",FALSE))))</f>
        <v>Aceptable con control especifico</v>
      </c>
      <c r="W209" s="133" t="s">
        <v>723</v>
      </c>
      <c r="X209" s="133" t="s">
        <v>69</v>
      </c>
      <c r="Y209" s="133" t="s">
        <v>626</v>
      </c>
      <c r="Z209" s="173" t="s">
        <v>745</v>
      </c>
      <c r="AA209" s="133" t="s">
        <v>746</v>
      </c>
      <c r="AB209" s="133" t="s">
        <v>747</v>
      </c>
      <c r="AC209" s="133" t="s">
        <v>748</v>
      </c>
      <c r="AD209" s="171">
        <v>46246</v>
      </c>
      <c r="AE209" s="116" t="s">
        <v>74</v>
      </c>
      <c r="AF209" s="133">
        <v>2</v>
      </c>
      <c r="AG209" s="133">
        <v>4</v>
      </c>
      <c r="AH209" s="133">
        <f t="shared" si="192"/>
        <v>8</v>
      </c>
      <c r="AI209" s="133" t="str">
        <f t="shared" si="193"/>
        <v>MEDIO</v>
      </c>
      <c r="AJ209" s="133">
        <v>25</v>
      </c>
      <c r="AK209" s="133">
        <f t="shared" si="194"/>
        <v>200</v>
      </c>
      <c r="AL209" s="133" t="str">
        <f t="shared" si="195"/>
        <v>II</v>
      </c>
      <c r="AM209" s="133" t="str">
        <f t="shared" si="196"/>
        <v>Aceptable con control especifico</v>
      </c>
      <c r="AN209" s="133" t="s">
        <v>723</v>
      </c>
      <c r="AO209" s="133" t="s">
        <v>69</v>
      </c>
      <c r="AP209" s="133" t="s">
        <v>626</v>
      </c>
      <c r="AQ209" s="173" t="s">
        <v>745</v>
      </c>
      <c r="AR209" s="133" t="s">
        <v>746</v>
      </c>
      <c r="AS209" s="133" t="s">
        <v>747</v>
      </c>
      <c r="AT209" s="133" t="s">
        <v>748</v>
      </c>
      <c r="AU209" s="137" t="str">
        <f t="shared" si="202"/>
        <v>Se mantiene los controles establecidos</v>
      </c>
    </row>
    <row r="210" spans="2:47" s="43" customFormat="1" ht="135" customHeight="1" x14ac:dyDescent="0.35">
      <c r="B210" s="158" t="s">
        <v>114</v>
      </c>
      <c r="C210" s="158" t="s">
        <v>158</v>
      </c>
      <c r="D210" s="139" t="s">
        <v>105</v>
      </c>
      <c r="E210" s="134" t="s">
        <v>492</v>
      </c>
      <c r="F210" s="134" t="s">
        <v>493</v>
      </c>
      <c r="G210" s="133" t="s">
        <v>69</v>
      </c>
      <c r="H210" s="133" t="s">
        <v>70</v>
      </c>
      <c r="I210" s="133" t="s">
        <v>88</v>
      </c>
      <c r="J210" s="133" t="s">
        <v>89</v>
      </c>
      <c r="K210" s="62" t="s">
        <v>788</v>
      </c>
      <c r="L210" s="133" t="s">
        <v>626</v>
      </c>
      <c r="M210" s="62" t="s">
        <v>789</v>
      </c>
      <c r="N210" s="138" t="s">
        <v>790</v>
      </c>
      <c r="O210" s="133">
        <v>2</v>
      </c>
      <c r="P210" s="133">
        <v>1</v>
      </c>
      <c r="Q210" s="133">
        <v>2</v>
      </c>
      <c r="R210" s="133" t="s">
        <v>791</v>
      </c>
      <c r="S210" s="133">
        <v>60</v>
      </c>
      <c r="T210" s="133">
        <v>120</v>
      </c>
      <c r="U210" s="133" t="s">
        <v>235</v>
      </c>
      <c r="V210" s="133" t="s">
        <v>264</v>
      </c>
      <c r="W210" s="62" t="s">
        <v>792</v>
      </c>
      <c r="X210" s="133" t="s">
        <v>69</v>
      </c>
      <c r="Y210" s="133" t="s">
        <v>610</v>
      </c>
      <c r="Z210" s="133" t="s">
        <v>610</v>
      </c>
      <c r="AA210" s="138" t="s">
        <v>793</v>
      </c>
      <c r="AB210" s="137" t="s">
        <v>794</v>
      </c>
      <c r="AC210" s="133" t="s">
        <v>795</v>
      </c>
      <c r="AD210" s="171">
        <v>46246</v>
      </c>
      <c r="AE210" s="116" t="s">
        <v>74</v>
      </c>
      <c r="AF210" s="133">
        <v>2</v>
      </c>
      <c r="AG210" s="133">
        <v>1</v>
      </c>
      <c r="AH210" s="133">
        <v>2</v>
      </c>
      <c r="AI210" s="133" t="s">
        <v>791</v>
      </c>
      <c r="AJ210" s="133">
        <v>60</v>
      </c>
      <c r="AK210" s="133">
        <v>120</v>
      </c>
      <c r="AL210" s="133" t="s">
        <v>235</v>
      </c>
      <c r="AM210" s="133" t="s">
        <v>264</v>
      </c>
      <c r="AN210" s="62" t="s">
        <v>792</v>
      </c>
      <c r="AO210" s="133" t="s">
        <v>69</v>
      </c>
      <c r="AP210" s="133" t="s">
        <v>610</v>
      </c>
      <c r="AQ210" s="133" t="s">
        <v>610</v>
      </c>
      <c r="AR210" s="138" t="s">
        <v>793</v>
      </c>
      <c r="AS210" s="137" t="s">
        <v>794</v>
      </c>
      <c r="AT210" s="133" t="s">
        <v>795</v>
      </c>
      <c r="AU210" s="137" t="s">
        <v>287</v>
      </c>
    </row>
    <row r="211" spans="2:47" s="43" customFormat="1" ht="135" customHeight="1" x14ac:dyDescent="0.35">
      <c r="B211" s="158" t="s">
        <v>114</v>
      </c>
      <c r="C211" s="158" t="s">
        <v>158</v>
      </c>
      <c r="D211" s="139" t="s">
        <v>105</v>
      </c>
      <c r="E211" s="134" t="s">
        <v>492</v>
      </c>
      <c r="F211" s="134" t="s">
        <v>493</v>
      </c>
      <c r="G211" s="133" t="s">
        <v>69</v>
      </c>
      <c r="H211" s="133" t="s">
        <v>70</v>
      </c>
      <c r="I211" s="133" t="s">
        <v>90</v>
      </c>
      <c r="J211" s="133" t="s">
        <v>89</v>
      </c>
      <c r="K211" s="62" t="s">
        <v>788</v>
      </c>
      <c r="L211" s="133" t="s">
        <v>626</v>
      </c>
      <c r="M211" s="62" t="s">
        <v>789</v>
      </c>
      <c r="N211" s="138" t="s">
        <v>790</v>
      </c>
      <c r="O211" s="133">
        <v>2</v>
      </c>
      <c r="P211" s="133">
        <v>1</v>
      </c>
      <c r="Q211" s="133">
        <v>2</v>
      </c>
      <c r="R211" s="133" t="s">
        <v>791</v>
      </c>
      <c r="S211" s="133">
        <v>60</v>
      </c>
      <c r="T211" s="133">
        <v>120</v>
      </c>
      <c r="U211" s="133" t="s">
        <v>235</v>
      </c>
      <c r="V211" s="133" t="s">
        <v>264</v>
      </c>
      <c r="W211" s="62" t="s">
        <v>792</v>
      </c>
      <c r="X211" s="133" t="s">
        <v>69</v>
      </c>
      <c r="Y211" s="133" t="s">
        <v>610</v>
      </c>
      <c r="Z211" s="133" t="s">
        <v>610</v>
      </c>
      <c r="AA211" s="138" t="s">
        <v>793</v>
      </c>
      <c r="AB211" s="137" t="s">
        <v>794</v>
      </c>
      <c r="AC211" s="133" t="s">
        <v>795</v>
      </c>
      <c r="AD211" s="171">
        <v>46246</v>
      </c>
      <c r="AE211" s="116" t="s">
        <v>74</v>
      </c>
      <c r="AF211" s="133">
        <v>2</v>
      </c>
      <c r="AG211" s="133">
        <v>1</v>
      </c>
      <c r="AH211" s="133">
        <v>2</v>
      </c>
      <c r="AI211" s="133" t="s">
        <v>791</v>
      </c>
      <c r="AJ211" s="133">
        <v>60</v>
      </c>
      <c r="AK211" s="133">
        <v>120</v>
      </c>
      <c r="AL211" s="133" t="s">
        <v>235</v>
      </c>
      <c r="AM211" s="133" t="s">
        <v>264</v>
      </c>
      <c r="AN211" s="62" t="s">
        <v>792</v>
      </c>
      <c r="AO211" s="133" t="s">
        <v>69</v>
      </c>
      <c r="AP211" s="133" t="s">
        <v>610</v>
      </c>
      <c r="AQ211" s="133" t="s">
        <v>610</v>
      </c>
      <c r="AR211" s="138" t="s">
        <v>793</v>
      </c>
      <c r="AS211" s="137" t="s">
        <v>794</v>
      </c>
      <c r="AT211" s="133" t="s">
        <v>795</v>
      </c>
      <c r="AU211" s="137" t="s">
        <v>287</v>
      </c>
    </row>
    <row r="212" spans="2:47" s="43" customFormat="1" ht="135" customHeight="1" x14ac:dyDescent="0.35">
      <c r="B212" s="158" t="s">
        <v>114</v>
      </c>
      <c r="C212" s="158" t="s">
        <v>158</v>
      </c>
      <c r="D212" s="139" t="s">
        <v>105</v>
      </c>
      <c r="E212" s="134" t="s">
        <v>492</v>
      </c>
      <c r="F212" s="134" t="s">
        <v>493</v>
      </c>
      <c r="G212" s="133" t="s">
        <v>69</v>
      </c>
      <c r="H212" s="133" t="s">
        <v>70</v>
      </c>
      <c r="I212" s="133" t="s">
        <v>91</v>
      </c>
      <c r="J212" s="133" t="s">
        <v>89</v>
      </c>
      <c r="K212" s="62" t="s">
        <v>788</v>
      </c>
      <c r="L212" s="133" t="s">
        <v>626</v>
      </c>
      <c r="M212" s="62" t="s">
        <v>789</v>
      </c>
      <c r="N212" s="138" t="s">
        <v>790</v>
      </c>
      <c r="O212" s="133">
        <v>2</v>
      </c>
      <c r="P212" s="133">
        <v>1</v>
      </c>
      <c r="Q212" s="133">
        <v>2</v>
      </c>
      <c r="R212" s="133" t="s">
        <v>791</v>
      </c>
      <c r="S212" s="133">
        <v>60</v>
      </c>
      <c r="T212" s="133">
        <v>120</v>
      </c>
      <c r="U212" s="133" t="s">
        <v>235</v>
      </c>
      <c r="V212" s="133" t="s">
        <v>264</v>
      </c>
      <c r="W212" s="62" t="s">
        <v>792</v>
      </c>
      <c r="X212" s="133" t="s">
        <v>69</v>
      </c>
      <c r="Y212" s="133" t="s">
        <v>610</v>
      </c>
      <c r="Z212" s="133" t="s">
        <v>610</v>
      </c>
      <c r="AA212" s="138" t="s">
        <v>793</v>
      </c>
      <c r="AB212" s="137" t="s">
        <v>794</v>
      </c>
      <c r="AC212" s="133" t="s">
        <v>795</v>
      </c>
      <c r="AD212" s="171">
        <v>46246</v>
      </c>
      <c r="AE212" s="116" t="s">
        <v>74</v>
      </c>
      <c r="AF212" s="133">
        <v>2</v>
      </c>
      <c r="AG212" s="133">
        <v>1</v>
      </c>
      <c r="AH212" s="133">
        <v>2</v>
      </c>
      <c r="AI212" s="133" t="s">
        <v>791</v>
      </c>
      <c r="AJ212" s="133">
        <v>60</v>
      </c>
      <c r="AK212" s="133">
        <v>120</v>
      </c>
      <c r="AL212" s="133" t="s">
        <v>235</v>
      </c>
      <c r="AM212" s="133" t="s">
        <v>264</v>
      </c>
      <c r="AN212" s="62" t="s">
        <v>792</v>
      </c>
      <c r="AO212" s="133" t="s">
        <v>69</v>
      </c>
      <c r="AP212" s="133" t="s">
        <v>610</v>
      </c>
      <c r="AQ212" s="133" t="s">
        <v>610</v>
      </c>
      <c r="AR212" s="138" t="s">
        <v>793</v>
      </c>
      <c r="AS212" s="137" t="s">
        <v>794</v>
      </c>
      <c r="AT212" s="133" t="s">
        <v>795</v>
      </c>
      <c r="AU212" s="137" t="s">
        <v>287</v>
      </c>
    </row>
    <row r="213" spans="2:47" s="43" customFormat="1" ht="135" customHeight="1" x14ac:dyDescent="0.35">
      <c r="B213" s="158" t="s">
        <v>114</v>
      </c>
      <c r="C213" s="158" t="s">
        <v>158</v>
      </c>
      <c r="D213" s="139" t="s">
        <v>105</v>
      </c>
      <c r="E213" s="134" t="s">
        <v>492</v>
      </c>
      <c r="F213" s="134" t="s">
        <v>493</v>
      </c>
      <c r="G213" s="133" t="s">
        <v>69</v>
      </c>
      <c r="H213" s="133" t="s">
        <v>70</v>
      </c>
      <c r="I213" s="133" t="s">
        <v>92</v>
      </c>
      <c r="J213" s="133" t="s">
        <v>89</v>
      </c>
      <c r="K213" s="62" t="s">
        <v>788</v>
      </c>
      <c r="L213" s="133" t="s">
        <v>626</v>
      </c>
      <c r="M213" s="62" t="s">
        <v>789</v>
      </c>
      <c r="N213" s="138" t="s">
        <v>790</v>
      </c>
      <c r="O213" s="133">
        <v>2</v>
      </c>
      <c r="P213" s="133">
        <v>1</v>
      </c>
      <c r="Q213" s="133">
        <v>2</v>
      </c>
      <c r="R213" s="133" t="s">
        <v>791</v>
      </c>
      <c r="S213" s="133">
        <v>60</v>
      </c>
      <c r="T213" s="133">
        <v>120</v>
      </c>
      <c r="U213" s="133" t="s">
        <v>235</v>
      </c>
      <c r="V213" s="133" t="s">
        <v>264</v>
      </c>
      <c r="W213" s="62" t="s">
        <v>792</v>
      </c>
      <c r="X213" s="133" t="s">
        <v>69</v>
      </c>
      <c r="Y213" s="133" t="s">
        <v>610</v>
      </c>
      <c r="Z213" s="133" t="s">
        <v>610</v>
      </c>
      <c r="AA213" s="138" t="s">
        <v>793</v>
      </c>
      <c r="AB213" s="137" t="s">
        <v>794</v>
      </c>
      <c r="AC213" s="133" t="s">
        <v>795</v>
      </c>
      <c r="AD213" s="171">
        <v>46246</v>
      </c>
      <c r="AE213" s="116" t="s">
        <v>74</v>
      </c>
      <c r="AF213" s="133">
        <v>2</v>
      </c>
      <c r="AG213" s="133">
        <v>1</v>
      </c>
      <c r="AH213" s="133">
        <v>2</v>
      </c>
      <c r="AI213" s="133" t="s">
        <v>791</v>
      </c>
      <c r="AJ213" s="133">
        <v>60</v>
      </c>
      <c r="AK213" s="133">
        <v>120</v>
      </c>
      <c r="AL213" s="133" t="s">
        <v>235</v>
      </c>
      <c r="AM213" s="133" t="s">
        <v>264</v>
      </c>
      <c r="AN213" s="62" t="s">
        <v>792</v>
      </c>
      <c r="AO213" s="133" t="s">
        <v>69</v>
      </c>
      <c r="AP213" s="133" t="s">
        <v>610</v>
      </c>
      <c r="AQ213" s="133" t="s">
        <v>610</v>
      </c>
      <c r="AR213" s="138" t="s">
        <v>793</v>
      </c>
      <c r="AS213" s="137" t="s">
        <v>794</v>
      </c>
      <c r="AT213" s="133" t="s">
        <v>795</v>
      </c>
      <c r="AU213" s="137" t="s">
        <v>287</v>
      </c>
    </row>
    <row r="214" spans="2:47" s="43" customFormat="1" ht="135" customHeight="1" x14ac:dyDescent="0.35">
      <c r="B214" s="158" t="s">
        <v>114</v>
      </c>
      <c r="C214" s="158" t="s">
        <v>158</v>
      </c>
      <c r="D214" s="139" t="s">
        <v>105</v>
      </c>
      <c r="E214" s="134" t="s">
        <v>492</v>
      </c>
      <c r="F214" s="134" t="s">
        <v>493</v>
      </c>
      <c r="G214" s="133" t="s">
        <v>69</v>
      </c>
      <c r="H214" s="133" t="s">
        <v>70</v>
      </c>
      <c r="I214" s="133" t="s">
        <v>93</v>
      </c>
      <c r="J214" s="133" t="s">
        <v>89</v>
      </c>
      <c r="K214" s="62" t="s">
        <v>788</v>
      </c>
      <c r="L214" s="133" t="s">
        <v>626</v>
      </c>
      <c r="M214" s="62" t="s">
        <v>789</v>
      </c>
      <c r="N214" s="138" t="s">
        <v>790</v>
      </c>
      <c r="O214" s="133">
        <v>2</v>
      </c>
      <c r="P214" s="133">
        <v>1</v>
      </c>
      <c r="Q214" s="133">
        <v>2</v>
      </c>
      <c r="R214" s="133" t="s">
        <v>791</v>
      </c>
      <c r="S214" s="133">
        <v>60</v>
      </c>
      <c r="T214" s="133">
        <v>120</v>
      </c>
      <c r="U214" s="133" t="s">
        <v>235</v>
      </c>
      <c r="V214" s="133" t="s">
        <v>264</v>
      </c>
      <c r="W214" s="62" t="s">
        <v>792</v>
      </c>
      <c r="X214" s="133" t="s">
        <v>69</v>
      </c>
      <c r="Y214" s="133" t="s">
        <v>610</v>
      </c>
      <c r="Z214" s="133" t="s">
        <v>610</v>
      </c>
      <c r="AA214" s="138" t="s">
        <v>793</v>
      </c>
      <c r="AB214" s="137" t="s">
        <v>794</v>
      </c>
      <c r="AC214" s="133" t="s">
        <v>795</v>
      </c>
      <c r="AD214" s="171">
        <v>46246</v>
      </c>
      <c r="AE214" s="116" t="s">
        <v>74</v>
      </c>
      <c r="AF214" s="133">
        <v>2</v>
      </c>
      <c r="AG214" s="133">
        <v>1</v>
      </c>
      <c r="AH214" s="133">
        <v>2</v>
      </c>
      <c r="AI214" s="133" t="s">
        <v>791</v>
      </c>
      <c r="AJ214" s="133">
        <v>60</v>
      </c>
      <c r="AK214" s="133">
        <v>120</v>
      </c>
      <c r="AL214" s="133" t="s">
        <v>235</v>
      </c>
      <c r="AM214" s="133" t="s">
        <v>264</v>
      </c>
      <c r="AN214" s="62" t="s">
        <v>792</v>
      </c>
      <c r="AO214" s="133" t="s">
        <v>69</v>
      </c>
      <c r="AP214" s="133" t="s">
        <v>610</v>
      </c>
      <c r="AQ214" s="133" t="s">
        <v>610</v>
      </c>
      <c r="AR214" s="138" t="s">
        <v>793</v>
      </c>
      <c r="AS214" s="137" t="s">
        <v>794</v>
      </c>
      <c r="AT214" s="133" t="s">
        <v>795</v>
      </c>
      <c r="AU214" s="137" t="s">
        <v>287</v>
      </c>
    </row>
    <row r="215" spans="2:47" s="43" customFormat="1" ht="135" customHeight="1" x14ac:dyDescent="0.35">
      <c r="B215" s="158" t="s">
        <v>114</v>
      </c>
      <c r="C215" s="158" t="s">
        <v>158</v>
      </c>
      <c r="D215" s="139" t="s">
        <v>105</v>
      </c>
      <c r="E215" s="134" t="s">
        <v>492</v>
      </c>
      <c r="F215" s="134" t="s">
        <v>493</v>
      </c>
      <c r="G215" s="133" t="s">
        <v>69</v>
      </c>
      <c r="H215" s="133" t="s">
        <v>70</v>
      </c>
      <c r="I215" s="133" t="s">
        <v>94</v>
      </c>
      <c r="J215" s="133" t="s">
        <v>89</v>
      </c>
      <c r="K215" s="62" t="s">
        <v>788</v>
      </c>
      <c r="L215" s="133" t="s">
        <v>626</v>
      </c>
      <c r="M215" s="62" t="s">
        <v>789</v>
      </c>
      <c r="N215" s="138" t="s">
        <v>790</v>
      </c>
      <c r="O215" s="133">
        <v>2</v>
      </c>
      <c r="P215" s="133">
        <v>1</v>
      </c>
      <c r="Q215" s="133">
        <v>2</v>
      </c>
      <c r="R215" s="133" t="s">
        <v>791</v>
      </c>
      <c r="S215" s="133">
        <v>60</v>
      </c>
      <c r="T215" s="133">
        <v>120</v>
      </c>
      <c r="U215" s="133" t="s">
        <v>235</v>
      </c>
      <c r="V215" s="133" t="s">
        <v>264</v>
      </c>
      <c r="W215" s="62" t="s">
        <v>792</v>
      </c>
      <c r="X215" s="133" t="s">
        <v>69</v>
      </c>
      <c r="Y215" s="133" t="s">
        <v>610</v>
      </c>
      <c r="Z215" s="133" t="s">
        <v>610</v>
      </c>
      <c r="AA215" s="138" t="s">
        <v>793</v>
      </c>
      <c r="AB215" s="137" t="s">
        <v>794</v>
      </c>
      <c r="AC215" s="133" t="s">
        <v>795</v>
      </c>
      <c r="AD215" s="171">
        <v>46246</v>
      </c>
      <c r="AE215" s="116" t="s">
        <v>74</v>
      </c>
      <c r="AF215" s="133">
        <v>2</v>
      </c>
      <c r="AG215" s="133">
        <v>1</v>
      </c>
      <c r="AH215" s="133">
        <v>2</v>
      </c>
      <c r="AI215" s="133" t="s">
        <v>791</v>
      </c>
      <c r="AJ215" s="133">
        <v>60</v>
      </c>
      <c r="AK215" s="133">
        <v>120</v>
      </c>
      <c r="AL215" s="133" t="s">
        <v>235</v>
      </c>
      <c r="AM215" s="133" t="s">
        <v>264</v>
      </c>
      <c r="AN215" s="62" t="s">
        <v>792</v>
      </c>
      <c r="AO215" s="133" t="s">
        <v>69</v>
      </c>
      <c r="AP215" s="133" t="s">
        <v>610</v>
      </c>
      <c r="AQ215" s="133" t="s">
        <v>610</v>
      </c>
      <c r="AR215" s="138" t="s">
        <v>793</v>
      </c>
      <c r="AS215" s="137" t="s">
        <v>794</v>
      </c>
      <c r="AT215" s="133" t="s">
        <v>795</v>
      </c>
      <c r="AU215" s="137" t="s">
        <v>287</v>
      </c>
    </row>
    <row r="216" spans="2:47" s="43" customFormat="1" ht="135" customHeight="1" x14ac:dyDescent="0.35">
      <c r="B216" s="158" t="s">
        <v>114</v>
      </c>
      <c r="C216" s="158" t="s">
        <v>158</v>
      </c>
      <c r="D216" s="139" t="s">
        <v>105</v>
      </c>
      <c r="E216" s="134" t="s">
        <v>492</v>
      </c>
      <c r="F216" s="134" t="s">
        <v>504</v>
      </c>
      <c r="G216" s="133" t="s">
        <v>69</v>
      </c>
      <c r="H216" s="133" t="s">
        <v>70</v>
      </c>
      <c r="I216" s="133" t="s">
        <v>505</v>
      </c>
      <c r="J216" s="133" t="s">
        <v>71</v>
      </c>
      <c r="K216" s="62" t="s">
        <v>615</v>
      </c>
      <c r="L216" s="62" t="s">
        <v>610</v>
      </c>
      <c r="M216" s="62" t="s">
        <v>616</v>
      </c>
      <c r="N216" s="62" t="s">
        <v>612</v>
      </c>
      <c r="O216" s="133">
        <v>2</v>
      </c>
      <c r="P216" s="133">
        <v>1</v>
      </c>
      <c r="Q216" s="133">
        <f t="shared" ref="Q216:Q279" si="208">O216 * P216</f>
        <v>2</v>
      </c>
      <c r="R216" s="133" t="str">
        <f t="shared" ref="R216:R279" si="209">IF(OR(Q216="",NOT(ISNUMBER(Q216))),"FALSO",IF(AND(Q216&gt;=1,Q216&lt;=4),"BAJO",IF(AND(Q216&gt;=5,Q216&lt;=8),"MEDIO",IF(AND(Q216&gt;=9,Q216&lt;=20),"ALTO",IF(Q216&gt;=24,"MUYALTO","FALSO")))))</f>
        <v>BAJO</v>
      </c>
      <c r="S216" s="133">
        <v>25</v>
      </c>
      <c r="T216" s="133">
        <f t="shared" ref="T216:T279" si="210">Q216 * S216</f>
        <v>50</v>
      </c>
      <c r="U216" s="133" t="str">
        <f t="shared" ref="U216:U279" si="211">IF(OR(T216="",NOT(ISNUMBER(T216))),"FALSO",IF(AND(T216&gt;=1,T216&lt;=20),"IV",IF(AND(T216&gt;=21,T216&lt;=120),"III",IF(AND(T216&gt;=121,T216&lt;=500),"II",IF(T216&gt;=600,"I","FALSO")))))</f>
        <v>III</v>
      </c>
      <c r="V216" s="133" t="str">
        <f t="shared" ref="V216:V279" si="212">IF(U216="IV","Aceptable",IF(U216="III","Mejorable",IF(U216="II","Aceptable con control especifico", IF(U216="I","No Aceptable",FALSE))))</f>
        <v>Mejorable</v>
      </c>
      <c r="W216" s="62" t="s">
        <v>78</v>
      </c>
      <c r="X216" s="133" t="s">
        <v>73</v>
      </c>
      <c r="Y216" s="133" t="s">
        <v>610</v>
      </c>
      <c r="Z216" s="133" t="s">
        <v>610</v>
      </c>
      <c r="AA216" s="133" t="s">
        <v>610</v>
      </c>
      <c r="AB216" s="133" t="s">
        <v>617</v>
      </c>
      <c r="AC216" s="133" t="s">
        <v>614</v>
      </c>
      <c r="AD216" s="171">
        <v>46246</v>
      </c>
      <c r="AE216" s="116" t="s">
        <v>74</v>
      </c>
      <c r="AF216" s="133">
        <v>2</v>
      </c>
      <c r="AG216" s="133">
        <v>1</v>
      </c>
      <c r="AH216" s="133">
        <f t="shared" si="192"/>
        <v>2</v>
      </c>
      <c r="AI216" s="133" t="str">
        <f t="shared" si="193"/>
        <v>BAJO</v>
      </c>
      <c r="AJ216" s="133">
        <v>25</v>
      </c>
      <c r="AK216" s="133">
        <f t="shared" si="194"/>
        <v>50</v>
      </c>
      <c r="AL216" s="133" t="str">
        <f t="shared" si="195"/>
        <v>III</v>
      </c>
      <c r="AM216" s="133" t="str">
        <f t="shared" si="196"/>
        <v>Mejorable</v>
      </c>
      <c r="AN216" s="62" t="s">
        <v>78</v>
      </c>
      <c r="AO216" s="133" t="s">
        <v>73</v>
      </c>
      <c r="AP216" s="133" t="s">
        <v>610</v>
      </c>
      <c r="AQ216" s="133" t="s">
        <v>610</v>
      </c>
      <c r="AR216" s="133" t="s">
        <v>610</v>
      </c>
      <c r="AS216" s="133" t="s">
        <v>617</v>
      </c>
      <c r="AT216" s="133" t="s">
        <v>614</v>
      </c>
      <c r="AU216" s="137" t="str">
        <f t="shared" ref="AU216:AU280" si="213">IF(AND(V216="Aceptable",AM216="Aceptable"),"Se mantiene los controles establecidos",
IF(AND(V216="Aceptable",AM216="Mejorable"),"Disminuyó el riesgo",
IF(AND(V216="Aceptable",AM216="Aceptable con control especifico"),"Disminuyó el riesgo",
IF(AND(V216="Mejorable",AM216="Mejorable"),"Se mantiene los controles establecidos",
IF(AND(V216="Mejorable",AM216="Aceptable"),"Disminuyó el riesgo",
IF(AND(V216="Mejorable",AM216="Aceptable con control especifico"),"Disminuyó el riesgo",
IF(AND(V216="Aceptable con control especifico",AM216="Aceptable con control especifico"),"Se mantiene los controles establecidos",
IF(AND(V216="Aceptable con control especifico",AM216="Mejorable"),"Aumentó el riesgo",
IF(AND(V216="Aceptable con control especifico",AM216="Aceptable"),"Aumentó el riesgo",
"Aumentó el riesgo")))))))))</f>
        <v>Se mantiene los controles establecidos</v>
      </c>
    </row>
    <row r="217" spans="2:47" s="43" customFormat="1" ht="135" customHeight="1" x14ac:dyDescent="0.35">
      <c r="B217" s="158" t="s">
        <v>114</v>
      </c>
      <c r="C217" s="158" t="s">
        <v>158</v>
      </c>
      <c r="D217" s="139" t="s">
        <v>105</v>
      </c>
      <c r="E217" s="134" t="s">
        <v>492</v>
      </c>
      <c r="F217" s="134" t="s">
        <v>504</v>
      </c>
      <c r="G217" s="133" t="s">
        <v>69</v>
      </c>
      <c r="H217" s="133" t="s">
        <v>70</v>
      </c>
      <c r="I217" s="133" t="s">
        <v>506</v>
      </c>
      <c r="J217" s="133" t="s">
        <v>71</v>
      </c>
      <c r="K217" s="134" t="s">
        <v>618</v>
      </c>
      <c r="L217" s="133" t="s">
        <v>610</v>
      </c>
      <c r="M217" s="62" t="s">
        <v>619</v>
      </c>
      <c r="N217" s="62" t="s">
        <v>620</v>
      </c>
      <c r="O217" s="133">
        <v>2</v>
      </c>
      <c r="P217" s="133">
        <v>3</v>
      </c>
      <c r="Q217" s="133">
        <f t="shared" si="208"/>
        <v>6</v>
      </c>
      <c r="R217" s="133" t="str">
        <f t="shared" si="209"/>
        <v>MEDIO</v>
      </c>
      <c r="S217" s="133">
        <v>25</v>
      </c>
      <c r="T217" s="133">
        <f t="shared" si="210"/>
        <v>150</v>
      </c>
      <c r="U217" s="133" t="str">
        <f t="shared" si="211"/>
        <v>II</v>
      </c>
      <c r="V217" s="133" t="str">
        <f t="shared" si="212"/>
        <v>Aceptable con control especifico</v>
      </c>
      <c r="W217" s="62" t="s">
        <v>78</v>
      </c>
      <c r="X217" s="133" t="s">
        <v>73</v>
      </c>
      <c r="Y217" s="133" t="s">
        <v>610</v>
      </c>
      <c r="Z217" s="133" t="s">
        <v>610</v>
      </c>
      <c r="AA217" s="133" t="s">
        <v>610</v>
      </c>
      <c r="AB217" s="133" t="s">
        <v>613</v>
      </c>
      <c r="AC217" s="133" t="s">
        <v>614</v>
      </c>
      <c r="AD217" s="171">
        <v>46246</v>
      </c>
      <c r="AE217" s="116" t="s">
        <v>74</v>
      </c>
      <c r="AF217" s="133">
        <v>2</v>
      </c>
      <c r="AG217" s="133">
        <v>3</v>
      </c>
      <c r="AH217" s="133">
        <f t="shared" si="192"/>
        <v>6</v>
      </c>
      <c r="AI217" s="133" t="str">
        <f t="shared" si="193"/>
        <v>MEDIO</v>
      </c>
      <c r="AJ217" s="133">
        <v>25</v>
      </c>
      <c r="AK217" s="133">
        <f t="shared" si="194"/>
        <v>150</v>
      </c>
      <c r="AL217" s="133" t="str">
        <f t="shared" si="195"/>
        <v>II</v>
      </c>
      <c r="AM217" s="133" t="str">
        <f t="shared" si="196"/>
        <v>Aceptable con control especifico</v>
      </c>
      <c r="AN217" s="62" t="s">
        <v>78</v>
      </c>
      <c r="AO217" s="133" t="s">
        <v>73</v>
      </c>
      <c r="AP217" s="133" t="s">
        <v>610</v>
      </c>
      <c r="AQ217" s="133" t="s">
        <v>610</v>
      </c>
      <c r="AR217" s="133" t="s">
        <v>610</v>
      </c>
      <c r="AS217" s="133" t="s">
        <v>613</v>
      </c>
      <c r="AT217" s="133" t="s">
        <v>614</v>
      </c>
      <c r="AU217" s="137" t="str">
        <f t="shared" si="213"/>
        <v>Se mantiene los controles establecidos</v>
      </c>
    </row>
    <row r="218" spans="2:47" s="43" customFormat="1" ht="135" customHeight="1" x14ac:dyDescent="0.35">
      <c r="B218" s="158" t="s">
        <v>114</v>
      </c>
      <c r="C218" s="158" t="s">
        <v>158</v>
      </c>
      <c r="D218" s="139" t="s">
        <v>105</v>
      </c>
      <c r="E218" s="134" t="s">
        <v>492</v>
      </c>
      <c r="F218" s="134" t="s">
        <v>504</v>
      </c>
      <c r="G218" s="133" t="s">
        <v>69</v>
      </c>
      <c r="H218" s="133" t="s">
        <v>70</v>
      </c>
      <c r="I218" s="133" t="s">
        <v>507</v>
      </c>
      <c r="J218" s="133" t="s">
        <v>76</v>
      </c>
      <c r="K218" s="62" t="s">
        <v>649</v>
      </c>
      <c r="L218" s="62" t="s">
        <v>650</v>
      </c>
      <c r="M218" s="62" t="s">
        <v>610</v>
      </c>
      <c r="N218" s="62" t="s">
        <v>651</v>
      </c>
      <c r="O218" s="133">
        <v>2</v>
      </c>
      <c r="P218" s="133">
        <v>1</v>
      </c>
      <c r="Q218" s="133">
        <f t="shared" si="208"/>
        <v>2</v>
      </c>
      <c r="R218" s="133" t="str">
        <f t="shared" si="209"/>
        <v>BAJO</v>
      </c>
      <c r="S218" s="133">
        <v>25</v>
      </c>
      <c r="T218" s="133">
        <f t="shared" si="210"/>
        <v>50</v>
      </c>
      <c r="U218" s="133" t="str">
        <f t="shared" si="211"/>
        <v>III</v>
      </c>
      <c r="V218" s="133" t="str">
        <f t="shared" si="212"/>
        <v>Mejorable</v>
      </c>
      <c r="W218" s="169" t="s">
        <v>652</v>
      </c>
      <c r="X218" s="133" t="s">
        <v>73</v>
      </c>
      <c r="Y218" s="133" t="s">
        <v>610</v>
      </c>
      <c r="Z218" s="133" t="s">
        <v>610</v>
      </c>
      <c r="AA218" s="133" t="s">
        <v>653</v>
      </c>
      <c r="AB218" s="133" t="s">
        <v>654</v>
      </c>
      <c r="AC218" s="133" t="s">
        <v>614</v>
      </c>
      <c r="AD218" s="171">
        <v>46246</v>
      </c>
      <c r="AE218" s="116" t="s">
        <v>74</v>
      </c>
      <c r="AF218" s="133">
        <v>2</v>
      </c>
      <c r="AG218" s="133">
        <v>1</v>
      </c>
      <c r="AH218" s="133">
        <f t="shared" si="192"/>
        <v>2</v>
      </c>
      <c r="AI218" s="133" t="str">
        <f t="shared" si="193"/>
        <v>BAJO</v>
      </c>
      <c r="AJ218" s="133">
        <v>25</v>
      </c>
      <c r="AK218" s="133">
        <f t="shared" si="194"/>
        <v>50</v>
      </c>
      <c r="AL218" s="133" t="str">
        <f t="shared" si="195"/>
        <v>III</v>
      </c>
      <c r="AM218" s="133" t="str">
        <f t="shared" si="196"/>
        <v>Mejorable</v>
      </c>
      <c r="AN218" s="169" t="s">
        <v>652</v>
      </c>
      <c r="AO218" s="133" t="s">
        <v>73</v>
      </c>
      <c r="AP218" s="133" t="s">
        <v>610</v>
      </c>
      <c r="AQ218" s="133" t="s">
        <v>610</v>
      </c>
      <c r="AR218" s="133" t="s">
        <v>653</v>
      </c>
      <c r="AS218" s="133" t="s">
        <v>654</v>
      </c>
      <c r="AT218" s="133" t="s">
        <v>614</v>
      </c>
      <c r="AU218" s="137" t="str">
        <f t="shared" si="213"/>
        <v>Se mantiene los controles establecidos</v>
      </c>
    </row>
    <row r="219" spans="2:47" s="43" customFormat="1" ht="135" customHeight="1" x14ac:dyDescent="0.35">
      <c r="B219" s="158" t="s">
        <v>114</v>
      </c>
      <c r="C219" s="158" t="s">
        <v>158</v>
      </c>
      <c r="D219" s="139" t="s">
        <v>105</v>
      </c>
      <c r="E219" s="134" t="s">
        <v>492</v>
      </c>
      <c r="F219" s="134" t="s">
        <v>504</v>
      </c>
      <c r="G219" s="133" t="s">
        <v>69</v>
      </c>
      <c r="H219" s="133" t="s">
        <v>70</v>
      </c>
      <c r="I219" s="133" t="s">
        <v>508</v>
      </c>
      <c r="J219" s="133" t="s">
        <v>76</v>
      </c>
      <c r="K219" s="62" t="s">
        <v>655</v>
      </c>
      <c r="L219" s="62" t="s">
        <v>650</v>
      </c>
      <c r="M219" s="62" t="s">
        <v>610</v>
      </c>
      <c r="N219" s="62" t="s">
        <v>656</v>
      </c>
      <c r="O219" s="133">
        <v>2</v>
      </c>
      <c r="P219" s="133">
        <v>1</v>
      </c>
      <c r="Q219" s="133">
        <f t="shared" si="208"/>
        <v>2</v>
      </c>
      <c r="R219" s="133" t="str">
        <f t="shared" si="209"/>
        <v>BAJO</v>
      </c>
      <c r="S219" s="133">
        <v>25</v>
      </c>
      <c r="T219" s="133">
        <f t="shared" si="210"/>
        <v>50</v>
      </c>
      <c r="U219" s="133" t="str">
        <f t="shared" si="211"/>
        <v>III</v>
      </c>
      <c r="V219" s="133" t="str">
        <f t="shared" si="212"/>
        <v>Mejorable</v>
      </c>
      <c r="W219" s="133" t="s">
        <v>657</v>
      </c>
      <c r="X219" s="133" t="s">
        <v>73</v>
      </c>
      <c r="Y219" s="133" t="s">
        <v>610</v>
      </c>
      <c r="Z219" s="133" t="s">
        <v>610</v>
      </c>
      <c r="AA219" s="133" t="s">
        <v>653</v>
      </c>
      <c r="AB219" s="133" t="s">
        <v>658</v>
      </c>
      <c r="AC219" s="133" t="s">
        <v>610</v>
      </c>
      <c r="AD219" s="171">
        <v>46246</v>
      </c>
      <c r="AE219" s="116" t="s">
        <v>74</v>
      </c>
      <c r="AF219" s="133">
        <v>2</v>
      </c>
      <c r="AG219" s="133">
        <v>1</v>
      </c>
      <c r="AH219" s="133">
        <f t="shared" si="192"/>
        <v>2</v>
      </c>
      <c r="AI219" s="133" t="str">
        <f t="shared" si="193"/>
        <v>BAJO</v>
      </c>
      <c r="AJ219" s="133">
        <v>25</v>
      </c>
      <c r="AK219" s="133">
        <f t="shared" si="194"/>
        <v>50</v>
      </c>
      <c r="AL219" s="133" t="str">
        <f t="shared" si="195"/>
        <v>III</v>
      </c>
      <c r="AM219" s="133" t="str">
        <f t="shared" si="196"/>
        <v>Mejorable</v>
      </c>
      <c r="AN219" s="133" t="s">
        <v>657</v>
      </c>
      <c r="AO219" s="133" t="s">
        <v>73</v>
      </c>
      <c r="AP219" s="133" t="s">
        <v>610</v>
      </c>
      <c r="AQ219" s="133" t="s">
        <v>610</v>
      </c>
      <c r="AR219" s="133" t="s">
        <v>653</v>
      </c>
      <c r="AS219" s="133" t="s">
        <v>658</v>
      </c>
      <c r="AT219" s="133" t="s">
        <v>610</v>
      </c>
      <c r="AU219" s="137" t="str">
        <f t="shared" si="213"/>
        <v>Se mantiene los controles establecidos</v>
      </c>
    </row>
    <row r="220" spans="2:47" s="43" customFormat="1" ht="135" customHeight="1" x14ac:dyDescent="0.35">
      <c r="B220" s="158" t="s">
        <v>114</v>
      </c>
      <c r="C220" s="158" t="s">
        <v>158</v>
      </c>
      <c r="D220" s="139" t="s">
        <v>105</v>
      </c>
      <c r="E220" s="134" t="s">
        <v>492</v>
      </c>
      <c r="F220" s="134" t="s">
        <v>504</v>
      </c>
      <c r="G220" s="133" t="s">
        <v>69</v>
      </c>
      <c r="H220" s="133" t="s">
        <v>70</v>
      </c>
      <c r="I220" s="133" t="s">
        <v>509</v>
      </c>
      <c r="J220" s="133" t="s">
        <v>76</v>
      </c>
      <c r="K220" s="62" t="s">
        <v>635</v>
      </c>
      <c r="L220" s="62" t="s">
        <v>610</v>
      </c>
      <c r="M220" s="62" t="s">
        <v>610</v>
      </c>
      <c r="N220" s="62" t="s">
        <v>636</v>
      </c>
      <c r="O220" s="133">
        <v>2</v>
      </c>
      <c r="P220" s="133">
        <v>3</v>
      </c>
      <c r="Q220" s="133">
        <f t="shared" ref="Q220" si="214">O220 * P220</f>
        <v>6</v>
      </c>
      <c r="R220" s="133" t="str">
        <f t="shared" ref="R220" si="215">IF(OR(Q220="",NOT(ISNUMBER(Q220))),"FALSO",IF(AND(Q220&gt;=1,Q220&lt;=4),"BAJO",IF(AND(Q220&gt;=5,Q220&lt;=8),"MEDIO",IF(AND(Q220&gt;=9,Q220&lt;=20),"ALTO",IF(Q220&gt;=24,"MUYALTO","FALSO")))))</f>
        <v>MEDIO</v>
      </c>
      <c r="S220" s="133">
        <v>10</v>
      </c>
      <c r="T220" s="133">
        <f t="shared" ref="T220" si="216">Q220 * S220</f>
        <v>60</v>
      </c>
      <c r="U220" s="133" t="str">
        <f t="shared" ref="U220" si="217">IF(OR(T220="",NOT(ISNUMBER(T220))),"FALSO",IF(AND(T220&gt;=1,T220&lt;=20),"IV",IF(AND(T220&gt;=21,T220&lt;=120),"III",IF(AND(T220&gt;=121,T220&lt;=500),"II",IF(T220&gt;=600,"I","FALSO")))))</f>
        <v>III</v>
      </c>
      <c r="V220" s="133" t="str">
        <f t="shared" ref="V220" si="218">IF(U220="IV","Aceptable",IF(U220="III","Mejorable",IF(U220="II","Aceptable con control especifico", IF(U220="I","No Aceptable",FALSE))))</f>
        <v>Mejorable</v>
      </c>
      <c r="W220" s="133" t="s">
        <v>637</v>
      </c>
      <c r="X220" s="133" t="s">
        <v>73</v>
      </c>
      <c r="Y220" s="133" t="s">
        <v>610</v>
      </c>
      <c r="Z220" s="133" t="s">
        <v>610</v>
      </c>
      <c r="AA220" s="133" t="s">
        <v>610</v>
      </c>
      <c r="AB220" s="133" t="s">
        <v>638</v>
      </c>
      <c r="AC220" s="133" t="s">
        <v>614</v>
      </c>
      <c r="AD220" s="171">
        <v>46246</v>
      </c>
      <c r="AE220" s="116" t="s">
        <v>74</v>
      </c>
      <c r="AF220" s="133">
        <v>2</v>
      </c>
      <c r="AG220" s="133">
        <v>3</v>
      </c>
      <c r="AH220" s="133">
        <f t="shared" ref="AH220" si="219">AF220 * AG220</f>
        <v>6</v>
      </c>
      <c r="AI220" s="133" t="str">
        <f t="shared" ref="AI220" si="220">IF(OR(AH220="",NOT(ISNUMBER(AH220))),"FALSO",IF(AND(AH220&gt;=1,AH220&lt;=4),"BAJO",IF(AND(AH220&gt;=5,AH220&lt;=8),"MEDIO",IF(AND(AH220&gt;=9,AH220&lt;=20),"ALTO",IF(AH220&gt;=24,"MUYALTO","FALSO")))))</f>
        <v>MEDIO</v>
      </c>
      <c r="AJ220" s="133">
        <v>10</v>
      </c>
      <c r="AK220" s="133">
        <f t="shared" ref="AK220" si="221">AH220 * AJ220</f>
        <v>60</v>
      </c>
      <c r="AL220" s="133" t="str">
        <f t="shared" ref="AL220" si="222">IF(OR(AK220="",NOT(ISNUMBER(AK220))),"FALSO",IF(AND(AK220&gt;=1,AK220&lt;=20),"IV",IF(AND(AK220&gt;=21,AK220&lt;=120),"III",IF(AND(AK220&gt;=121,AK220&lt;=500),"II",IF(AK220&gt;=600,"I","FALSO")))))</f>
        <v>III</v>
      </c>
      <c r="AM220" s="133" t="str">
        <f t="shared" ref="AM220" si="223">IF(AL220="IV","Aceptable",IF(AL220="III","Mejorable",IF(AL220="II","Aceptable con control especifico", IF(AL220="I","No Aceptable",FALSE))))</f>
        <v>Mejorable</v>
      </c>
      <c r="AN220" s="133" t="s">
        <v>637</v>
      </c>
      <c r="AO220" s="133" t="s">
        <v>73</v>
      </c>
      <c r="AP220" s="133" t="s">
        <v>610</v>
      </c>
      <c r="AQ220" s="133" t="s">
        <v>610</v>
      </c>
      <c r="AR220" s="133" t="s">
        <v>610</v>
      </c>
      <c r="AS220" s="133" t="s">
        <v>638</v>
      </c>
      <c r="AT220" s="133" t="s">
        <v>614</v>
      </c>
      <c r="AU220" s="137" t="str">
        <f t="shared" ref="AU220" si="224">IF(AND(V220="Aceptable",AM220="Aceptable"),"Se mantiene los controles establecidos",
IF(AND(V220="Aceptable",AM220="Mejorable"),"Disminuyó el riesgo",
IF(AND(V220="Aceptable",AM220="Aceptable con control especifico"),"Disminuyó el riesgo",
IF(AND(V220="Mejorable",AM220="Mejorable"),"Se mantiene los controles establecidos",
IF(AND(V220="Mejorable",AM220="Aceptable"),"Disminuyó el riesgo",
IF(AND(V220="Mejorable",AM220="Aceptable con control especifico"),"Disminuyó el riesgo",
IF(AND(V220="Aceptable con control especifico",AM220="Aceptable con control especifico"),"Se mantiene los controles establecidos",
IF(AND(V220="Aceptable con control especifico",AM220="Mejorable"),"Aumentó el riesgo",
IF(AND(V220="Aceptable con control especifico",AM220="Aceptable"),"Aumentó el riesgo",
"Aumentó el riesgo")))))))))</f>
        <v>Se mantiene los controles establecidos</v>
      </c>
    </row>
    <row r="221" spans="2:47" s="43" customFormat="1" ht="135" customHeight="1" x14ac:dyDescent="0.35">
      <c r="B221" s="158" t="s">
        <v>114</v>
      </c>
      <c r="C221" s="158" t="s">
        <v>158</v>
      </c>
      <c r="D221" s="139" t="s">
        <v>105</v>
      </c>
      <c r="E221" s="134" t="s">
        <v>492</v>
      </c>
      <c r="F221" s="134" t="s">
        <v>504</v>
      </c>
      <c r="G221" s="133" t="s">
        <v>69</v>
      </c>
      <c r="H221" s="133" t="s">
        <v>70</v>
      </c>
      <c r="I221" s="133" t="s">
        <v>510</v>
      </c>
      <c r="J221" s="133" t="s">
        <v>76</v>
      </c>
      <c r="K221" s="62" t="s">
        <v>635</v>
      </c>
      <c r="L221" s="62" t="s">
        <v>610</v>
      </c>
      <c r="M221" s="62" t="s">
        <v>610</v>
      </c>
      <c r="N221" s="62" t="s">
        <v>636</v>
      </c>
      <c r="O221" s="133">
        <v>2</v>
      </c>
      <c r="P221" s="133">
        <v>3</v>
      </c>
      <c r="Q221" s="133">
        <f t="shared" si="208"/>
        <v>6</v>
      </c>
      <c r="R221" s="133" t="str">
        <f t="shared" si="209"/>
        <v>MEDIO</v>
      </c>
      <c r="S221" s="133">
        <v>10</v>
      </c>
      <c r="T221" s="133">
        <f t="shared" si="210"/>
        <v>60</v>
      </c>
      <c r="U221" s="133" t="str">
        <f t="shared" si="211"/>
        <v>III</v>
      </c>
      <c r="V221" s="133" t="str">
        <f t="shared" si="212"/>
        <v>Mejorable</v>
      </c>
      <c r="W221" s="133" t="s">
        <v>637</v>
      </c>
      <c r="X221" s="133" t="s">
        <v>73</v>
      </c>
      <c r="Y221" s="133" t="s">
        <v>610</v>
      </c>
      <c r="Z221" s="133" t="s">
        <v>610</v>
      </c>
      <c r="AA221" s="133" t="s">
        <v>610</v>
      </c>
      <c r="AB221" s="133" t="s">
        <v>638</v>
      </c>
      <c r="AC221" s="133" t="s">
        <v>614</v>
      </c>
      <c r="AD221" s="171">
        <v>46246</v>
      </c>
      <c r="AE221" s="116" t="s">
        <v>74</v>
      </c>
      <c r="AF221" s="133">
        <v>2</v>
      </c>
      <c r="AG221" s="133">
        <v>3</v>
      </c>
      <c r="AH221" s="133">
        <f t="shared" si="192"/>
        <v>6</v>
      </c>
      <c r="AI221" s="133" t="str">
        <f t="shared" si="193"/>
        <v>MEDIO</v>
      </c>
      <c r="AJ221" s="133">
        <v>10</v>
      </c>
      <c r="AK221" s="133">
        <f t="shared" si="194"/>
        <v>60</v>
      </c>
      <c r="AL221" s="133" t="str">
        <f t="shared" si="195"/>
        <v>III</v>
      </c>
      <c r="AM221" s="133" t="str">
        <f t="shared" si="196"/>
        <v>Mejorable</v>
      </c>
      <c r="AN221" s="133" t="s">
        <v>637</v>
      </c>
      <c r="AO221" s="133" t="s">
        <v>73</v>
      </c>
      <c r="AP221" s="133" t="s">
        <v>610</v>
      </c>
      <c r="AQ221" s="133" t="s">
        <v>610</v>
      </c>
      <c r="AR221" s="133" t="s">
        <v>610</v>
      </c>
      <c r="AS221" s="133" t="s">
        <v>638</v>
      </c>
      <c r="AT221" s="133" t="s">
        <v>614</v>
      </c>
      <c r="AU221" s="137" t="str">
        <f t="shared" si="213"/>
        <v>Se mantiene los controles establecidos</v>
      </c>
    </row>
    <row r="222" spans="2:47" s="43" customFormat="1" ht="135" customHeight="1" x14ac:dyDescent="0.35">
      <c r="B222" s="158" t="s">
        <v>114</v>
      </c>
      <c r="C222" s="158" t="s">
        <v>158</v>
      </c>
      <c r="D222" s="139" t="s">
        <v>105</v>
      </c>
      <c r="E222" s="134" t="s">
        <v>492</v>
      </c>
      <c r="F222" s="134" t="s">
        <v>504</v>
      </c>
      <c r="G222" s="133" t="s">
        <v>69</v>
      </c>
      <c r="H222" s="133" t="s">
        <v>70</v>
      </c>
      <c r="I222" s="137" t="s">
        <v>511</v>
      </c>
      <c r="J222" s="137" t="s">
        <v>155</v>
      </c>
      <c r="K222" s="62" t="s">
        <v>663</v>
      </c>
      <c r="L222" s="133" t="s">
        <v>610</v>
      </c>
      <c r="M222" s="62" t="s">
        <v>664</v>
      </c>
      <c r="N222" s="62" t="s">
        <v>667</v>
      </c>
      <c r="O222" s="133">
        <v>2</v>
      </c>
      <c r="P222" s="133">
        <v>3</v>
      </c>
      <c r="Q222" s="133">
        <f t="shared" si="208"/>
        <v>6</v>
      </c>
      <c r="R222" s="133" t="str">
        <f t="shared" si="209"/>
        <v>MEDIO</v>
      </c>
      <c r="S222" s="133">
        <v>25</v>
      </c>
      <c r="T222" s="133">
        <f t="shared" si="210"/>
        <v>150</v>
      </c>
      <c r="U222" s="133" t="str">
        <f t="shared" si="211"/>
        <v>II</v>
      </c>
      <c r="V222" s="133" t="str">
        <f t="shared" si="212"/>
        <v>Aceptable con control especifico</v>
      </c>
      <c r="W222" s="133" t="s">
        <v>665</v>
      </c>
      <c r="X222" s="133" t="s">
        <v>73</v>
      </c>
      <c r="Y222" s="133" t="s">
        <v>610</v>
      </c>
      <c r="Z222" s="133" t="s">
        <v>610</v>
      </c>
      <c r="AA222" s="133" t="s">
        <v>610</v>
      </c>
      <c r="AB222" s="133" t="s">
        <v>666</v>
      </c>
      <c r="AC222" s="133" t="s">
        <v>614</v>
      </c>
      <c r="AD222" s="171">
        <v>46246</v>
      </c>
      <c r="AE222" s="159" t="s">
        <v>74</v>
      </c>
      <c r="AF222" s="133">
        <v>2</v>
      </c>
      <c r="AG222" s="133">
        <v>3</v>
      </c>
      <c r="AH222" s="133">
        <f t="shared" si="192"/>
        <v>6</v>
      </c>
      <c r="AI222" s="133" t="str">
        <f t="shared" si="193"/>
        <v>MEDIO</v>
      </c>
      <c r="AJ222" s="133">
        <v>25</v>
      </c>
      <c r="AK222" s="133">
        <f t="shared" si="194"/>
        <v>150</v>
      </c>
      <c r="AL222" s="133" t="str">
        <f t="shared" si="195"/>
        <v>II</v>
      </c>
      <c r="AM222" s="133" t="str">
        <f t="shared" si="196"/>
        <v>Aceptable con control especifico</v>
      </c>
      <c r="AN222" s="133" t="s">
        <v>665</v>
      </c>
      <c r="AO222" s="133" t="s">
        <v>73</v>
      </c>
      <c r="AP222" s="133" t="s">
        <v>610</v>
      </c>
      <c r="AQ222" s="133" t="s">
        <v>610</v>
      </c>
      <c r="AR222" s="133" t="s">
        <v>610</v>
      </c>
      <c r="AS222" s="133" t="s">
        <v>666</v>
      </c>
      <c r="AT222" s="133" t="s">
        <v>614</v>
      </c>
      <c r="AU222" s="137" t="str">
        <f t="shared" si="213"/>
        <v>Se mantiene los controles establecidos</v>
      </c>
    </row>
    <row r="223" spans="2:47" s="43" customFormat="1" ht="135" customHeight="1" x14ac:dyDescent="0.35">
      <c r="B223" s="158" t="s">
        <v>114</v>
      </c>
      <c r="C223" s="158" t="s">
        <v>158</v>
      </c>
      <c r="D223" s="139" t="s">
        <v>105</v>
      </c>
      <c r="E223" s="134" t="s">
        <v>492</v>
      </c>
      <c r="F223" s="134" t="s">
        <v>504</v>
      </c>
      <c r="G223" s="133" t="s">
        <v>69</v>
      </c>
      <c r="H223" s="133" t="s">
        <v>70</v>
      </c>
      <c r="I223" s="138" t="s">
        <v>512</v>
      </c>
      <c r="J223" s="133" t="s">
        <v>155</v>
      </c>
      <c r="K223" s="62" t="s">
        <v>663</v>
      </c>
      <c r="L223" s="133" t="s">
        <v>610</v>
      </c>
      <c r="M223" s="62" t="s">
        <v>664</v>
      </c>
      <c r="N223" s="62" t="s">
        <v>667</v>
      </c>
      <c r="O223" s="133">
        <v>2</v>
      </c>
      <c r="P223" s="133">
        <v>3</v>
      </c>
      <c r="Q223" s="133">
        <f t="shared" si="208"/>
        <v>6</v>
      </c>
      <c r="R223" s="133" t="str">
        <f t="shared" si="209"/>
        <v>MEDIO</v>
      </c>
      <c r="S223" s="133">
        <v>25</v>
      </c>
      <c r="T223" s="133">
        <f t="shared" si="210"/>
        <v>150</v>
      </c>
      <c r="U223" s="133" t="str">
        <f t="shared" si="211"/>
        <v>II</v>
      </c>
      <c r="V223" s="133" t="str">
        <f t="shared" si="212"/>
        <v>Aceptable con control especifico</v>
      </c>
      <c r="W223" s="133" t="s">
        <v>665</v>
      </c>
      <c r="X223" s="133" t="s">
        <v>73</v>
      </c>
      <c r="Y223" s="133" t="s">
        <v>610</v>
      </c>
      <c r="Z223" s="133" t="s">
        <v>610</v>
      </c>
      <c r="AA223" s="133" t="s">
        <v>610</v>
      </c>
      <c r="AB223" s="133" t="s">
        <v>666</v>
      </c>
      <c r="AC223" s="133" t="s">
        <v>614</v>
      </c>
      <c r="AD223" s="171">
        <v>46246</v>
      </c>
      <c r="AE223" s="159" t="s">
        <v>74</v>
      </c>
      <c r="AF223" s="133">
        <v>2</v>
      </c>
      <c r="AG223" s="133">
        <v>3</v>
      </c>
      <c r="AH223" s="133">
        <f t="shared" si="192"/>
        <v>6</v>
      </c>
      <c r="AI223" s="133" t="str">
        <f t="shared" si="193"/>
        <v>MEDIO</v>
      </c>
      <c r="AJ223" s="133">
        <v>25</v>
      </c>
      <c r="AK223" s="133">
        <f t="shared" si="194"/>
        <v>150</v>
      </c>
      <c r="AL223" s="133" t="str">
        <f t="shared" si="195"/>
        <v>II</v>
      </c>
      <c r="AM223" s="133" t="str">
        <f t="shared" si="196"/>
        <v>Aceptable con control especifico</v>
      </c>
      <c r="AN223" s="133" t="s">
        <v>665</v>
      </c>
      <c r="AO223" s="133" t="s">
        <v>73</v>
      </c>
      <c r="AP223" s="133" t="s">
        <v>610</v>
      </c>
      <c r="AQ223" s="133" t="s">
        <v>610</v>
      </c>
      <c r="AR223" s="133" t="s">
        <v>610</v>
      </c>
      <c r="AS223" s="133" t="s">
        <v>666</v>
      </c>
      <c r="AT223" s="133" t="s">
        <v>614</v>
      </c>
      <c r="AU223" s="137" t="str">
        <f t="shared" si="213"/>
        <v>Se mantiene los controles establecidos</v>
      </c>
    </row>
    <row r="224" spans="2:47" s="43" customFormat="1" ht="135" customHeight="1" x14ac:dyDescent="0.35">
      <c r="B224" s="158" t="s">
        <v>114</v>
      </c>
      <c r="C224" s="158" t="s">
        <v>158</v>
      </c>
      <c r="D224" s="139" t="s">
        <v>105</v>
      </c>
      <c r="E224" s="134" t="s">
        <v>492</v>
      </c>
      <c r="F224" s="134" t="s">
        <v>504</v>
      </c>
      <c r="G224" s="133" t="s">
        <v>69</v>
      </c>
      <c r="H224" s="133" t="s">
        <v>70</v>
      </c>
      <c r="I224" s="133" t="s">
        <v>513</v>
      </c>
      <c r="J224" s="133" t="s">
        <v>155</v>
      </c>
      <c r="K224" s="62" t="s">
        <v>663</v>
      </c>
      <c r="L224" s="133" t="s">
        <v>610</v>
      </c>
      <c r="M224" s="62" t="s">
        <v>664</v>
      </c>
      <c r="N224" s="62" t="s">
        <v>667</v>
      </c>
      <c r="O224" s="133">
        <v>2</v>
      </c>
      <c r="P224" s="133">
        <v>3</v>
      </c>
      <c r="Q224" s="133">
        <f t="shared" si="208"/>
        <v>6</v>
      </c>
      <c r="R224" s="133" t="str">
        <f t="shared" si="209"/>
        <v>MEDIO</v>
      </c>
      <c r="S224" s="133">
        <v>25</v>
      </c>
      <c r="T224" s="133">
        <f t="shared" si="210"/>
        <v>150</v>
      </c>
      <c r="U224" s="133" t="str">
        <f t="shared" si="211"/>
        <v>II</v>
      </c>
      <c r="V224" s="133" t="str">
        <f t="shared" si="212"/>
        <v>Aceptable con control especifico</v>
      </c>
      <c r="W224" s="133" t="s">
        <v>665</v>
      </c>
      <c r="X224" s="133" t="s">
        <v>73</v>
      </c>
      <c r="Y224" s="133" t="s">
        <v>610</v>
      </c>
      <c r="Z224" s="133" t="s">
        <v>610</v>
      </c>
      <c r="AA224" s="133" t="s">
        <v>610</v>
      </c>
      <c r="AB224" s="133" t="s">
        <v>666</v>
      </c>
      <c r="AC224" s="133" t="s">
        <v>614</v>
      </c>
      <c r="AD224" s="171">
        <v>46246</v>
      </c>
      <c r="AE224" s="159" t="s">
        <v>74</v>
      </c>
      <c r="AF224" s="133">
        <v>2</v>
      </c>
      <c r="AG224" s="133">
        <v>3</v>
      </c>
      <c r="AH224" s="133">
        <f t="shared" si="192"/>
        <v>6</v>
      </c>
      <c r="AI224" s="133" t="str">
        <f t="shared" si="193"/>
        <v>MEDIO</v>
      </c>
      <c r="AJ224" s="133">
        <v>25</v>
      </c>
      <c r="AK224" s="133">
        <f t="shared" si="194"/>
        <v>150</v>
      </c>
      <c r="AL224" s="133" t="str">
        <f t="shared" si="195"/>
        <v>II</v>
      </c>
      <c r="AM224" s="133" t="str">
        <f t="shared" si="196"/>
        <v>Aceptable con control especifico</v>
      </c>
      <c r="AN224" s="133" t="s">
        <v>665</v>
      </c>
      <c r="AO224" s="133" t="s">
        <v>73</v>
      </c>
      <c r="AP224" s="133" t="s">
        <v>610</v>
      </c>
      <c r="AQ224" s="133" t="s">
        <v>610</v>
      </c>
      <c r="AR224" s="133" t="s">
        <v>610</v>
      </c>
      <c r="AS224" s="133" t="s">
        <v>666</v>
      </c>
      <c r="AT224" s="133" t="s">
        <v>614</v>
      </c>
      <c r="AU224" s="137" t="str">
        <f t="shared" si="213"/>
        <v>Se mantiene los controles establecidos</v>
      </c>
    </row>
    <row r="225" spans="2:47" s="43" customFormat="1" ht="135" customHeight="1" x14ac:dyDescent="0.35">
      <c r="B225" s="158" t="s">
        <v>114</v>
      </c>
      <c r="C225" s="158" t="s">
        <v>158</v>
      </c>
      <c r="D225" s="139" t="s">
        <v>105</v>
      </c>
      <c r="E225" s="134" t="s">
        <v>492</v>
      </c>
      <c r="F225" s="134" t="s">
        <v>504</v>
      </c>
      <c r="G225" s="133" t="s">
        <v>69</v>
      </c>
      <c r="H225" s="133" t="s">
        <v>70</v>
      </c>
      <c r="I225" s="133" t="s">
        <v>514</v>
      </c>
      <c r="J225" s="133" t="s">
        <v>155</v>
      </c>
      <c r="K225" s="62" t="s">
        <v>663</v>
      </c>
      <c r="L225" s="133" t="s">
        <v>610</v>
      </c>
      <c r="M225" s="62" t="s">
        <v>664</v>
      </c>
      <c r="N225" s="62" t="s">
        <v>667</v>
      </c>
      <c r="O225" s="133">
        <v>2</v>
      </c>
      <c r="P225" s="133">
        <v>3</v>
      </c>
      <c r="Q225" s="133">
        <f t="shared" si="208"/>
        <v>6</v>
      </c>
      <c r="R225" s="133" t="str">
        <f t="shared" si="209"/>
        <v>MEDIO</v>
      </c>
      <c r="S225" s="133">
        <v>25</v>
      </c>
      <c r="T225" s="133">
        <f t="shared" si="210"/>
        <v>150</v>
      </c>
      <c r="U225" s="133" t="str">
        <f t="shared" si="211"/>
        <v>II</v>
      </c>
      <c r="V225" s="133" t="str">
        <f t="shared" si="212"/>
        <v>Aceptable con control especifico</v>
      </c>
      <c r="W225" s="133" t="s">
        <v>665</v>
      </c>
      <c r="X225" s="133" t="s">
        <v>73</v>
      </c>
      <c r="Y225" s="133" t="s">
        <v>610</v>
      </c>
      <c r="Z225" s="133" t="s">
        <v>610</v>
      </c>
      <c r="AA225" s="133" t="s">
        <v>610</v>
      </c>
      <c r="AB225" s="133" t="s">
        <v>666</v>
      </c>
      <c r="AC225" s="133" t="s">
        <v>614</v>
      </c>
      <c r="AD225" s="171">
        <v>46246</v>
      </c>
      <c r="AE225" s="159" t="s">
        <v>74</v>
      </c>
      <c r="AF225" s="133">
        <v>2</v>
      </c>
      <c r="AG225" s="133">
        <v>3</v>
      </c>
      <c r="AH225" s="133">
        <f t="shared" si="192"/>
        <v>6</v>
      </c>
      <c r="AI225" s="133" t="str">
        <f t="shared" si="193"/>
        <v>MEDIO</v>
      </c>
      <c r="AJ225" s="133">
        <v>25</v>
      </c>
      <c r="AK225" s="133">
        <f t="shared" si="194"/>
        <v>150</v>
      </c>
      <c r="AL225" s="133" t="str">
        <f t="shared" si="195"/>
        <v>II</v>
      </c>
      <c r="AM225" s="133" t="str">
        <f t="shared" si="196"/>
        <v>Aceptable con control especifico</v>
      </c>
      <c r="AN225" s="133" t="s">
        <v>665</v>
      </c>
      <c r="AO225" s="133" t="s">
        <v>73</v>
      </c>
      <c r="AP225" s="133" t="s">
        <v>610</v>
      </c>
      <c r="AQ225" s="133" t="s">
        <v>610</v>
      </c>
      <c r="AR225" s="133" t="s">
        <v>610</v>
      </c>
      <c r="AS225" s="133" t="s">
        <v>666</v>
      </c>
      <c r="AT225" s="133" t="s">
        <v>614</v>
      </c>
      <c r="AU225" s="137" t="str">
        <f t="shared" si="213"/>
        <v>Se mantiene los controles establecidos</v>
      </c>
    </row>
    <row r="226" spans="2:47" s="43" customFormat="1" ht="135" customHeight="1" x14ac:dyDescent="0.35">
      <c r="B226" s="158" t="s">
        <v>114</v>
      </c>
      <c r="C226" s="158" t="s">
        <v>158</v>
      </c>
      <c r="D226" s="139" t="s">
        <v>105</v>
      </c>
      <c r="E226" s="134" t="s">
        <v>492</v>
      </c>
      <c r="F226" s="134" t="s">
        <v>504</v>
      </c>
      <c r="G226" s="133" t="s">
        <v>69</v>
      </c>
      <c r="H226" s="133" t="s">
        <v>70</v>
      </c>
      <c r="I226" s="133" t="s">
        <v>515</v>
      </c>
      <c r="J226" s="133" t="s">
        <v>155</v>
      </c>
      <c r="K226" s="62" t="s">
        <v>663</v>
      </c>
      <c r="L226" s="133" t="s">
        <v>610</v>
      </c>
      <c r="M226" s="62" t="s">
        <v>664</v>
      </c>
      <c r="N226" s="62" t="s">
        <v>667</v>
      </c>
      <c r="O226" s="133">
        <v>2</v>
      </c>
      <c r="P226" s="133">
        <v>3</v>
      </c>
      <c r="Q226" s="133">
        <f t="shared" si="208"/>
        <v>6</v>
      </c>
      <c r="R226" s="133" t="str">
        <f t="shared" si="209"/>
        <v>MEDIO</v>
      </c>
      <c r="S226" s="133">
        <v>25</v>
      </c>
      <c r="T226" s="133">
        <f t="shared" si="210"/>
        <v>150</v>
      </c>
      <c r="U226" s="133" t="str">
        <f t="shared" si="211"/>
        <v>II</v>
      </c>
      <c r="V226" s="133" t="str">
        <f t="shared" si="212"/>
        <v>Aceptable con control especifico</v>
      </c>
      <c r="W226" s="133" t="s">
        <v>665</v>
      </c>
      <c r="X226" s="133" t="s">
        <v>73</v>
      </c>
      <c r="Y226" s="133" t="s">
        <v>610</v>
      </c>
      <c r="Z226" s="133" t="s">
        <v>610</v>
      </c>
      <c r="AA226" s="133" t="s">
        <v>610</v>
      </c>
      <c r="AB226" s="133" t="s">
        <v>666</v>
      </c>
      <c r="AC226" s="133" t="s">
        <v>614</v>
      </c>
      <c r="AD226" s="171">
        <v>46246</v>
      </c>
      <c r="AE226" s="159" t="s">
        <v>74</v>
      </c>
      <c r="AF226" s="133">
        <v>2</v>
      </c>
      <c r="AG226" s="133">
        <v>3</v>
      </c>
      <c r="AH226" s="133">
        <f t="shared" si="192"/>
        <v>6</v>
      </c>
      <c r="AI226" s="133" t="str">
        <f t="shared" si="193"/>
        <v>MEDIO</v>
      </c>
      <c r="AJ226" s="133">
        <v>25</v>
      </c>
      <c r="AK226" s="133">
        <f t="shared" si="194"/>
        <v>150</v>
      </c>
      <c r="AL226" s="133" t="str">
        <f t="shared" si="195"/>
        <v>II</v>
      </c>
      <c r="AM226" s="133" t="str">
        <f t="shared" si="196"/>
        <v>Aceptable con control especifico</v>
      </c>
      <c r="AN226" s="133" t="s">
        <v>665</v>
      </c>
      <c r="AO226" s="133" t="s">
        <v>73</v>
      </c>
      <c r="AP226" s="133" t="s">
        <v>610</v>
      </c>
      <c r="AQ226" s="133" t="s">
        <v>610</v>
      </c>
      <c r="AR226" s="133" t="s">
        <v>610</v>
      </c>
      <c r="AS226" s="133" t="s">
        <v>666</v>
      </c>
      <c r="AT226" s="133" t="s">
        <v>614</v>
      </c>
      <c r="AU226" s="137" t="str">
        <f t="shared" si="213"/>
        <v>Se mantiene los controles establecidos</v>
      </c>
    </row>
    <row r="227" spans="2:47" s="43" customFormat="1" ht="135" customHeight="1" x14ac:dyDescent="0.35">
      <c r="B227" s="158" t="s">
        <v>114</v>
      </c>
      <c r="C227" s="158" t="s">
        <v>158</v>
      </c>
      <c r="D227" s="139" t="s">
        <v>105</v>
      </c>
      <c r="E227" s="134" t="s">
        <v>492</v>
      </c>
      <c r="F227" s="174" t="s">
        <v>516</v>
      </c>
      <c r="G227" s="133" t="s">
        <v>69</v>
      </c>
      <c r="H227" s="133" t="s">
        <v>70</v>
      </c>
      <c r="I227" s="133" t="s">
        <v>517</v>
      </c>
      <c r="J227" s="133" t="s">
        <v>155</v>
      </c>
      <c r="K227" s="62" t="s">
        <v>663</v>
      </c>
      <c r="L227" s="133" t="s">
        <v>610</v>
      </c>
      <c r="M227" s="62" t="s">
        <v>664</v>
      </c>
      <c r="N227" s="62" t="s">
        <v>667</v>
      </c>
      <c r="O227" s="133">
        <v>2</v>
      </c>
      <c r="P227" s="133">
        <v>3</v>
      </c>
      <c r="Q227" s="133">
        <f t="shared" si="208"/>
        <v>6</v>
      </c>
      <c r="R227" s="133" t="str">
        <f t="shared" si="209"/>
        <v>MEDIO</v>
      </c>
      <c r="S227" s="133">
        <v>25</v>
      </c>
      <c r="T227" s="133">
        <f t="shared" si="210"/>
        <v>150</v>
      </c>
      <c r="U227" s="133" t="str">
        <f t="shared" si="211"/>
        <v>II</v>
      </c>
      <c r="V227" s="133" t="str">
        <f t="shared" si="212"/>
        <v>Aceptable con control especifico</v>
      </c>
      <c r="W227" s="133" t="s">
        <v>665</v>
      </c>
      <c r="X227" s="133" t="s">
        <v>73</v>
      </c>
      <c r="Y227" s="133" t="s">
        <v>610</v>
      </c>
      <c r="Z227" s="133" t="s">
        <v>610</v>
      </c>
      <c r="AA227" s="133" t="s">
        <v>610</v>
      </c>
      <c r="AB227" s="133" t="s">
        <v>666</v>
      </c>
      <c r="AC227" s="133" t="s">
        <v>614</v>
      </c>
      <c r="AD227" s="171">
        <v>46246</v>
      </c>
      <c r="AE227" s="159" t="s">
        <v>74</v>
      </c>
      <c r="AF227" s="133">
        <v>2</v>
      </c>
      <c r="AG227" s="133">
        <v>3</v>
      </c>
      <c r="AH227" s="133">
        <f t="shared" si="192"/>
        <v>6</v>
      </c>
      <c r="AI227" s="133" t="str">
        <f t="shared" si="193"/>
        <v>MEDIO</v>
      </c>
      <c r="AJ227" s="133">
        <v>25</v>
      </c>
      <c r="AK227" s="133">
        <f t="shared" si="194"/>
        <v>150</v>
      </c>
      <c r="AL227" s="133" t="str">
        <f t="shared" si="195"/>
        <v>II</v>
      </c>
      <c r="AM227" s="133" t="str">
        <f t="shared" si="196"/>
        <v>Aceptable con control especifico</v>
      </c>
      <c r="AN227" s="133" t="s">
        <v>665</v>
      </c>
      <c r="AO227" s="133" t="s">
        <v>73</v>
      </c>
      <c r="AP227" s="133" t="s">
        <v>610</v>
      </c>
      <c r="AQ227" s="133" t="s">
        <v>610</v>
      </c>
      <c r="AR227" s="133" t="s">
        <v>610</v>
      </c>
      <c r="AS227" s="133" t="s">
        <v>666</v>
      </c>
      <c r="AT227" s="133" t="s">
        <v>614</v>
      </c>
      <c r="AU227" s="137" t="str">
        <f t="shared" si="213"/>
        <v>Se mantiene los controles establecidos</v>
      </c>
    </row>
    <row r="228" spans="2:47" s="43" customFormat="1" ht="135" customHeight="1" x14ac:dyDescent="0.35">
      <c r="B228" s="158" t="s">
        <v>114</v>
      </c>
      <c r="C228" s="158" t="s">
        <v>158</v>
      </c>
      <c r="D228" s="139" t="s">
        <v>105</v>
      </c>
      <c r="E228" s="134" t="s">
        <v>492</v>
      </c>
      <c r="F228" s="174" t="s">
        <v>516</v>
      </c>
      <c r="G228" s="133" t="s">
        <v>69</v>
      </c>
      <c r="H228" s="133" t="s">
        <v>70</v>
      </c>
      <c r="I228" s="133" t="s">
        <v>539</v>
      </c>
      <c r="J228" s="133" t="s">
        <v>155</v>
      </c>
      <c r="K228" s="62" t="s">
        <v>663</v>
      </c>
      <c r="L228" s="133" t="s">
        <v>610</v>
      </c>
      <c r="M228" s="62" t="s">
        <v>664</v>
      </c>
      <c r="N228" s="62" t="s">
        <v>667</v>
      </c>
      <c r="O228" s="133">
        <v>2</v>
      </c>
      <c r="P228" s="133">
        <v>3</v>
      </c>
      <c r="Q228" s="133">
        <f t="shared" si="208"/>
        <v>6</v>
      </c>
      <c r="R228" s="133" t="str">
        <f t="shared" si="209"/>
        <v>MEDIO</v>
      </c>
      <c r="S228" s="133">
        <v>25</v>
      </c>
      <c r="T228" s="133">
        <f t="shared" si="210"/>
        <v>150</v>
      </c>
      <c r="U228" s="133" t="str">
        <f t="shared" si="211"/>
        <v>II</v>
      </c>
      <c r="V228" s="133" t="str">
        <f t="shared" si="212"/>
        <v>Aceptable con control especifico</v>
      </c>
      <c r="W228" s="133" t="s">
        <v>665</v>
      </c>
      <c r="X228" s="133" t="s">
        <v>73</v>
      </c>
      <c r="Y228" s="133" t="s">
        <v>610</v>
      </c>
      <c r="Z228" s="133" t="s">
        <v>610</v>
      </c>
      <c r="AA228" s="133" t="s">
        <v>610</v>
      </c>
      <c r="AB228" s="133" t="s">
        <v>666</v>
      </c>
      <c r="AC228" s="133" t="s">
        <v>614</v>
      </c>
      <c r="AD228" s="171">
        <v>46246</v>
      </c>
      <c r="AE228" s="159" t="s">
        <v>74</v>
      </c>
      <c r="AF228" s="133">
        <v>2</v>
      </c>
      <c r="AG228" s="133">
        <v>3</v>
      </c>
      <c r="AH228" s="133">
        <f t="shared" si="192"/>
        <v>6</v>
      </c>
      <c r="AI228" s="133" t="str">
        <f t="shared" si="193"/>
        <v>MEDIO</v>
      </c>
      <c r="AJ228" s="133">
        <v>25</v>
      </c>
      <c r="AK228" s="133">
        <f t="shared" si="194"/>
        <v>150</v>
      </c>
      <c r="AL228" s="133" t="str">
        <f t="shared" si="195"/>
        <v>II</v>
      </c>
      <c r="AM228" s="133" t="str">
        <f t="shared" si="196"/>
        <v>Aceptable con control especifico</v>
      </c>
      <c r="AN228" s="133" t="s">
        <v>665</v>
      </c>
      <c r="AO228" s="133" t="s">
        <v>73</v>
      </c>
      <c r="AP228" s="133" t="s">
        <v>610</v>
      </c>
      <c r="AQ228" s="133" t="s">
        <v>610</v>
      </c>
      <c r="AR228" s="133" t="s">
        <v>610</v>
      </c>
      <c r="AS228" s="133" t="s">
        <v>666</v>
      </c>
      <c r="AT228" s="133" t="s">
        <v>614</v>
      </c>
      <c r="AU228" s="137" t="str">
        <f t="shared" si="213"/>
        <v>Se mantiene los controles establecidos</v>
      </c>
    </row>
    <row r="229" spans="2:47" s="43" customFormat="1" ht="135" customHeight="1" x14ac:dyDescent="0.35">
      <c r="B229" s="158" t="s">
        <v>114</v>
      </c>
      <c r="C229" s="158" t="s">
        <v>158</v>
      </c>
      <c r="D229" s="139" t="s">
        <v>105</v>
      </c>
      <c r="E229" s="134" t="s">
        <v>492</v>
      </c>
      <c r="F229" s="174" t="s">
        <v>516</v>
      </c>
      <c r="G229" s="133" t="s">
        <v>69</v>
      </c>
      <c r="H229" s="133" t="s">
        <v>70</v>
      </c>
      <c r="I229" s="133" t="s">
        <v>518</v>
      </c>
      <c r="J229" s="133" t="s">
        <v>80</v>
      </c>
      <c r="K229" s="62" t="s">
        <v>668</v>
      </c>
      <c r="L229" s="133" t="s">
        <v>610</v>
      </c>
      <c r="M229" s="62" t="s">
        <v>610</v>
      </c>
      <c r="N229" s="62" t="s">
        <v>669</v>
      </c>
      <c r="O229" s="133">
        <v>2</v>
      </c>
      <c r="P229" s="133">
        <v>2</v>
      </c>
      <c r="Q229" s="133">
        <f t="shared" si="208"/>
        <v>4</v>
      </c>
      <c r="R229" s="133" t="str">
        <f t="shared" si="209"/>
        <v>BAJO</v>
      </c>
      <c r="S229" s="133">
        <v>10</v>
      </c>
      <c r="T229" s="133">
        <f t="shared" si="210"/>
        <v>40</v>
      </c>
      <c r="U229" s="133" t="str">
        <f t="shared" si="211"/>
        <v>III</v>
      </c>
      <c r="V229" s="133" t="str">
        <f t="shared" si="212"/>
        <v>Mejorable</v>
      </c>
      <c r="W229" s="62" t="s">
        <v>670</v>
      </c>
      <c r="X229" s="133" t="s">
        <v>73</v>
      </c>
      <c r="Y229" s="133" t="s">
        <v>610</v>
      </c>
      <c r="Z229" s="133" t="s">
        <v>610</v>
      </c>
      <c r="AA229" s="133" t="s">
        <v>610</v>
      </c>
      <c r="AB229" s="133" t="s">
        <v>671</v>
      </c>
      <c r="AC229" s="133" t="s">
        <v>610</v>
      </c>
      <c r="AD229" s="171">
        <v>46246</v>
      </c>
      <c r="AE229" s="116" t="s">
        <v>74</v>
      </c>
      <c r="AF229" s="133">
        <v>2</v>
      </c>
      <c r="AG229" s="133">
        <v>2</v>
      </c>
      <c r="AH229" s="133">
        <f t="shared" si="192"/>
        <v>4</v>
      </c>
      <c r="AI229" s="133" t="str">
        <f t="shared" si="193"/>
        <v>BAJO</v>
      </c>
      <c r="AJ229" s="133">
        <v>10</v>
      </c>
      <c r="AK229" s="133">
        <f t="shared" si="194"/>
        <v>40</v>
      </c>
      <c r="AL229" s="133" t="str">
        <f t="shared" si="195"/>
        <v>III</v>
      </c>
      <c r="AM229" s="133" t="str">
        <f t="shared" si="196"/>
        <v>Mejorable</v>
      </c>
      <c r="AN229" s="62" t="s">
        <v>670</v>
      </c>
      <c r="AO229" s="133" t="s">
        <v>73</v>
      </c>
      <c r="AP229" s="133" t="s">
        <v>610</v>
      </c>
      <c r="AQ229" s="133" t="s">
        <v>610</v>
      </c>
      <c r="AR229" s="133" t="s">
        <v>610</v>
      </c>
      <c r="AS229" s="133" t="s">
        <v>671</v>
      </c>
      <c r="AT229" s="133" t="s">
        <v>610</v>
      </c>
      <c r="AU229" s="137" t="str">
        <f t="shared" si="213"/>
        <v>Se mantiene los controles establecidos</v>
      </c>
    </row>
    <row r="230" spans="2:47" s="43" customFormat="1" ht="135" customHeight="1" x14ac:dyDescent="0.35">
      <c r="B230" s="158" t="s">
        <v>114</v>
      </c>
      <c r="C230" s="158" t="s">
        <v>158</v>
      </c>
      <c r="D230" s="139" t="s">
        <v>105</v>
      </c>
      <c r="E230" s="134" t="s">
        <v>492</v>
      </c>
      <c r="F230" s="174" t="s">
        <v>516</v>
      </c>
      <c r="G230" s="133" t="s">
        <v>69</v>
      </c>
      <c r="H230" s="133" t="s">
        <v>70</v>
      </c>
      <c r="I230" s="133" t="s">
        <v>519</v>
      </c>
      <c r="J230" s="133" t="s">
        <v>80</v>
      </c>
      <c r="K230" s="62" t="s">
        <v>668</v>
      </c>
      <c r="L230" s="133" t="s">
        <v>610</v>
      </c>
      <c r="M230" s="62" t="s">
        <v>610</v>
      </c>
      <c r="N230" s="62" t="s">
        <v>669</v>
      </c>
      <c r="O230" s="133">
        <v>2</v>
      </c>
      <c r="P230" s="133">
        <v>2</v>
      </c>
      <c r="Q230" s="133">
        <f t="shared" si="208"/>
        <v>4</v>
      </c>
      <c r="R230" s="133" t="str">
        <f t="shared" si="209"/>
        <v>BAJO</v>
      </c>
      <c r="S230" s="133">
        <v>10</v>
      </c>
      <c r="T230" s="133">
        <f t="shared" si="210"/>
        <v>40</v>
      </c>
      <c r="U230" s="133" t="str">
        <f t="shared" si="211"/>
        <v>III</v>
      </c>
      <c r="V230" s="133" t="str">
        <f t="shared" si="212"/>
        <v>Mejorable</v>
      </c>
      <c r="W230" s="62" t="s">
        <v>670</v>
      </c>
      <c r="X230" s="133" t="s">
        <v>73</v>
      </c>
      <c r="Y230" s="133" t="s">
        <v>610</v>
      </c>
      <c r="Z230" s="133" t="s">
        <v>610</v>
      </c>
      <c r="AA230" s="133" t="s">
        <v>610</v>
      </c>
      <c r="AB230" s="133" t="s">
        <v>671</v>
      </c>
      <c r="AC230" s="133" t="s">
        <v>610</v>
      </c>
      <c r="AD230" s="171">
        <v>46246</v>
      </c>
      <c r="AE230" s="116" t="s">
        <v>74</v>
      </c>
      <c r="AF230" s="133">
        <v>2</v>
      </c>
      <c r="AG230" s="133">
        <v>2</v>
      </c>
      <c r="AH230" s="133">
        <f t="shared" si="192"/>
        <v>4</v>
      </c>
      <c r="AI230" s="133" t="str">
        <f t="shared" si="193"/>
        <v>BAJO</v>
      </c>
      <c r="AJ230" s="133">
        <v>10</v>
      </c>
      <c r="AK230" s="133">
        <f t="shared" si="194"/>
        <v>40</v>
      </c>
      <c r="AL230" s="133" t="str">
        <f t="shared" si="195"/>
        <v>III</v>
      </c>
      <c r="AM230" s="133" t="str">
        <f t="shared" si="196"/>
        <v>Mejorable</v>
      </c>
      <c r="AN230" s="62" t="s">
        <v>670</v>
      </c>
      <c r="AO230" s="133" t="s">
        <v>73</v>
      </c>
      <c r="AP230" s="133" t="s">
        <v>610</v>
      </c>
      <c r="AQ230" s="133" t="s">
        <v>610</v>
      </c>
      <c r="AR230" s="133" t="s">
        <v>610</v>
      </c>
      <c r="AS230" s="133" t="s">
        <v>671</v>
      </c>
      <c r="AT230" s="133" t="s">
        <v>610</v>
      </c>
      <c r="AU230" s="137" t="str">
        <f t="shared" si="213"/>
        <v>Se mantiene los controles establecidos</v>
      </c>
    </row>
    <row r="231" spans="2:47" s="43" customFormat="1" ht="135" customHeight="1" x14ac:dyDescent="0.35">
      <c r="B231" s="158" t="s">
        <v>114</v>
      </c>
      <c r="C231" s="158" t="s">
        <v>158</v>
      </c>
      <c r="D231" s="139" t="s">
        <v>105</v>
      </c>
      <c r="E231" s="134" t="s">
        <v>492</v>
      </c>
      <c r="F231" s="174" t="s">
        <v>516</v>
      </c>
      <c r="G231" s="133" t="s">
        <v>69</v>
      </c>
      <c r="H231" s="133" t="s">
        <v>70</v>
      </c>
      <c r="I231" s="137" t="s">
        <v>520</v>
      </c>
      <c r="J231" s="137" t="s">
        <v>82</v>
      </c>
      <c r="K231" s="62" t="s">
        <v>677</v>
      </c>
      <c r="L231" s="133" t="s">
        <v>610</v>
      </c>
      <c r="M231" s="62" t="s">
        <v>610</v>
      </c>
      <c r="N231" s="62" t="s">
        <v>678</v>
      </c>
      <c r="O231" s="133">
        <v>2</v>
      </c>
      <c r="P231" s="133">
        <v>3</v>
      </c>
      <c r="Q231" s="133">
        <f t="shared" si="208"/>
        <v>6</v>
      </c>
      <c r="R231" s="133" t="str">
        <f t="shared" si="209"/>
        <v>MEDIO</v>
      </c>
      <c r="S231" s="133">
        <v>25</v>
      </c>
      <c r="T231" s="133">
        <f t="shared" si="210"/>
        <v>150</v>
      </c>
      <c r="U231" s="133" t="str">
        <f t="shared" si="211"/>
        <v>II</v>
      </c>
      <c r="V231" s="133" t="str">
        <f t="shared" si="212"/>
        <v>Aceptable con control especifico</v>
      </c>
      <c r="W231" s="133" t="s">
        <v>674</v>
      </c>
      <c r="X231" s="133" t="s">
        <v>73</v>
      </c>
      <c r="Y231" s="133" t="s">
        <v>610</v>
      </c>
      <c r="Z231" s="133" t="s">
        <v>610</v>
      </c>
      <c r="AA231" s="133" t="s">
        <v>610</v>
      </c>
      <c r="AB231" s="133" t="s">
        <v>679</v>
      </c>
      <c r="AC231" s="133" t="s">
        <v>610</v>
      </c>
      <c r="AD231" s="171">
        <v>46246</v>
      </c>
      <c r="AE231" s="116" t="s">
        <v>74</v>
      </c>
      <c r="AF231" s="133">
        <v>2</v>
      </c>
      <c r="AG231" s="133">
        <v>3</v>
      </c>
      <c r="AH231" s="133">
        <f t="shared" si="192"/>
        <v>6</v>
      </c>
      <c r="AI231" s="133" t="str">
        <f t="shared" si="193"/>
        <v>MEDIO</v>
      </c>
      <c r="AJ231" s="133">
        <v>25</v>
      </c>
      <c r="AK231" s="133">
        <f t="shared" si="194"/>
        <v>150</v>
      </c>
      <c r="AL231" s="133" t="str">
        <f t="shared" si="195"/>
        <v>II</v>
      </c>
      <c r="AM231" s="133" t="str">
        <f t="shared" si="196"/>
        <v>Aceptable con control especifico</v>
      </c>
      <c r="AN231" s="133" t="s">
        <v>674</v>
      </c>
      <c r="AO231" s="133" t="s">
        <v>73</v>
      </c>
      <c r="AP231" s="133" t="s">
        <v>610</v>
      </c>
      <c r="AQ231" s="133" t="s">
        <v>610</v>
      </c>
      <c r="AR231" s="133" t="s">
        <v>610</v>
      </c>
      <c r="AS231" s="133" t="s">
        <v>679</v>
      </c>
      <c r="AT231" s="133" t="s">
        <v>610</v>
      </c>
      <c r="AU231" s="137" t="str">
        <f t="shared" si="213"/>
        <v>Se mantiene los controles establecidos</v>
      </c>
    </row>
    <row r="232" spans="2:47" s="43" customFormat="1" ht="135" customHeight="1" x14ac:dyDescent="0.35">
      <c r="B232" s="158" t="s">
        <v>114</v>
      </c>
      <c r="C232" s="158" t="s">
        <v>158</v>
      </c>
      <c r="D232" s="139" t="s">
        <v>105</v>
      </c>
      <c r="E232" s="134" t="s">
        <v>492</v>
      </c>
      <c r="F232" s="174" t="s">
        <v>516</v>
      </c>
      <c r="G232" s="133" t="s">
        <v>69</v>
      </c>
      <c r="H232" s="133" t="s">
        <v>70</v>
      </c>
      <c r="I232" s="137" t="s">
        <v>680</v>
      </c>
      <c r="J232" s="137" t="s">
        <v>82</v>
      </c>
      <c r="K232" s="62" t="s">
        <v>677</v>
      </c>
      <c r="L232" s="133" t="s">
        <v>610</v>
      </c>
      <c r="M232" s="62" t="s">
        <v>610</v>
      </c>
      <c r="N232" s="62" t="s">
        <v>678</v>
      </c>
      <c r="O232" s="133">
        <v>2</v>
      </c>
      <c r="P232" s="133">
        <v>3</v>
      </c>
      <c r="Q232" s="133">
        <f t="shared" si="208"/>
        <v>6</v>
      </c>
      <c r="R232" s="133" t="str">
        <f t="shared" si="209"/>
        <v>MEDIO</v>
      </c>
      <c r="S232" s="133">
        <v>25</v>
      </c>
      <c r="T232" s="133">
        <f t="shared" si="210"/>
        <v>150</v>
      </c>
      <c r="U232" s="133" t="str">
        <f t="shared" si="211"/>
        <v>II</v>
      </c>
      <c r="V232" s="133" t="str">
        <f t="shared" si="212"/>
        <v>Aceptable con control especifico</v>
      </c>
      <c r="W232" s="133" t="s">
        <v>674</v>
      </c>
      <c r="X232" s="133" t="s">
        <v>73</v>
      </c>
      <c r="Y232" s="133" t="s">
        <v>610</v>
      </c>
      <c r="Z232" s="133" t="s">
        <v>610</v>
      </c>
      <c r="AA232" s="133" t="s">
        <v>610</v>
      </c>
      <c r="AB232" s="133" t="s">
        <v>679</v>
      </c>
      <c r="AC232" s="133" t="s">
        <v>610</v>
      </c>
      <c r="AD232" s="171">
        <v>46246</v>
      </c>
      <c r="AE232" s="116" t="s">
        <v>74</v>
      </c>
      <c r="AF232" s="133">
        <v>2</v>
      </c>
      <c r="AG232" s="133">
        <v>3</v>
      </c>
      <c r="AH232" s="133">
        <f t="shared" si="192"/>
        <v>6</v>
      </c>
      <c r="AI232" s="133" t="str">
        <f t="shared" si="193"/>
        <v>MEDIO</v>
      </c>
      <c r="AJ232" s="133">
        <v>25</v>
      </c>
      <c r="AK232" s="133">
        <f t="shared" si="194"/>
        <v>150</v>
      </c>
      <c r="AL232" s="133" t="str">
        <f t="shared" si="195"/>
        <v>II</v>
      </c>
      <c r="AM232" s="133" t="str">
        <f t="shared" si="196"/>
        <v>Aceptable con control especifico</v>
      </c>
      <c r="AN232" s="133" t="s">
        <v>674</v>
      </c>
      <c r="AO232" s="133" t="s">
        <v>73</v>
      </c>
      <c r="AP232" s="133" t="s">
        <v>610</v>
      </c>
      <c r="AQ232" s="133" t="s">
        <v>610</v>
      </c>
      <c r="AR232" s="133" t="s">
        <v>610</v>
      </c>
      <c r="AS232" s="133" t="s">
        <v>679</v>
      </c>
      <c r="AT232" s="133" t="s">
        <v>610</v>
      </c>
      <c r="AU232" s="137" t="str">
        <f t="shared" si="213"/>
        <v>Se mantiene los controles establecidos</v>
      </c>
    </row>
    <row r="233" spans="2:47" s="43" customFormat="1" ht="135" customHeight="1" x14ac:dyDescent="0.35">
      <c r="B233" s="158" t="s">
        <v>114</v>
      </c>
      <c r="C233" s="158" t="s">
        <v>158</v>
      </c>
      <c r="D233" s="139" t="s">
        <v>105</v>
      </c>
      <c r="E233" s="134" t="s">
        <v>492</v>
      </c>
      <c r="F233" s="174" t="s">
        <v>516</v>
      </c>
      <c r="G233" s="133" t="s">
        <v>69</v>
      </c>
      <c r="H233" s="133" t="s">
        <v>70</v>
      </c>
      <c r="I233" s="133" t="s">
        <v>521</v>
      </c>
      <c r="J233" s="133" t="s">
        <v>82</v>
      </c>
      <c r="K233" s="62" t="s">
        <v>677</v>
      </c>
      <c r="L233" s="133" t="s">
        <v>610</v>
      </c>
      <c r="M233" s="62" t="s">
        <v>610</v>
      </c>
      <c r="N233" s="62" t="s">
        <v>678</v>
      </c>
      <c r="O233" s="133">
        <v>2</v>
      </c>
      <c r="P233" s="133">
        <v>3</v>
      </c>
      <c r="Q233" s="133">
        <f t="shared" ref="Q233:Q236" si="225">O233 * P233</f>
        <v>6</v>
      </c>
      <c r="R233" s="133" t="str">
        <f t="shared" ref="R233:R236" si="226">IF(OR(Q233="",NOT(ISNUMBER(Q233))),"FALSO",IF(AND(Q233&gt;=1,Q233&lt;=4),"BAJO",IF(AND(Q233&gt;=5,Q233&lt;=8),"MEDIO",IF(AND(Q233&gt;=9,Q233&lt;=20),"ALTO",IF(Q233&gt;=24,"MUYALTO","FALSO")))))</f>
        <v>MEDIO</v>
      </c>
      <c r="S233" s="133">
        <v>25</v>
      </c>
      <c r="T233" s="133">
        <f t="shared" ref="T233:T236" si="227">Q233 * S233</f>
        <v>150</v>
      </c>
      <c r="U233" s="133" t="str">
        <f t="shared" ref="U233:U236" si="228">IF(OR(T233="",NOT(ISNUMBER(T233))),"FALSO",IF(AND(T233&gt;=1,T233&lt;=20),"IV",IF(AND(T233&gt;=21,T233&lt;=120),"III",IF(AND(T233&gt;=121,T233&lt;=500),"II",IF(T233&gt;=600,"I","FALSO")))))</f>
        <v>II</v>
      </c>
      <c r="V233" s="133" t="str">
        <f t="shared" ref="V233:V236" si="229">IF(U233="IV","Aceptable",IF(U233="III","Mejorable",IF(U233="II","Aceptable con control especifico", IF(U233="I","No Aceptable",FALSE))))</f>
        <v>Aceptable con control especifico</v>
      </c>
      <c r="W233" s="133" t="s">
        <v>674</v>
      </c>
      <c r="X233" s="133" t="s">
        <v>73</v>
      </c>
      <c r="Y233" s="133" t="s">
        <v>610</v>
      </c>
      <c r="Z233" s="133" t="s">
        <v>610</v>
      </c>
      <c r="AA233" s="133" t="s">
        <v>610</v>
      </c>
      <c r="AB233" s="133" t="s">
        <v>679</v>
      </c>
      <c r="AC233" s="133" t="s">
        <v>610</v>
      </c>
      <c r="AD233" s="171">
        <v>46246</v>
      </c>
      <c r="AE233" s="116" t="s">
        <v>74</v>
      </c>
      <c r="AF233" s="133">
        <v>2</v>
      </c>
      <c r="AG233" s="133">
        <v>3</v>
      </c>
      <c r="AH233" s="133">
        <f t="shared" ref="AH233:AH236" si="230">AF233 * AG233</f>
        <v>6</v>
      </c>
      <c r="AI233" s="133" t="str">
        <f t="shared" ref="AI233:AI236" si="231">IF(OR(AH233="",NOT(ISNUMBER(AH233))),"FALSO",IF(AND(AH233&gt;=1,AH233&lt;=4),"BAJO",IF(AND(AH233&gt;=5,AH233&lt;=8),"MEDIO",IF(AND(AH233&gt;=9,AH233&lt;=20),"ALTO",IF(AH233&gt;=24,"MUYALTO","FALSO")))))</f>
        <v>MEDIO</v>
      </c>
      <c r="AJ233" s="133">
        <v>25</v>
      </c>
      <c r="AK233" s="133">
        <f t="shared" ref="AK233:AK236" si="232">AH233 * AJ233</f>
        <v>150</v>
      </c>
      <c r="AL233" s="133" t="str">
        <f t="shared" ref="AL233:AL236" si="233">IF(OR(AK233="",NOT(ISNUMBER(AK233))),"FALSO",IF(AND(AK233&gt;=1,AK233&lt;=20),"IV",IF(AND(AK233&gt;=21,AK233&lt;=120),"III",IF(AND(AK233&gt;=121,AK233&lt;=500),"II",IF(AK233&gt;=600,"I","FALSO")))))</f>
        <v>II</v>
      </c>
      <c r="AM233" s="133" t="str">
        <f t="shared" ref="AM233:AM236" si="234">IF(AL233="IV","Aceptable",IF(AL233="III","Mejorable",IF(AL233="II","Aceptable con control especifico", IF(AL233="I","No Aceptable",FALSE))))</f>
        <v>Aceptable con control especifico</v>
      </c>
      <c r="AN233" s="133" t="s">
        <v>674</v>
      </c>
      <c r="AO233" s="133" t="s">
        <v>73</v>
      </c>
      <c r="AP233" s="133" t="s">
        <v>610</v>
      </c>
      <c r="AQ233" s="133" t="s">
        <v>610</v>
      </c>
      <c r="AR233" s="133" t="s">
        <v>610</v>
      </c>
      <c r="AS233" s="133" t="s">
        <v>679</v>
      </c>
      <c r="AT233" s="133" t="s">
        <v>610</v>
      </c>
      <c r="AU233" s="137" t="str">
        <f t="shared" ref="AU233:AU236" si="235">IF(AND(V233="Aceptable",AM233="Aceptable"),"Se mantiene los controles establecidos",
IF(AND(V233="Aceptable",AM233="Mejorable"),"Disminuyó el riesgo",
IF(AND(V233="Aceptable",AM233="Aceptable con control especifico"),"Disminuyó el riesgo",
IF(AND(V233="Mejorable",AM233="Mejorable"),"Se mantiene los controles establecidos",
IF(AND(V233="Mejorable",AM233="Aceptable"),"Disminuyó el riesgo",
IF(AND(V233="Mejorable",AM233="Aceptable con control especifico"),"Disminuyó el riesgo",
IF(AND(V233="Aceptable con control especifico",AM233="Aceptable con control especifico"),"Se mantiene los controles establecidos",
IF(AND(V233="Aceptable con control especifico",AM233="Mejorable"),"Aumentó el riesgo",
IF(AND(V233="Aceptable con control especifico",AM233="Aceptable"),"Aumentó el riesgo",
"Aumentó el riesgo")))))))))</f>
        <v>Se mantiene los controles establecidos</v>
      </c>
    </row>
    <row r="234" spans="2:47" s="43" customFormat="1" ht="135" customHeight="1" x14ac:dyDescent="0.35">
      <c r="B234" s="158" t="s">
        <v>114</v>
      </c>
      <c r="C234" s="158" t="s">
        <v>158</v>
      </c>
      <c r="D234" s="139" t="s">
        <v>105</v>
      </c>
      <c r="E234" s="134" t="s">
        <v>492</v>
      </c>
      <c r="F234" s="174" t="s">
        <v>516</v>
      </c>
      <c r="G234" s="133" t="s">
        <v>69</v>
      </c>
      <c r="H234" s="133" t="s">
        <v>70</v>
      </c>
      <c r="I234" s="133" t="s">
        <v>522</v>
      </c>
      <c r="J234" s="133" t="s">
        <v>82</v>
      </c>
      <c r="K234" s="62" t="s">
        <v>677</v>
      </c>
      <c r="L234" s="133" t="s">
        <v>610</v>
      </c>
      <c r="M234" s="62" t="s">
        <v>610</v>
      </c>
      <c r="N234" s="62" t="s">
        <v>678</v>
      </c>
      <c r="O234" s="133">
        <v>2</v>
      </c>
      <c r="P234" s="133">
        <v>3</v>
      </c>
      <c r="Q234" s="133">
        <f t="shared" si="225"/>
        <v>6</v>
      </c>
      <c r="R234" s="133" t="str">
        <f t="shared" si="226"/>
        <v>MEDIO</v>
      </c>
      <c r="S234" s="133">
        <v>25</v>
      </c>
      <c r="T234" s="133">
        <f t="shared" si="227"/>
        <v>150</v>
      </c>
      <c r="U234" s="133" t="str">
        <f t="shared" si="228"/>
        <v>II</v>
      </c>
      <c r="V234" s="133" t="str">
        <f t="shared" si="229"/>
        <v>Aceptable con control especifico</v>
      </c>
      <c r="W234" s="133" t="s">
        <v>674</v>
      </c>
      <c r="X234" s="133" t="s">
        <v>73</v>
      </c>
      <c r="Y234" s="133" t="s">
        <v>610</v>
      </c>
      <c r="Z234" s="133" t="s">
        <v>610</v>
      </c>
      <c r="AA234" s="133" t="s">
        <v>610</v>
      </c>
      <c r="AB234" s="133" t="s">
        <v>679</v>
      </c>
      <c r="AC234" s="133" t="s">
        <v>610</v>
      </c>
      <c r="AD234" s="171">
        <v>46246</v>
      </c>
      <c r="AE234" s="116" t="s">
        <v>74</v>
      </c>
      <c r="AF234" s="133">
        <v>2</v>
      </c>
      <c r="AG234" s="133">
        <v>3</v>
      </c>
      <c r="AH234" s="133">
        <f t="shared" si="230"/>
        <v>6</v>
      </c>
      <c r="AI234" s="133" t="str">
        <f t="shared" si="231"/>
        <v>MEDIO</v>
      </c>
      <c r="AJ234" s="133">
        <v>25</v>
      </c>
      <c r="AK234" s="133">
        <f t="shared" si="232"/>
        <v>150</v>
      </c>
      <c r="AL234" s="133" t="str">
        <f t="shared" si="233"/>
        <v>II</v>
      </c>
      <c r="AM234" s="133" t="str">
        <f t="shared" si="234"/>
        <v>Aceptable con control especifico</v>
      </c>
      <c r="AN234" s="133" t="s">
        <v>674</v>
      </c>
      <c r="AO234" s="133" t="s">
        <v>73</v>
      </c>
      <c r="AP234" s="133" t="s">
        <v>610</v>
      </c>
      <c r="AQ234" s="133" t="s">
        <v>610</v>
      </c>
      <c r="AR234" s="133" t="s">
        <v>610</v>
      </c>
      <c r="AS234" s="133" t="s">
        <v>679</v>
      </c>
      <c r="AT234" s="133" t="s">
        <v>610</v>
      </c>
      <c r="AU234" s="137" t="str">
        <f t="shared" si="235"/>
        <v>Se mantiene los controles establecidos</v>
      </c>
    </row>
    <row r="235" spans="2:47" s="43" customFormat="1" ht="135" customHeight="1" x14ac:dyDescent="0.35">
      <c r="B235" s="158" t="s">
        <v>114</v>
      </c>
      <c r="C235" s="158" t="s">
        <v>158</v>
      </c>
      <c r="D235" s="139" t="s">
        <v>105</v>
      </c>
      <c r="E235" s="134" t="s">
        <v>492</v>
      </c>
      <c r="F235" s="174" t="s">
        <v>516</v>
      </c>
      <c r="G235" s="133" t="s">
        <v>69</v>
      </c>
      <c r="H235" s="133" t="s">
        <v>70</v>
      </c>
      <c r="I235" s="133" t="s">
        <v>523</v>
      </c>
      <c r="J235" s="133" t="s">
        <v>82</v>
      </c>
      <c r="K235" s="62" t="s">
        <v>683</v>
      </c>
      <c r="L235" s="133" t="s">
        <v>610</v>
      </c>
      <c r="M235" s="62" t="s">
        <v>610</v>
      </c>
      <c r="N235" s="62" t="s">
        <v>684</v>
      </c>
      <c r="O235" s="133">
        <v>2</v>
      </c>
      <c r="P235" s="133">
        <v>2</v>
      </c>
      <c r="Q235" s="133">
        <f t="shared" si="225"/>
        <v>4</v>
      </c>
      <c r="R235" s="133" t="str">
        <f t="shared" si="226"/>
        <v>BAJO</v>
      </c>
      <c r="S235" s="133">
        <v>25</v>
      </c>
      <c r="T235" s="133">
        <f t="shared" si="227"/>
        <v>100</v>
      </c>
      <c r="U235" s="133" t="str">
        <f t="shared" si="228"/>
        <v>III</v>
      </c>
      <c r="V235" s="133" t="str">
        <f t="shared" si="229"/>
        <v>Mejorable</v>
      </c>
      <c r="W235" s="133" t="s">
        <v>674</v>
      </c>
      <c r="X235" s="133" t="s">
        <v>73</v>
      </c>
      <c r="Y235" s="133" t="s">
        <v>610</v>
      </c>
      <c r="Z235" s="133" t="s">
        <v>610</v>
      </c>
      <c r="AA235" s="133" t="s">
        <v>610</v>
      </c>
      <c r="AB235" s="133" t="s">
        <v>679</v>
      </c>
      <c r="AC235" s="133" t="s">
        <v>610</v>
      </c>
      <c r="AD235" s="171">
        <v>46246</v>
      </c>
      <c r="AE235" s="116" t="s">
        <v>74</v>
      </c>
      <c r="AF235" s="133">
        <v>2</v>
      </c>
      <c r="AG235" s="133">
        <v>2</v>
      </c>
      <c r="AH235" s="133">
        <f t="shared" si="230"/>
        <v>4</v>
      </c>
      <c r="AI235" s="133" t="str">
        <f t="shared" si="231"/>
        <v>BAJO</v>
      </c>
      <c r="AJ235" s="133">
        <v>25</v>
      </c>
      <c r="AK235" s="133">
        <f t="shared" si="232"/>
        <v>100</v>
      </c>
      <c r="AL235" s="133" t="str">
        <f t="shared" si="233"/>
        <v>III</v>
      </c>
      <c r="AM235" s="133" t="str">
        <f t="shared" si="234"/>
        <v>Mejorable</v>
      </c>
      <c r="AN235" s="133" t="s">
        <v>674</v>
      </c>
      <c r="AO235" s="133" t="s">
        <v>73</v>
      </c>
      <c r="AP235" s="133" t="s">
        <v>610</v>
      </c>
      <c r="AQ235" s="133" t="s">
        <v>610</v>
      </c>
      <c r="AR235" s="133" t="s">
        <v>610</v>
      </c>
      <c r="AS235" s="133" t="s">
        <v>679</v>
      </c>
      <c r="AT235" s="133" t="s">
        <v>610</v>
      </c>
      <c r="AU235" s="137" t="str">
        <f t="shared" si="235"/>
        <v>Se mantiene los controles establecidos</v>
      </c>
    </row>
    <row r="236" spans="2:47" s="43" customFormat="1" ht="135" customHeight="1" x14ac:dyDescent="0.35">
      <c r="B236" s="158" t="s">
        <v>114</v>
      </c>
      <c r="C236" s="158" t="s">
        <v>158</v>
      </c>
      <c r="D236" s="139" t="s">
        <v>105</v>
      </c>
      <c r="E236" s="134" t="s">
        <v>492</v>
      </c>
      <c r="F236" s="174" t="s">
        <v>516</v>
      </c>
      <c r="G236" s="133" t="s">
        <v>69</v>
      </c>
      <c r="H236" s="133" t="s">
        <v>70</v>
      </c>
      <c r="I236" s="133" t="s">
        <v>740</v>
      </c>
      <c r="J236" s="133" t="s">
        <v>85</v>
      </c>
      <c r="K236" s="134" t="s">
        <v>741</v>
      </c>
      <c r="L236" s="62" t="s">
        <v>742</v>
      </c>
      <c r="M236" s="62" t="s">
        <v>743</v>
      </c>
      <c r="N236" s="62" t="s">
        <v>744</v>
      </c>
      <c r="O236" s="133">
        <v>2</v>
      </c>
      <c r="P236" s="133">
        <v>4</v>
      </c>
      <c r="Q236" s="133">
        <f t="shared" si="225"/>
        <v>8</v>
      </c>
      <c r="R236" s="133" t="str">
        <f t="shared" si="226"/>
        <v>MEDIO</v>
      </c>
      <c r="S236" s="133">
        <v>25</v>
      </c>
      <c r="T236" s="133">
        <f t="shared" si="227"/>
        <v>200</v>
      </c>
      <c r="U236" s="133" t="str">
        <f t="shared" si="228"/>
        <v>II</v>
      </c>
      <c r="V236" s="133" t="str">
        <f t="shared" si="229"/>
        <v>Aceptable con control especifico</v>
      </c>
      <c r="W236" s="133" t="s">
        <v>723</v>
      </c>
      <c r="X236" s="133" t="s">
        <v>69</v>
      </c>
      <c r="Y236" s="133" t="s">
        <v>626</v>
      </c>
      <c r="Z236" s="173" t="s">
        <v>745</v>
      </c>
      <c r="AA236" s="133" t="s">
        <v>746</v>
      </c>
      <c r="AB236" s="133" t="s">
        <v>747</v>
      </c>
      <c r="AC236" s="133" t="s">
        <v>748</v>
      </c>
      <c r="AD236" s="171">
        <v>46246</v>
      </c>
      <c r="AE236" s="116" t="s">
        <v>74</v>
      </c>
      <c r="AF236" s="133">
        <v>2</v>
      </c>
      <c r="AG236" s="133">
        <v>4</v>
      </c>
      <c r="AH236" s="133">
        <f t="shared" si="230"/>
        <v>8</v>
      </c>
      <c r="AI236" s="133" t="str">
        <f t="shared" si="231"/>
        <v>MEDIO</v>
      </c>
      <c r="AJ236" s="133">
        <v>25</v>
      </c>
      <c r="AK236" s="133">
        <f t="shared" si="232"/>
        <v>200</v>
      </c>
      <c r="AL236" s="133" t="str">
        <f t="shared" si="233"/>
        <v>II</v>
      </c>
      <c r="AM236" s="133" t="str">
        <f t="shared" si="234"/>
        <v>Aceptable con control especifico</v>
      </c>
      <c r="AN236" s="133" t="s">
        <v>723</v>
      </c>
      <c r="AO236" s="133" t="s">
        <v>69</v>
      </c>
      <c r="AP236" s="133" t="s">
        <v>626</v>
      </c>
      <c r="AQ236" s="173" t="s">
        <v>745</v>
      </c>
      <c r="AR236" s="133" t="s">
        <v>746</v>
      </c>
      <c r="AS236" s="133" t="s">
        <v>747</v>
      </c>
      <c r="AT236" s="133" t="s">
        <v>748</v>
      </c>
      <c r="AU236" s="137" t="str">
        <f t="shared" si="235"/>
        <v>Se mantiene los controles establecidos</v>
      </c>
    </row>
    <row r="237" spans="2:47" s="43" customFormat="1" ht="135" customHeight="1" x14ac:dyDescent="0.35">
      <c r="B237" s="158" t="s">
        <v>114</v>
      </c>
      <c r="C237" s="158" t="s">
        <v>158</v>
      </c>
      <c r="D237" s="139" t="s">
        <v>105</v>
      </c>
      <c r="E237" s="134" t="s">
        <v>492</v>
      </c>
      <c r="F237" s="174" t="s">
        <v>516</v>
      </c>
      <c r="G237" s="133" t="s">
        <v>69</v>
      </c>
      <c r="H237" s="133" t="s">
        <v>70</v>
      </c>
      <c r="I237" s="133" t="s">
        <v>524</v>
      </c>
      <c r="J237" s="133" t="s">
        <v>85</v>
      </c>
      <c r="K237" s="62" t="s">
        <v>693</v>
      </c>
      <c r="L237" s="133" t="s">
        <v>610</v>
      </c>
      <c r="M237" s="62" t="s">
        <v>610</v>
      </c>
      <c r="N237" s="62" t="s">
        <v>694</v>
      </c>
      <c r="O237" s="133">
        <v>2</v>
      </c>
      <c r="P237" s="133">
        <v>3</v>
      </c>
      <c r="Q237" s="133">
        <f t="shared" ref="Q237:Q239" si="236">O237 * P237</f>
        <v>6</v>
      </c>
      <c r="R237" s="133" t="str">
        <f t="shared" ref="R237:R239" si="237">IF(OR(Q237="",NOT(ISNUMBER(Q237))),"FALSO",IF(AND(Q237&gt;=1,Q237&lt;=4),"BAJO",IF(AND(Q237&gt;=5,Q237&lt;=8),"MEDIO",IF(AND(Q237&gt;=9,Q237&lt;=20),"ALTO",IF(Q237&gt;=24,"MUYALTO","FALSO")))))</f>
        <v>MEDIO</v>
      </c>
      <c r="S237" s="133">
        <v>25</v>
      </c>
      <c r="T237" s="133">
        <f t="shared" ref="T237:T239" si="238">Q237 * S237</f>
        <v>150</v>
      </c>
      <c r="U237" s="133" t="str">
        <f t="shared" ref="U237:U239" si="239">IF(OR(T237="",NOT(ISNUMBER(T237))),"FALSO",IF(AND(T237&gt;=1,T237&lt;=20),"IV",IF(AND(T237&gt;=21,T237&lt;=120),"III",IF(AND(T237&gt;=121,T237&lt;=500),"II",IF(T237&gt;=600,"I","FALSO")))))</f>
        <v>II</v>
      </c>
      <c r="V237" s="133" t="str">
        <f t="shared" ref="V237:V239" si="240">IF(U237="IV","Aceptable",IF(U237="III","Mejorable",IF(U237="II","Aceptable con control especifico", IF(U237="I","No Aceptable",FALSE))))</f>
        <v>Aceptable con control especifico</v>
      </c>
      <c r="W237" s="62" t="s">
        <v>695</v>
      </c>
      <c r="X237" s="133" t="s">
        <v>69</v>
      </c>
      <c r="Y237" s="133" t="s">
        <v>610</v>
      </c>
      <c r="Z237" s="133" t="s">
        <v>610</v>
      </c>
      <c r="AA237" s="133" t="s">
        <v>610</v>
      </c>
      <c r="AB237" s="134" t="s">
        <v>696</v>
      </c>
      <c r="AC237" s="133" t="s">
        <v>610</v>
      </c>
      <c r="AD237" s="171">
        <v>46246</v>
      </c>
      <c r="AE237" s="116" t="s">
        <v>74</v>
      </c>
      <c r="AF237" s="133">
        <v>2</v>
      </c>
      <c r="AG237" s="133">
        <v>3</v>
      </c>
      <c r="AH237" s="133">
        <f t="shared" ref="AH237:AH239" si="241">AF237 * AG237</f>
        <v>6</v>
      </c>
      <c r="AI237" s="133" t="str">
        <f t="shared" ref="AI237:AI239" si="242">IF(OR(AH237="",NOT(ISNUMBER(AH237))),"FALSO",IF(AND(AH237&gt;=1,AH237&lt;=4),"BAJO",IF(AND(AH237&gt;=5,AH237&lt;=8),"MEDIO",IF(AND(AH237&gt;=9,AH237&lt;=20),"ALTO",IF(AH237&gt;=24,"MUYALTO","FALSO")))))</f>
        <v>MEDIO</v>
      </c>
      <c r="AJ237" s="133">
        <v>25</v>
      </c>
      <c r="AK237" s="133">
        <f t="shared" ref="AK237:AK239" si="243">AH237 * AJ237</f>
        <v>150</v>
      </c>
      <c r="AL237" s="133" t="str">
        <f t="shared" ref="AL237:AL239" si="244">IF(OR(AK237="",NOT(ISNUMBER(AK237))),"FALSO",IF(AND(AK237&gt;=1,AK237&lt;=20),"IV",IF(AND(AK237&gt;=21,AK237&lt;=120),"III",IF(AND(AK237&gt;=121,AK237&lt;=500),"II",IF(AK237&gt;=600,"I","FALSO")))))</f>
        <v>II</v>
      </c>
      <c r="AM237" s="133" t="str">
        <f t="shared" ref="AM237:AM239" si="245">IF(AL237="IV","Aceptable",IF(AL237="III","Mejorable",IF(AL237="II","Aceptable con control especifico", IF(AL237="I","No Aceptable",FALSE))))</f>
        <v>Aceptable con control especifico</v>
      </c>
      <c r="AN237" s="62" t="s">
        <v>695</v>
      </c>
      <c r="AO237" s="133" t="s">
        <v>69</v>
      </c>
      <c r="AP237" s="133" t="s">
        <v>610</v>
      </c>
      <c r="AQ237" s="133" t="s">
        <v>610</v>
      </c>
      <c r="AR237" s="133" t="s">
        <v>610</v>
      </c>
      <c r="AS237" s="133" t="s">
        <v>697</v>
      </c>
      <c r="AT237" s="133" t="s">
        <v>610</v>
      </c>
      <c r="AU237" s="137" t="str">
        <f t="shared" ref="AU237:AU239" si="246">IF(AND(V237="Aceptable",AM237="Aceptable"),"Se mantiene los controles establecidos",
IF(AND(V237="Aceptable",AM237="Mejorable"),"Disminuyó el riesgo",
IF(AND(V237="Aceptable",AM237="Aceptable con control especifico"),"Disminuyó el riesgo",
IF(AND(V237="Mejorable",AM237="Mejorable"),"Se mantiene los controles establecidos",
IF(AND(V237="Mejorable",AM237="Aceptable"),"Disminuyó el riesgo",
IF(AND(V237="Mejorable",AM237="Aceptable con control especifico"),"Disminuyó el riesgo",
IF(AND(V237="Aceptable con control especifico",AM237="Aceptable con control especifico"),"Se mantiene los controles establecidos",
IF(AND(V237="Aceptable con control especifico",AM237="Mejorable"),"Aumentó el riesgo",
IF(AND(V237="Aceptable con control especifico",AM237="Aceptable"),"Aumentó el riesgo",
"Aumentó el riesgo")))))))))</f>
        <v>Se mantiene los controles establecidos</v>
      </c>
    </row>
    <row r="238" spans="2:47" s="43" customFormat="1" ht="135" customHeight="1" x14ac:dyDescent="0.35">
      <c r="B238" s="158" t="s">
        <v>114</v>
      </c>
      <c r="C238" s="158" t="s">
        <v>158</v>
      </c>
      <c r="D238" s="139" t="s">
        <v>105</v>
      </c>
      <c r="E238" s="134" t="s">
        <v>492</v>
      </c>
      <c r="F238" s="174" t="s">
        <v>516</v>
      </c>
      <c r="G238" s="133" t="s">
        <v>69</v>
      </c>
      <c r="H238" s="133" t="s">
        <v>70</v>
      </c>
      <c r="I238" s="133" t="s">
        <v>525</v>
      </c>
      <c r="J238" s="133" t="s">
        <v>85</v>
      </c>
      <c r="K238" s="62" t="s">
        <v>693</v>
      </c>
      <c r="L238" s="133" t="s">
        <v>610</v>
      </c>
      <c r="M238" s="62" t="s">
        <v>610</v>
      </c>
      <c r="N238" s="62" t="s">
        <v>694</v>
      </c>
      <c r="O238" s="133">
        <v>2</v>
      </c>
      <c r="P238" s="133">
        <v>3</v>
      </c>
      <c r="Q238" s="133">
        <f t="shared" si="236"/>
        <v>6</v>
      </c>
      <c r="R238" s="133" t="str">
        <f t="shared" si="237"/>
        <v>MEDIO</v>
      </c>
      <c r="S238" s="133">
        <v>25</v>
      </c>
      <c r="T238" s="133">
        <f t="shared" si="238"/>
        <v>150</v>
      </c>
      <c r="U238" s="133" t="str">
        <f t="shared" si="239"/>
        <v>II</v>
      </c>
      <c r="V238" s="133" t="str">
        <f t="shared" si="240"/>
        <v>Aceptable con control especifico</v>
      </c>
      <c r="W238" s="62" t="s">
        <v>695</v>
      </c>
      <c r="X238" s="133" t="s">
        <v>69</v>
      </c>
      <c r="Y238" s="133" t="s">
        <v>610</v>
      </c>
      <c r="Z238" s="133" t="s">
        <v>610</v>
      </c>
      <c r="AA238" s="133" t="s">
        <v>610</v>
      </c>
      <c r="AB238" s="134" t="s">
        <v>696</v>
      </c>
      <c r="AC238" s="133" t="s">
        <v>610</v>
      </c>
      <c r="AD238" s="171">
        <v>46246</v>
      </c>
      <c r="AE238" s="116" t="s">
        <v>74</v>
      </c>
      <c r="AF238" s="133">
        <v>2</v>
      </c>
      <c r="AG238" s="133">
        <v>3</v>
      </c>
      <c r="AH238" s="133">
        <f t="shared" si="241"/>
        <v>6</v>
      </c>
      <c r="AI238" s="133" t="str">
        <f t="shared" si="242"/>
        <v>MEDIO</v>
      </c>
      <c r="AJ238" s="133">
        <v>25</v>
      </c>
      <c r="AK238" s="133">
        <f t="shared" si="243"/>
        <v>150</v>
      </c>
      <c r="AL238" s="133" t="str">
        <f t="shared" si="244"/>
        <v>II</v>
      </c>
      <c r="AM238" s="133" t="str">
        <f t="shared" si="245"/>
        <v>Aceptable con control especifico</v>
      </c>
      <c r="AN238" s="62" t="s">
        <v>695</v>
      </c>
      <c r="AO238" s="133" t="s">
        <v>69</v>
      </c>
      <c r="AP238" s="133" t="s">
        <v>610</v>
      </c>
      <c r="AQ238" s="133" t="s">
        <v>610</v>
      </c>
      <c r="AR238" s="133" t="s">
        <v>610</v>
      </c>
      <c r="AS238" s="133" t="s">
        <v>697</v>
      </c>
      <c r="AT238" s="133" t="s">
        <v>610</v>
      </c>
      <c r="AU238" s="137" t="str">
        <f t="shared" si="246"/>
        <v>Se mantiene los controles establecidos</v>
      </c>
    </row>
    <row r="239" spans="2:47" s="43" customFormat="1" ht="135" customHeight="1" x14ac:dyDescent="0.35">
      <c r="B239" s="158" t="s">
        <v>114</v>
      </c>
      <c r="C239" s="158" t="s">
        <v>158</v>
      </c>
      <c r="D239" s="139" t="s">
        <v>105</v>
      </c>
      <c r="E239" s="134" t="s">
        <v>492</v>
      </c>
      <c r="F239" s="174" t="s">
        <v>516</v>
      </c>
      <c r="G239" s="133" t="s">
        <v>69</v>
      </c>
      <c r="H239" s="133" t="s">
        <v>70</v>
      </c>
      <c r="I239" s="133" t="s">
        <v>526</v>
      </c>
      <c r="J239" s="133" t="s">
        <v>85</v>
      </c>
      <c r="K239" s="62" t="s">
        <v>698</v>
      </c>
      <c r="L239" s="133" t="s">
        <v>610</v>
      </c>
      <c r="M239" s="62" t="s">
        <v>610</v>
      </c>
      <c r="N239" s="62" t="s">
        <v>699</v>
      </c>
      <c r="O239" s="133">
        <v>2</v>
      </c>
      <c r="P239" s="133">
        <v>4</v>
      </c>
      <c r="Q239" s="133">
        <f t="shared" si="236"/>
        <v>8</v>
      </c>
      <c r="R239" s="133" t="str">
        <f t="shared" si="237"/>
        <v>MEDIO</v>
      </c>
      <c r="S239" s="133">
        <v>25</v>
      </c>
      <c r="T239" s="133">
        <f t="shared" si="238"/>
        <v>200</v>
      </c>
      <c r="U239" s="133" t="str">
        <f t="shared" si="239"/>
        <v>II</v>
      </c>
      <c r="V239" s="133" t="str">
        <f t="shared" si="240"/>
        <v>Aceptable con control especifico</v>
      </c>
      <c r="W239" s="133" t="s">
        <v>700</v>
      </c>
      <c r="X239" s="133" t="s">
        <v>69</v>
      </c>
      <c r="Y239" s="133" t="s">
        <v>610</v>
      </c>
      <c r="Z239" s="133" t="s">
        <v>610</v>
      </c>
      <c r="AA239" s="133" t="s">
        <v>701</v>
      </c>
      <c r="AB239" s="133" t="s">
        <v>702</v>
      </c>
      <c r="AC239" s="133" t="s">
        <v>610</v>
      </c>
      <c r="AD239" s="171">
        <v>46246</v>
      </c>
      <c r="AE239" s="116" t="s">
        <v>74</v>
      </c>
      <c r="AF239" s="133">
        <v>2</v>
      </c>
      <c r="AG239" s="133">
        <v>4</v>
      </c>
      <c r="AH239" s="133">
        <f t="shared" si="241"/>
        <v>8</v>
      </c>
      <c r="AI239" s="133" t="str">
        <f t="shared" si="242"/>
        <v>MEDIO</v>
      </c>
      <c r="AJ239" s="133">
        <v>25</v>
      </c>
      <c r="AK239" s="133">
        <f t="shared" si="243"/>
        <v>200</v>
      </c>
      <c r="AL239" s="133" t="str">
        <f t="shared" si="244"/>
        <v>II</v>
      </c>
      <c r="AM239" s="133" t="str">
        <f t="shared" si="245"/>
        <v>Aceptable con control especifico</v>
      </c>
      <c r="AN239" s="133" t="s">
        <v>700</v>
      </c>
      <c r="AO239" s="133" t="s">
        <v>69</v>
      </c>
      <c r="AP239" s="133" t="s">
        <v>610</v>
      </c>
      <c r="AQ239" s="133" t="s">
        <v>610</v>
      </c>
      <c r="AR239" s="133" t="s">
        <v>701</v>
      </c>
      <c r="AS239" s="133" t="s">
        <v>702</v>
      </c>
      <c r="AT239" s="133" t="s">
        <v>610</v>
      </c>
      <c r="AU239" s="137" t="str">
        <f t="shared" si="246"/>
        <v>Se mantiene los controles establecidos</v>
      </c>
    </row>
    <row r="240" spans="2:47" s="43" customFormat="1" ht="135" customHeight="1" x14ac:dyDescent="0.35">
      <c r="B240" s="158" t="s">
        <v>114</v>
      </c>
      <c r="C240" s="158" t="s">
        <v>158</v>
      </c>
      <c r="D240" s="139" t="s">
        <v>105</v>
      </c>
      <c r="E240" s="134" t="s">
        <v>492</v>
      </c>
      <c r="F240" s="174" t="s">
        <v>516</v>
      </c>
      <c r="G240" s="133" t="s">
        <v>69</v>
      </c>
      <c r="H240" s="133" t="s">
        <v>70</v>
      </c>
      <c r="I240" s="137" t="s">
        <v>527</v>
      </c>
      <c r="J240" s="137" t="s">
        <v>85</v>
      </c>
      <c r="K240" s="62" t="s">
        <v>693</v>
      </c>
      <c r="L240" s="133" t="s">
        <v>610</v>
      </c>
      <c r="M240" s="62" t="s">
        <v>610</v>
      </c>
      <c r="N240" s="62" t="s">
        <v>694</v>
      </c>
      <c r="O240" s="133">
        <v>2</v>
      </c>
      <c r="P240" s="133">
        <v>3</v>
      </c>
      <c r="Q240" s="133">
        <f t="shared" si="208"/>
        <v>6</v>
      </c>
      <c r="R240" s="133" t="str">
        <f t="shared" si="209"/>
        <v>MEDIO</v>
      </c>
      <c r="S240" s="133">
        <v>25</v>
      </c>
      <c r="T240" s="133">
        <f t="shared" si="210"/>
        <v>150</v>
      </c>
      <c r="U240" s="133" t="str">
        <f t="shared" si="211"/>
        <v>II</v>
      </c>
      <c r="V240" s="133" t="str">
        <f t="shared" si="212"/>
        <v>Aceptable con control especifico</v>
      </c>
      <c r="W240" s="62" t="s">
        <v>695</v>
      </c>
      <c r="X240" s="133" t="s">
        <v>69</v>
      </c>
      <c r="Y240" s="133" t="s">
        <v>610</v>
      </c>
      <c r="Z240" s="133" t="s">
        <v>610</v>
      </c>
      <c r="AA240" s="133" t="s">
        <v>610</v>
      </c>
      <c r="AB240" s="134" t="s">
        <v>696</v>
      </c>
      <c r="AC240" s="133" t="s">
        <v>610</v>
      </c>
      <c r="AD240" s="171">
        <v>46246</v>
      </c>
      <c r="AE240" s="116" t="s">
        <v>74</v>
      </c>
      <c r="AF240" s="133">
        <v>2</v>
      </c>
      <c r="AG240" s="133">
        <v>3</v>
      </c>
      <c r="AH240" s="133">
        <f t="shared" si="192"/>
        <v>6</v>
      </c>
      <c r="AI240" s="133" t="str">
        <f t="shared" si="193"/>
        <v>MEDIO</v>
      </c>
      <c r="AJ240" s="133">
        <v>25</v>
      </c>
      <c r="AK240" s="133">
        <f t="shared" si="194"/>
        <v>150</v>
      </c>
      <c r="AL240" s="133" t="str">
        <f t="shared" si="195"/>
        <v>II</v>
      </c>
      <c r="AM240" s="133" t="str">
        <f t="shared" si="196"/>
        <v>Aceptable con control especifico</v>
      </c>
      <c r="AN240" s="62" t="s">
        <v>695</v>
      </c>
      <c r="AO240" s="133" t="s">
        <v>69</v>
      </c>
      <c r="AP240" s="133" t="s">
        <v>610</v>
      </c>
      <c r="AQ240" s="133" t="s">
        <v>610</v>
      </c>
      <c r="AR240" s="133" t="s">
        <v>610</v>
      </c>
      <c r="AS240" s="133" t="s">
        <v>697</v>
      </c>
      <c r="AT240" s="133" t="s">
        <v>610</v>
      </c>
      <c r="AU240" s="137" t="str">
        <f t="shared" si="213"/>
        <v>Se mantiene los controles establecidos</v>
      </c>
    </row>
    <row r="241" spans="2:48" s="43" customFormat="1" ht="135" customHeight="1" x14ac:dyDescent="0.35">
      <c r="B241" s="158" t="s">
        <v>114</v>
      </c>
      <c r="C241" s="158" t="s">
        <v>158</v>
      </c>
      <c r="D241" s="139" t="s">
        <v>105</v>
      </c>
      <c r="E241" s="134" t="s">
        <v>492</v>
      </c>
      <c r="F241" s="174" t="s">
        <v>516</v>
      </c>
      <c r="G241" s="133" t="s">
        <v>69</v>
      </c>
      <c r="H241" s="133" t="s">
        <v>70</v>
      </c>
      <c r="I241" s="137" t="s">
        <v>813</v>
      </c>
      <c r="J241" s="137" t="s">
        <v>85</v>
      </c>
      <c r="K241" s="174" t="s">
        <v>814</v>
      </c>
      <c r="L241" s="181" t="s">
        <v>610</v>
      </c>
      <c r="M241" s="62" t="s">
        <v>816</v>
      </c>
      <c r="N241" s="174" t="s">
        <v>817</v>
      </c>
      <c r="O241" s="133">
        <v>2</v>
      </c>
      <c r="P241" s="133">
        <v>3</v>
      </c>
      <c r="Q241" s="133">
        <f t="shared" si="208"/>
        <v>6</v>
      </c>
      <c r="R241" s="133" t="str">
        <f t="shared" si="209"/>
        <v>MEDIO</v>
      </c>
      <c r="S241" s="133">
        <v>60</v>
      </c>
      <c r="T241" s="133">
        <f t="shared" si="210"/>
        <v>360</v>
      </c>
      <c r="U241" s="133" t="str">
        <f t="shared" si="211"/>
        <v>II</v>
      </c>
      <c r="V241" s="133" t="str">
        <f t="shared" si="212"/>
        <v>Aceptable con control especifico</v>
      </c>
      <c r="W241" s="173" t="s">
        <v>815</v>
      </c>
      <c r="X241" s="133" t="s">
        <v>69</v>
      </c>
      <c r="Y241" s="133" t="s">
        <v>818</v>
      </c>
      <c r="Z241" s="133" t="s">
        <v>819</v>
      </c>
      <c r="AA241" s="133" t="s">
        <v>820</v>
      </c>
      <c r="AB241" s="133" t="s">
        <v>821</v>
      </c>
      <c r="AC241" s="133" t="s">
        <v>822</v>
      </c>
      <c r="AD241" s="171">
        <v>46246</v>
      </c>
      <c r="AE241" s="159" t="s">
        <v>74</v>
      </c>
      <c r="AF241" s="133">
        <v>2</v>
      </c>
      <c r="AG241" s="133">
        <v>3</v>
      </c>
      <c r="AH241" s="133">
        <f t="shared" si="192"/>
        <v>6</v>
      </c>
      <c r="AI241" s="133" t="str">
        <f t="shared" si="193"/>
        <v>MEDIO</v>
      </c>
      <c r="AJ241" s="133">
        <v>60</v>
      </c>
      <c r="AK241" s="133">
        <f t="shared" si="194"/>
        <v>360</v>
      </c>
      <c r="AL241" s="133" t="str">
        <f t="shared" si="195"/>
        <v>II</v>
      </c>
      <c r="AM241" s="133" t="str">
        <f t="shared" si="196"/>
        <v>Aceptable con control especifico</v>
      </c>
      <c r="AN241" s="173" t="s">
        <v>815</v>
      </c>
      <c r="AO241" s="133" t="s">
        <v>69</v>
      </c>
      <c r="AP241" s="133" t="s">
        <v>818</v>
      </c>
      <c r="AQ241" s="133" t="s">
        <v>819</v>
      </c>
      <c r="AR241" s="133" t="s">
        <v>820</v>
      </c>
      <c r="AS241" s="133" t="s">
        <v>821</v>
      </c>
      <c r="AT241" s="133" t="s">
        <v>822</v>
      </c>
      <c r="AU241" s="137" t="str">
        <f t="shared" si="213"/>
        <v>Se mantiene los controles establecidos</v>
      </c>
    </row>
    <row r="242" spans="2:48" s="43" customFormat="1" ht="135" customHeight="1" x14ac:dyDescent="0.35">
      <c r="B242" s="158" t="s">
        <v>114</v>
      </c>
      <c r="C242" s="158" t="s">
        <v>158</v>
      </c>
      <c r="D242" s="139" t="s">
        <v>105</v>
      </c>
      <c r="E242" s="134" t="s">
        <v>492</v>
      </c>
      <c r="F242" s="174" t="s">
        <v>516</v>
      </c>
      <c r="G242" s="133" t="s">
        <v>69</v>
      </c>
      <c r="H242" s="133" t="s">
        <v>70</v>
      </c>
      <c r="I242" s="138" t="s">
        <v>528</v>
      </c>
      <c r="J242" s="133" t="s">
        <v>85</v>
      </c>
      <c r="K242" s="134" t="s">
        <v>741</v>
      </c>
      <c r="L242" s="62" t="s">
        <v>742</v>
      </c>
      <c r="M242" s="62" t="s">
        <v>743</v>
      </c>
      <c r="N242" s="62" t="s">
        <v>744</v>
      </c>
      <c r="O242" s="133">
        <v>2</v>
      </c>
      <c r="P242" s="133">
        <v>4</v>
      </c>
      <c r="Q242" s="133">
        <f t="shared" si="208"/>
        <v>8</v>
      </c>
      <c r="R242" s="133" t="str">
        <f t="shared" si="209"/>
        <v>MEDIO</v>
      </c>
      <c r="S242" s="133">
        <v>25</v>
      </c>
      <c r="T242" s="133">
        <f t="shared" si="210"/>
        <v>200</v>
      </c>
      <c r="U242" s="133" t="str">
        <f t="shared" si="211"/>
        <v>II</v>
      </c>
      <c r="V242" s="133" t="str">
        <f t="shared" si="212"/>
        <v>Aceptable con control especifico</v>
      </c>
      <c r="W242" s="133" t="s">
        <v>723</v>
      </c>
      <c r="X242" s="133" t="s">
        <v>69</v>
      </c>
      <c r="Y242" s="133" t="s">
        <v>626</v>
      </c>
      <c r="Z242" s="173" t="s">
        <v>745</v>
      </c>
      <c r="AA242" s="133" t="s">
        <v>746</v>
      </c>
      <c r="AB242" s="133" t="s">
        <v>747</v>
      </c>
      <c r="AC242" s="133" t="s">
        <v>748</v>
      </c>
      <c r="AD242" s="171">
        <v>46246</v>
      </c>
      <c r="AE242" s="116" t="s">
        <v>74</v>
      </c>
      <c r="AF242" s="133">
        <v>2</v>
      </c>
      <c r="AG242" s="133">
        <v>4</v>
      </c>
      <c r="AH242" s="133">
        <f t="shared" si="192"/>
        <v>8</v>
      </c>
      <c r="AI242" s="133" t="str">
        <f t="shared" si="193"/>
        <v>MEDIO</v>
      </c>
      <c r="AJ242" s="133">
        <v>25</v>
      </c>
      <c r="AK242" s="133">
        <f t="shared" si="194"/>
        <v>200</v>
      </c>
      <c r="AL242" s="133" t="str">
        <f t="shared" si="195"/>
        <v>II</v>
      </c>
      <c r="AM242" s="133" t="str">
        <f t="shared" si="196"/>
        <v>Aceptable con control especifico</v>
      </c>
      <c r="AN242" s="133" t="s">
        <v>723</v>
      </c>
      <c r="AO242" s="133" t="s">
        <v>69</v>
      </c>
      <c r="AP242" s="133" t="s">
        <v>626</v>
      </c>
      <c r="AQ242" s="173" t="s">
        <v>745</v>
      </c>
      <c r="AR242" s="133" t="s">
        <v>746</v>
      </c>
      <c r="AS242" s="133" t="s">
        <v>747</v>
      </c>
      <c r="AT242" s="133" t="s">
        <v>748</v>
      </c>
      <c r="AU242" s="137" t="str">
        <f t="shared" si="213"/>
        <v>Se mantiene los controles establecidos</v>
      </c>
      <c r="AV242" s="137"/>
    </row>
    <row r="243" spans="2:48" s="43" customFormat="1" ht="135" customHeight="1" x14ac:dyDescent="0.35">
      <c r="B243" s="158" t="s">
        <v>114</v>
      </c>
      <c r="C243" s="158" t="s">
        <v>158</v>
      </c>
      <c r="D243" s="139" t="s">
        <v>105</v>
      </c>
      <c r="E243" s="134" t="s">
        <v>492</v>
      </c>
      <c r="F243" s="134" t="s">
        <v>529</v>
      </c>
      <c r="G243" s="133" t="s">
        <v>69</v>
      </c>
      <c r="H243" s="133" t="s">
        <v>70</v>
      </c>
      <c r="I243" s="133" t="s">
        <v>530</v>
      </c>
      <c r="J243" s="133" t="s">
        <v>155</v>
      </c>
      <c r="K243" s="62" t="s">
        <v>663</v>
      </c>
      <c r="L243" s="133" t="s">
        <v>610</v>
      </c>
      <c r="M243" s="62" t="s">
        <v>664</v>
      </c>
      <c r="N243" s="62" t="s">
        <v>667</v>
      </c>
      <c r="O243" s="133">
        <v>2</v>
      </c>
      <c r="P243" s="133">
        <v>3</v>
      </c>
      <c r="Q243" s="133">
        <f t="shared" si="208"/>
        <v>6</v>
      </c>
      <c r="R243" s="133" t="str">
        <f t="shared" si="209"/>
        <v>MEDIO</v>
      </c>
      <c r="S243" s="133">
        <v>25</v>
      </c>
      <c r="T243" s="133">
        <f t="shared" si="210"/>
        <v>150</v>
      </c>
      <c r="U243" s="133" t="str">
        <f t="shared" si="211"/>
        <v>II</v>
      </c>
      <c r="V243" s="133" t="str">
        <f t="shared" si="212"/>
        <v>Aceptable con control especifico</v>
      </c>
      <c r="W243" s="133" t="s">
        <v>665</v>
      </c>
      <c r="X243" s="133" t="s">
        <v>73</v>
      </c>
      <c r="Y243" s="133" t="s">
        <v>610</v>
      </c>
      <c r="Z243" s="133" t="s">
        <v>610</v>
      </c>
      <c r="AA243" s="133" t="s">
        <v>610</v>
      </c>
      <c r="AB243" s="133" t="s">
        <v>666</v>
      </c>
      <c r="AC243" s="133" t="s">
        <v>614</v>
      </c>
      <c r="AD243" s="171">
        <v>46246</v>
      </c>
      <c r="AE243" s="159" t="s">
        <v>74</v>
      </c>
      <c r="AF243" s="133">
        <v>2</v>
      </c>
      <c r="AG243" s="133">
        <v>3</v>
      </c>
      <c r="AH243" s="133">
        <f t="shared" si="192"/>
        <v>6</v>
      </c>
      <c r="AI243" s="133" t="str">
        <f t="shared" si="193"/>
        <v>MEDIO</v>
      </c>
      <c r="AJ243" s="133">
        <v>25</v>
      </c>
      <c r="AK243" s="133">
        <f t="shared" si="194"/>
        <v>150</v>
      </c>
      <c r="AL243" s="133" t="str">
        <f t="shared" si="195"/>
        <v>II</v>
      </c>
      <c r="AM243" s="133" t="str">
        <f t="shared" si="196"/>
        <v>Aceptable con control especifico</v>
      </c>
      <c r="AN243" s="133" t="s">
        <v>665</v>
      </c>
      <c r="AO243" s="133" t="s">
        <v>73</v>
      </c>
      <c r="AP243" s="133" t="s">
        <v>610</v>
      </c>
      <c r="AQ243" s="133" t="s">
        <v>610</v>
      </c>
      <c r="AR243" s="133" t="s">
        <v>610</v>
      </c>
      <c r="AS243" s="133" t="s">
        <v>666</v>
      </c>
      <c r="AT243" s="133" t="s">
        <v>614</v>
      </c>
      <c r="AU243" s="137" t="str">
        <f t="shared" si="213"/>
        <v>Se mantiene los controles establecidos</v>
      </c>
    </row>
    <row r="244" spans="2:48" s="43" customFormat="1" ht="135" customHeight="1" x14ac:dyDescent="0.35">
      <c r="B244" s="158" t="s">
        <v>114</v>
      </c>
      <c r="C244" s="158" t="s">
        <v>158</v>
      </c>
      <c r="D244" s="139" t="s">
        <v>105</v>
      </c>
      <c r="E244" s="134" t="s">
        <v>492</v>
      </c>
      <c r="F244" s="134" t="s">
        <v>529</v>
      </c>
      <c r="G244" s="133" t="s">
        <v>69</v>
      </c>
      <c r="H244" s="133" t="s">
        <v>70</v>
      </c>
      <c r="I244" s="133" t="s">
        <v>531</v>
      </c>
      <c r="J244" s="133" t="s">
        <v>85</v>
      </c>
      <c r="K244" s="62" t="s">
        <v>693</v>
      </c>
      <c r="L244" s="133" t="s">
        <v>610</v>
      </c>
      <c r="M244" s="62" t="s">
        <v>610</v>
      </c>
      <c r="N244" s="62" t="s">
        <v>694</v>
      </c>
      <c r="O244" s="133">
        <v>2</v>
      </c>
      <c r="P244" s="133">
        <v>3</v>
      </c>
      <c r="Q244" s="133">
        <f t="shared" si="208"/>
        <v>6</v>
      </c>
      <c r="R244" s="133" t="str">
        <f t="shared" si="209"/>
        <v>MEDIO</v>
      </c>
      <c r="S244" s="133">
        <v>25</v>
      </c>
      <c r="T244" s="133">
        <f t="shared" si="210"/>
        <v>150</v>
      </c>
      <c r="U244" s="133" t="str">
        <f t="shared" si="211"/>
        <v>II</v>
      </c>
      <c r="V244" s="133" t="str">
        <f t="shared" si="212"/>
        <v>Aceptable con control especifico</v>
      </c>
      <c r="W244" s="62" t="s">
        <v>695</v>
      </c>
      <c r="X244" s="133" t="s">
        <v>69</v>
      </c>
      <c r="Y244" s="133" t="s">
        <v>610</v>
      </c>
      <c r="Z244" s="133" t="s">
        <v>610</v>
      </c>
      <c r="AA244" s="133" t="s">
        <v>610</v>
      </c>
      <c r="AB244" s="134" t="s">
        <v>696</v>
      </c>
      <c r="AC244" s="133" t="s">
        <v>610</v>
      </c>
      <c r="AD244" s="171">
        <v>46246</v>
      </c>
      <c r="AE244" s="116" t="s">
        <v>74</v>
      </c>
      <c r="AF244" s="133">
        <v>2</v>
      </c>
      <c r="AG244" s="133">
        <v>3</v>
      </c>
      <c r="AH244" s="133">
        <f t="shared" si="192"/>
        <v>6</v>
      </c>
      <c r="AI244" s="133" t="str">
        <f t="shared" si="193"/>
        <v>MEDIO</v>
      </c>
      <c r="AJ244" s="133">
        <v>25</v>
      </c>
      <c r="AK244" s="133">
        <f t="shared" si="194"/>
        <v>150</v>
      </c>
      <c r="AL244" s="133" t="str">
        <f t="shared" si="195"/>
        <v>II</v>
      </c>
      <c r="AM244" s="133" t="str">
        <f t="shared" si="196"/>
        <v>Aceptable con control especifico</v>
      </c>
      <c r="AN244" s="62" t="s">
        <v>695</v>
      </c>
      <c r="AO244" s="133" t="s">
        <v>69</v>
      </c>
      <c r="AP244" s="133" t="s">
        <v>610</v>
      </c>
      <c r="AQ244" s="133" t="s">
        <v>610</v>
      </c>
      <c r="AR244" s="133" t="s">
        <v>610</v>
      </c>
      <c r="AS244" s="133" t="s">
        <v>697</v>
      </c>
      <c r="AT244" s="133" t="s">
        <v>610</v>
      </c>
      <c r="AU244" s="137" t="str">
        <f t="shared" si="213"/>
        <v>Se mantiene los controles establecidos</v>
      </c>
    </row>
    <row r="245" spans="2:48" s="43" customFormat="1" ht="135" customHeight="1" x14ac:dyDescent="0.35">
      <c r="B245" s="158" t="s">
        <v>114</v>
      </c>
      <c r="C245" s="158" t="s">
        <v>158</v>
      </c>
      <c r="D245" s="139" t="s">
        <v>105</v>
      </c>
      <c r="E245" s="134" t="s">
        <v>492</v>
      </c>
      <c r="F245" s="134" t="s">
        <v>529</v>
      </c>
      <c r="G245" s="133" t="s">
        <v>69</v>
      </c>
      <c r="H245" s="133" t="s">
        <v>70</v>
      </c>
      <c r="I245" s="133" t="s">
        <v>773</v>
      </c>
      <c r="J245" s="133" t="s">
        <v>85</v>
      </c>
      <c r="K245" s="62" t="s">
        <v>721</v>
      </c>
      <c r="L245" s="133" t="s">
        <v>610</v>
      </c>
      <c r="M245" s="163" t="s">
        <v>841</v>
      </c>
      <c r="N245" s="62" t="s">
        <v>699</v>
      </c>
      <c r="O245" s="133">
        <v>2</v>
      </c>
      <c r="P245" s="133">
        <v>1</v>
      </c>
      <c r="Q245" s="133">
        <f t="shared" si="208"/>
        <v>2</v>
      </c>
      <c r="R245" s="133" t="str">
        <f t="shared" si="209"/>
        <v>BAJO</v>
      </c>
      <c r="S245" s="133">
        <v>60</v>
      </c>
      <c r="T245" s="133">
        <f t="shared" si="210"/>
        <v>120</v>
      </c>
      <c r="U245" s="133" t="str">
        <f t="shared" si="211"/>
        <v>III</v>
      </c>
      <c r="V245" s="133" t="str">
        <f t="shared" si="212"/>
        <v>Mejorable</v>
      </c>
      <c r="W245" s="62" t="s">
        <v>723</v>
      </c>
      <c r="X245" s="133" t="s">
        <v>69</v>
      </c>
      <c r="Y245" s="133" t="s">
        <v>610</v>
      </c>
      <c r="Z245" s="133" t="s">
        <v>610</v>
      </c>
      <c r="AA245" s="133" t="s">
        <v>610</v>
      </c>
      <c r="AB245" s="133" t="s">
        <v>730</v>
      </c>
      <c r="AC245" s="133" t="s">
        <v>610</v>
      </c>
      <c r="AD245" s="171">
        <v>46246</v>
      </c>
      <c r="AE245" s="116" t="s">
        <v>74</v>
      </c>
      <c r="AF245" s="133">
        <v>2</v>
      </c>
      <c r="AG245" s="133">
        <v>1</v>
      </c>
      <c r="AH245" s="133">
        <f t="shared" si="192"/>
        <v>2</v>
      </c>
      <c r="AI245" s="133" t="str">
        <f t="shared" si="193"/>
        <v>BAJO</v>
      </c>
      <c r="AJ245" s="133">
        <v>60</v>
      </c>
      <c r="AK245" s="133">
        <f t="shared" si="194"/>
        <v>120</v>
      </c>
      <c r="AL245" s="133" t="str">
        <f t="shared" si="195"/>
        <v>III</v>
      </c>
      <c r="AM245" s="133" t="str">
        <f t="shared" si="196"/>
        <v>Mejorable</v>
      </c>
      <c r="AN245" s="62" t="s">
        <v>723</v>
      </c>
      <c r="AO245" s="133" t="s">
        <v>69</v>
      </c>
      <c r="AP245" s="133" t="s">
        <v>610</v>
      </c>
      <c r="AQ245" s="133" t="s">
        <v>610</v>
      </c>
      <c r="AR245" s="133" t="s">
        <v>610</v>
      </c>
      <c r="AS245" s="133" t="s">
        <v>730</v>
      </c>
      <c r="AT245" s="133" t="s">
        <v>610</v>
      </c>
      <c r="AU245" s="137" t="str">
        <f t="shared" si="213"/>
        <v>Se mantiene los controles establecidos</v>
      </c>
    </row>
    <row r="246" spans="2:48" s="43" customFormat="1" ht="135" customHeight="1" x14ac:dyDescent="0.35">
      <c r="B246" s="158" t="s">
        <v>114</v>
      </c>
      <c r="C246" s="158" t="s">
        <v>158</v>
      </c>
      <c r="D246" s="139" t="s">
        <v>105</v>
      </c>
      <c r="E246" s="134" t="s">
        <v>492</v>
      </c>
      <c r="F246" s="134" t="s">
        <v>529</v>
      </c>
      <c r="G246" s="133" t="s">
        <v>69</v>
      </c>
      <c r="H246" s="133" t="s">
        <v>70</v>
      </c>
      <c r="I246" s="133" t="s">
        <v>532</v>
      </c>
      <c r="J246" s="133" t="s">
        <v>85</v>
      </c>
      <c r="K246" s="62" t="s">
        <v>693</v>
      </c>
      <c r="L246" s="133" t="s">
        <v>610</v>
      </c>
      <c r="M246" s="62" t="s">
        <v>610</v>
      </c>
      <c r="N246" s="62" t="s">
        <v>694</v>
      </c>
      <c r="O246" s="133">
        <v>2</v>
      </c>
      <c r="P246" s="133">
        <v>3</v>
      </c>
      <c r="Q246" s="133">
        <f t="shared" si="208"/>
        <v>6</v>
      </c>
      <c r="R246" s="133" t="str">
        <f t="shared" si="209"/>
        <v>MEDIO</v>
      </c>
      <c r="S246" s="133">
        <v>25</v>
      </c>
      <c r="T246" s="133">
        <f t="shared" si="210"/>
        <v>150</v>
      </c>
      <c r="U246" s="133" t="str">
        <f t="shared" si="211"/>
        <v>II</v>
      </c>
      <c r="V246" s="133" t="str">
        <f t="shared" si="212"/>
        <v>Aceptable con control especifico</v>
      </c>
      <c r="W246" s="62" t="s">
        <v>695</v>
      </c>
      <c r="X246" s="133" t="s">
        <v>69</v>
      </c>
      <c r="Y246" s="133" t="s">
        <v>610</v>
      </c>
      <c r="Z246" s="133" t="s">
        <v>610</v>
      </c>
      <c r="AA246" s="133" t="s">
        <v>610</v>
      </c>
      <c r="AB246" s="134" t="s">
        <v>696</v>
      </c>
      <c r="AC246" s="133" t="s">
        <v>610</v>
      </c>
      <c r="AD246" s="171">
        <v>46246</v>
      </c>
      <c r="AE246" s="116" t="s">
        <v>74</v>
      </c>
      <c r="AF246" s="133">
        <v>2</v>
      </c>
      <c r="AG246" s="133">
        <v>3</v>
      </c>
      <c r="AH246" s="133">
        <f t="shared" si="192"/>
        <v>6</v>
      </c>
      <c r="AI246" s="133" t="str">
        <f t="shared" si="193"/>
        <v>MEDIO</v>
      </c>
      <c r="AJ246" s="133">
        <v>25</v>
      </c>
      <c r="AK246" s="133">
        <f t="shared" si="194"/>
        <v>150</v>
      </c>
      <c r="AL246" s="133" t="str">
        <f t="shared" si="195"/>
        <v>II</v>
      </c>
      <c r="AM246" s="133" t="str">
        <f t="shared" si="196"/>
        <v>Aceptable con control especifico</v>
      </c>
      <c r="AN246" s="62" t="s">
        <v>695</v>
      </c>
      <c r="AO246" s="133" t="s">
        <v>69</v>
      </c>
      <c r="AP246" s="133" t="s">
        <v>610</v>
      </c>
      <c r="AQ246" s="133" t="s">
        <v>610</v>
      </c>
      <c r="AR246" s="133" t="s">
        <v>610</v>
      </c>
      <c r="AS246" s="133" t="s">
        <v>697</v>
      </c>
      <c r="AT246" s="133" t="s">
        <v>610</v>
      </c>
      <c r="AU246" s="137" t="str">
        <f t="shared" si="213"/>
        <v>Se mantiene los controles establecidos</v>
      </c>
    </row>
    <row r="247" spans="2:48" s="43" customFormat="1" ht="135" customHeight="1" x14ac:dyDescent="0.35">
      <c r="B247" s="158" t="s">
        <v>114</v>
      </c>
      <c r="C247" s="158" t="s">
        <v>158</v>
      </c>
      <c r="D247" s="139" t="s">
        <v>105</v>
      </c>
      <c r="E247" s="134" t="s">
        <v>492</v>
      </c>
      <c r="F247" s="134" t="s">
        <v>533</v>
      </c>
      <c r="G247" s="133" t="s">
        <v>69</v>
      </c>
      <c r="H247" s="133" t="s">
        <v>70</v>
      </c>
      <c r="I247" s="137" t="s">
        <v>534</v>
      </c>
      <c r="J247" s="137" t="s">
        <v>155</v>
      </c>
      <c r="K247" s="62" t="s">
        <v>663</v>
      </c>
      <c r="L247" s="133" t="s">
        <v>610</v>
      </c>
      <c r="M247" s="62" t="s">
        <v>664</v>
      </c>
      <c r="N247" s="62" t="s">
        <v>667</v>
      </c>
      <c r="O247" s="133">
        <v>2</v>
      </c>
      <c r="P247" s="133">
        <v>3</v>
      </c>
      <c r="Q247" s="133">
        <f t="shared" si="208"/>
        <v>6</v>
      </c>
      <c r="R247" s="133" t="str">
        <f t="shared" si="209"/>
        <v>MEDIO</v>
      </c>
      <c r="S247" s="133">
        <v>25</v>
      </c>
      <c r="T247" s="133">
        <f t="shared" si="210"/>
        <v>150</v>
      </c>
      <c r="U247" s="133" t="str">
        <f t="shared" si="211"/>
        <v>II</v>
      </c>
      <c r="V247" s="133" t="str">
        <f t="shared" si="212"/>
        <v>Aceptable con control especifico</v>
      </c>
      <c r="W247" s="133" t="s">
        <v>665</v>
      </c>
      <c r="X247" s="133" t="s">
        <v>73</v>
      </c>
      <c r="Y247" s="133" t="s">
        <v>610</v>
      </c>
      <c r="Z247" s="133" t="s">
        <v>610</v>
      </c>
      <c r="AA247" s="133" t="s">
        <v>610</v>
      </c>
      <c r="AB247" s="133" t="s">
        <v>666</v>
      </c>
      <c r="AC247" s="133" t="s">
        <v>614</v>
      </c>
      <c r="AD247" s="171">
        <v>46246</v>
      </c>
      <c r="AE247" s="159" t="s">
        <v>74</v>
      </c>
      <c r="AF247" s="133">
        <v>2</v>
      </c>
      <c r="AG247" s="133">
        <v>3</v>
      </c>
      <c r="AH247" s="133">
        <f t="shared" si="192"/>
        <v>6</v>
      </c>
      <c r="AI247" s="133" t="str">
        <f t="shared" si="193"/>
        <v>MEDIO</v>
      </c>
      <c r="AJ247" s="133">
        <v>25</v>
      </c>
      <c r="AK247" s="133">
        <f t="shared" si="194"/>
        <v>150</v>
      </c>
      <c r="AL247" s="133" t="str">
        <f t="shared" si="195"/>
        <v>II</v>
      </c>
      <c r="AM247" s="133" t="str">
        <f t="shared" si="196"/>
        <v>Aceptable con control especifico</v>
      </c>
      <c r="AN247" s="133" t="s">
        <v>665</v>
      </c>
      <c r="AO247" s="133" t="s">
        <v>73</v>
      </c>
      <c r="AP247" s="133" t="s">
        <v>610</v>
      </c>
      <c r="AQ247" s="133" t="s">
        <v>610</v>
      </c>
      <c r="AR247" s="133" t="s">
        <v>610</v>
      </c>
      <c r="AS247" s="133" t="s">
        <v>666</v>
      </c>
      <c r="AT247" s="133" t="s">
        <v>614</v>
      </c>
      <c r="AU247" s="137" t="str">
        <f t="shared" si="213"/>
        <v>Se mantiene los controles establecidos</v>
      </c>
    </row>
    <row r="248" spans="2:48" s="43" customFormat="1" ht="135" customHeight="1" x14ac:dyDescent="0.35">
      <c r="B248" s="158" t="s">
        <v>114</v>
      </c>
      <c r="C248" s="158" t="s">
        <v>158</v>
      </c>
      <c r="D248" s="139" t="s">
        <v>105</v>
      </c>
      <c r="E248" s="134" t="s">
        <v>492</v>
      </c>
      <c r="F248" s="134" t="s">
        <v>533</v>
      </c>
      <c r="G248" s="133" t="s">
        <v>69</v>
      </c>
      <c r="H248" s="133" t="s">
        <v>70</v>
      </c>
      <c r="I248" s="138" t="s">
        <v>535</v>
      </c>
      <c r="J248" s="133" t="s">
        <v>82</v>
      </c>
      <c r="K248" s="62" t="s">
        <v>681</v>
      </c>
      <c r="L248" s="133" t="s">
        <v>610</v>
      </c>
      <c r="M248" s="62" t="s">
        <v>610</v>
      </c>
      <c r="N248" s="62" t="s">
        <v>682</v>
      </c>
      <c r="O248" s="133">
        <v>2</v>
      </c>
      <c r="P248" s="133">
        <v>3</v>
      </c>
      <c r="Q248" s="133">
        <f t="shared" si="208"/>
        <v>6</v>
      </c>
      <c r="R248" s="133" t="str">
        <f t="shared" si="209"/>
        <v>MEDIO</v>
      </c>
      <c r="S248" s="133">
        <v>25</v>
      </c>
      <c r="T248" s="133">
        <f t="shared" si="210"/>
        <v>150</v>
      </c>
      <c r="U248" s="133" t="str">
        <f t="shared" si="211"/>
        <v>II</v>
      </c>
      <c r="V248" s="133" t="str">
        <f t="shared" si="212"/>
        <v>Aceptable con control especifico</v>
      </c>
      <c r="W248" s="133" t="s">
        <v>674</v>
      </c>
      <c r="X248" s="133" t="s">
        <v>73</v>
      </c>
      <c r="Y248" s="133" t="s">
        <v>610</v>
      </c>
      <c r="Z248" s="133" t="s">
        <v>610</v>
      </c>
      <c r="AA248" s="133" t="s">
        <v>610</v>
      </c>
      <c r="AB248" s="133" t="s">
        <v>679</v>
      </c>
      <c r="AC248" s="133" t="s">
        <v>610</v>
      </c>
      <c r="AD248" s="171">
        <v>46246</v>
      </c>
      <c r="AE248" s="116" t="s">
        <v>74</v>
      </c>
      <c r="AF248" s="133">
        <v>2</v>
      </c>
      <c r="AG248" s="133">
        <v>3</v>
      </c>
      <c r="AH248" s="133">
        <f t="shared" si="192"/>
        <v>6</v>
      </c>
      <c r="AI248" s="133" t="str">
        <f t="shared" si="193"/>
        <v>MEDIO</v>
      </c>
      <c r="AJ248" s="133">
        <v>25</v>
      </c>
      <c r="AK248" s="133">
        <f t="shared" si="194"/>
        <v>150</v>
      </c>
      <c r="AL248" s="133" t="str">
        <f t="shared" si="195"/>
        <v>II</v>
      </c>
      <c r="AM248" s="133" t="str">
        <f t="shared" si="196"/>
        <v>Aceptable con control especifico</v>
      </c>
      <c r="AN248" s="133" t="s">
        <v>674</v>
      </c>
      <c r="AO248" s="133" t="s">
        <v>73</v>
      </c>
      <c r="AP248" s="133" t="s">
        <v>610</v>
      </c>
      <c r="AQ248" s="133" t="s">
        <v>610</v>
      </c>
      <c r="AR248" s="133" t="s">
        <v>610</v>
      </c>
      <c r="AS248" s="133" t="s">
        <v>679</v>
      </c>
      <c r="AT248" s="133" t="s">
        <v>610</v>
      </c>
      <c r="AU248" s="137" t="str">
        <f t="shared" si="213"/>
        <v>Se mantiene los controles establecidos</v>
      </c>
    </row>
    <row r="249" spans="2:48" s="43" customFormat="1" ht="135" customHeight="1" x14ac:dyDescent="0.35">
      <c r="B249" s="158" t="s">
        <v>114</v>
      </c>
      <c r="C249" s="158" t="s">
        <v>158</v>
      </c>
      <c r="D249" s="139" t="s">
        <v>105</v>
      </c>
      <c r="E249" s="134" t="s">
        <v>492</v>
      </c>
      <c r="F249" s="134" t="s">
        <v>533</v>
      </c>
      <c r="G249" s="133" t="s">
        <v>69</v>
      </c>
      <c r="H249" s="133" t="s">
        <v>70</v>
      </c>
      <c r="I249" s="133" t="s">
        <v>536</v>
      </c>
      <c r="J249" s="133" t="s">
        <v>85</v>
      </c>
      <c r="K249" s="62" t="s">
        <v>693</v>
      </c>
      <c r="L249" s="133" t="s">
        <v>610</v>
      </c>
      <c r="M249" s="62" t="s">
        <v>610</v>
      </c>
      <c r="N249" s="62" t="s">
        <v>694</v>
      </c>
      <c r="O249" s="133">
        <v>2</v>
      </c>
      <c r="P249" s="133">
        <v>3</v>
      </c>
      <c r="Q249" s="133">
        <f t="shared" ref="Q249" si="247">O249 * P249</f>
        <v>6</v>
      </c>
      <c r="R249" s="133" t="str">
        <f t="shared" ref="R249" si="248">IF(OR(Q249="",NOT(ISNUMBER(Q249))),"FALSO",IF(AND(Q249&gt;=1,Q249&lt;=4),"BAJO",IF(AND(Q249&gt;=5,Q249&lt;=8),"MEDIO",IF(AND(Q249&gt;=9,Q249&lt;=20),"ALTO",IF(Q249&gt;=24,"MUYALTO","FALSO")))))</f>
        <v>MEDIO</v>
      </c>
      <c r="S249" s="133">
        <v>25</v>
      </c>
      <c r="T249" s="133">
        <f t="shared" ref="T249" si="249">Q249 * S249</f>
        <v>150</v>
      </c>
      <c r="U249" s="133" t="str">
        <f t="shared" ref="U249" si="250">IF(OR(T249="",NOT(ISNUMBER(T249))),"FALSO",IF(AND(T249&gt;=1,T249&lt;=20),"IV",IF(AND(T249&gt;=21,T249&lt;=120),"III",IF(AND(T249&gt;=121,T249&lt;=500),"II",IF(T249&gt;=600,"I","FALSO")))))</f>
        <v>II</v>
      </c>
      <c r="V249" s="133" t="str">
        <f t="shared" ref="V249" si="251">IF(U249="IV","Aceptable",IF(U249="III","Mejorable",IF(U249="II","Aceptable con control especifico", IF(U249="I","No Aceptable",FALSE))))</f>
        <v>Aceptable con control especifico</v>
      </c>
      <c r="W249" s="62" t="s">
        <v>695</v>
      </c>
      <c r="X249" s="133" t="s">
        <v>69</v>
      </c>
      <c r="Y249" s="133" t="s">
        <v>610</v>
      </c>
      <c r="Z249" s="133" t="s">
        <v>610</v>
      </c>
      <c r="AA249" s="133" t="s">
        <v>610</v>
      </c>
      <c r="AB249" s="134" t="s">
        <v>696</v>
      </c>
      <c r="AC249" s="133" t="s">
        <v>610</v>
      </c>
      <c r="AD249" s="171">
        <v>46246</v>
      </c>
      <c r="AE249" s="116" t="s">
        <v>74</v>
      </c>
      <c r="AF249" s="133">
        <v>2</v>
      </c>
      <c r="AG249" s="133">
        <v>3</v>
      </c>
      <c r="AH249" s="133">
        <f t="shared" ref="AH249" si="252">AF249 * AG249</f>
        <v>6</v>
      </c>
      <c r="AI249" s="133" t="str">
        <f t="shared" ref="AI249" si="253">IF(OR(AH249="",NOT(ISNUMBER(AH249))),"FALSO",IF(AND(AH249&gt;=1,AH249&lt;=4),"BAJO",IF(AND(AH249&gt;=5,AH249&lt;=8),"MEDIO",IF(AND(AH249&gt;=9,AH249&lt;=20),"ALTO",IF(AH249&gt;=24,"MUYALTO","FALSO")))))</f>
        <v>MEDIO</v>
      </c>
      <c r="AJ249" s="133">
        <v>25</v>
      </c>
      <c r="AK249" s="133">
        <f t="shared" ref="AK249" si="254">AH249 * AJ249</f>
        <v>150</v>
      </c>
      <c r="AL249" s="133" t="str">
        <f t="shared" ref="AL249" si="255">IF(OR(AK249="",NOT(ISNUMBER(AK249))),"FALSO",IF(AND(AK249&gt;=1,AK249&lt;=20),"IV",IF(AND(AK249&gt;=21,AK249&lt;=120),"III",IF(AND(AK249&gt;=121,AK249&lt;=500),"II",IF(AK249&gt;=600,"I","FALSO")))))</f>
        <v>II</v>
      </c>
      <c r="AM249" s="133" t="str">
        <f t="shared" ref="AM249" si="256">IF(AL249="IV","Aceptable",IF(AL249="III","Mejorable",IF(AL249="II","Aceptable con control especifico", IF(AL249="I","No Aceptable",FALSE))))</f>
        <v>Aceptable con control especifico</v>
      </c>
      <c r="AN249" s="62" t="s">
        <v>695</v>
      </c>
      <c r="AO249" s="133" t="s">
        <v>69</v>
      </c>
      <c r="AP249" s="133" t="s">
        <v>610</v>
      </c>
      <c r="AQ249" s="133" t="s">
        <v>610</v>
      </c>
      <c r="AR249" s="133" t="s">
        <v>610</v>
      </c>
      <c r="AS249" s="133" t="s">
        <v>697</v>
      </c>
      <c r="AT249" s="133" t="s">
        <v>610</v>
      </c>
      <c r="AU249" s="137" t="str">
        <f t="shared" ref="AU249" si="257">IF(AND(V249="Aceptable",AM249="Aceptable"),"Se mantiene los controles establecidos",
IF(AND(V249="Aceptable",AM249="Mejorable"),"Disminuyó el riesgo",
IF(AND(V249="Aceptable",AM249="Aceptable con control especifico"),"Disminuyó el riesgo",
IF(AND(V249="Mejorable",AM249="Mejorable"),"Se mantiene los controles establecidos",
IF(AND(V249="Mejorable",AM249="Aceptable"),"Disminuyó el riesgo",
IF(AND(V249="Mejorable",AM249="Aceptable con control especifico"),"Disminuyó el riesgo",
IF(AND(V249="Aceptable con control especifico",AM249="Aceptable con control especifico"),"Se mantiene los controles establecidos",
IF(AND(V249="Aceptable con control especifico",AM249="Mejorable"),"Aumentó el riesgo",
IF(AND(V249="Aceptable con control especifico",AM249="Aceptable"),"Aumentó el riesgo",
"Aumentó el riesgo")))))))))</f>
        <v>Se mantiene los controles establecidos</v>
      </c>
    </row>
    <row r="250" spans="2:48" s="43" customFormat="1" ht="135" customHeight="1" x14ac:dyDescent="0.35">
      <c r="B250" s="158" t="s">
        <v>114</v>
      </c>
      <c r="C250" s="158" t="s">
        <v>158</v>
      </c>
      <c r="D250" s="139" t="s">
        <v>105</v>
      </c>
      <c r="E250" s="134" t="s">
        <v>492</v>
      </c>
      <c r="F250" s="134" t="s">
        <v>533</v>
      </c>
      <c r="G250" s="133" t="s">
        <v>69</v>
      </c>
      <c r="H250" s="133" t="s">
        <v>70</v>
      </c>
      <c r="I250" s="133" t="s">
        <v>537</v>
      </c>
      <c r="J250" s="133" t="s">
        <v>85</v>
      </c>
      <c r="K250" s="173" t="s">
        <v>749</v>
      </c>
      <c r="L250" s="133" t="s">
        <v>750</v>
      </c>
      <c r="M250" s="62" t="s">
        <v>751</v>
      </c>
      <c r="N250" s="62" t="s">
        <v>752</v>
      </c>
      <c r="O250" s="133">
        <v>2</v>
      </c>
      <c r="P250" s="133">
        <v>3</v>
      </c>
      <c r="Q250" s="133">
        <f t="shared" si="208"/>
        <v>6</v>
      </c>
      <c r="R250" s="133" t="str">
        <f t="shared" si="209"/>
        <v>MEDIO</v>
      </c>
      <c r="S250" s="133">
        <v>60</v>
      </c>
      <c r="T250" s="133">
        <f t="shared" si="210"/>
        <v>360</v>
      </c>
      <c r="U250" s="133" t="str">
        <f t="shared" si="211"/>
        <v>II</v>
      </c>
      <c r="V250" s="133" t="str">
        <f t="shared" si="212"/>
        <v>Aceptable con control especifico</v>
      </c>
      <c r="W250" s="133" t="s">
        <v>723</v>
      </c>
      <c r="X250" s="133" t="s">
        <v>69</v>
      </c>
      <c r="Y250" s="133" t="s">
        <v>753</v>
      </c>
      <c r="Z250" s="133" t="s">
        <v>754</v>
      </c>
      <c r="AA250" s="133" t="s">
        <v>755</v>
      </c>
      <c r="AB250" s="133" t="s">
        <v>756</v>
      </c>
      <c r="AC250" s="133" t="s">
        <v>757</v>
      </c>
      <c r="AD250" s="171">
        <v>46246</v>
      </c>
      <c r="AE250" s="159" t="s">
        <v>74</v>
      </c>
      <c r="AF250" s="133">
        <v>2</v>
      </c>
      <c r="AG250" s="133">
        <v>3</v>
      </c>
      <c r="AH250" s="133">
        <f t="shared" si="192"/>
        <v>6</v>
      </c>
      <c r="AI250" s="133" t="str">
        <f t="shared" si="193"/>
        <v>MEDIO</v>
      </c>
      <c r="AJ250" s="133">
        <v>60</v>
      </c>
      <c r="AK250" s="133">
        <f t="shared" si="194"/>
        <v>360</v>
      </c>
      <c r="AL250" s="133" t="str">
        <f t="shared" si="195"/>
        <v>II</v>
      </c>
      <c r="AM250" s="133" t="str">
        <f t="shared" si="196"/>
        <v>Aceptable con control especifico</v>
      </c>
      <c r="AN250" s="133" t="s">
        <v>723</v>
      </c>
      <c r="AO250" s="133" t="s">
        <v>69</v>
      </c>
      <c r="AP250" s="133" t="s">
        <v>753</v>
      </c>
      <c r="AQ250" s="133" t="s">
        <v>754</v>
      </c>
      <c r="AR250" s="133" t="s">
        <v>755</v>
      </c>
      <c r="AS250" s="133" t="s">
        <v>756</v>
      </c>
      <c r="AT250" s="133" t="s">
        <v>757</v>
      </c>
      <c r="AU250" s="137" t="str">
        <f t="shared" si="213"/>
        <v>Se mantiene los controles establecidos</v>
      </c>
    </row>
    <row r="251" spans="2:48" s="43" customFormat="1" ht="135" customHeight="1" x14ac:dyDescent="0.35">
      <c r="B251" s="158" t="s">
        <v>114</v>
      </c>
      <c r="C251" s="158" t="s">
        <v>158</v>
      </c>
      <c r="D251" s="139" t="s">
        <v>548</v>
      </c>
      <c r="E251" s="134" t="s">
        <v>492</v>
      </c>
      <c r="F251" s="134" t="s">
        <v>540</v>
      </c>
      <c r="G251" s="133" t="s">
        <v>69</v>
      </c>
      <c r="H251" s="133" t="s">
        <v>70</v>
      </c>
      <c r="I251" s="133" t="s">
        <v>541</v>
      </c>
      <c r="J251" s="133" t="s">
        <v>155</v>
      </c>
      <c r="K251" s="62" t="s">
        <v>663</v>
      </c>
      <c r="L251" s="133" t="s">
        <v>610</v>
      </c>
      <c r="M251" s="62" t="s">
        <v>664</v>
      </c>
      <c r="N251" s="62" t="s">
        <v>667</v>
      </c>
      <c r="O251" s="133">
        <v>2</v>
      </c>
      <c r="P251" s="133">
        <v>3</v>
      </c>
      <c r="Q251" s="133">
        <f t="shared" si="208"/>
        <v>6</v>
      </c>
      <c r="R251" s="133" t="str">
        <f t="shared" si="209"/>
        <v>MEDIO</v>
      </c>
      <c r="S251" s="133">
        <v>25</v>
      </c>
      <c r="T251" s="133">
        <f t="shared" si="210"/>
        <v>150</v>
      </c>
      <c r="U251" s="133" t="str">
        <f t="shared" si="211"/>
        <v>II</v>
      </c>
      <c r="V251" s="133" t="str">
        <f t="shared" si="212"/>
        <v>Aceptable con control especifico</v>
      </c>
      <c r="W251" s="133" t="s">
        <v>665</v>
      </c>
      <c r="X251" s="133" t="s">
        <v>73</v>
      </c>
      <c r="Y251" s="133" t="s">
        <v>610</v>
      </c>
      <c r="Z251" s="133" t="s">
        <v>610</v>
      </c>
      <c r="AA251" s="133" t="s">
        <v>610</v>
      </c>
      <c r="AB251" s="133" t="s">
        <v>666</v>
      </c>
      <c r="AC251" s="133" t="s">
        <v>614</v>
      </c>
      <c r="AD251" s="171">
        <v>46246</v>
      </c>
      <c r="AE251" s="159" t="s">
        <v>74</v>
      </c>
      <c r="AF251" s="133">
        <v>2</v>
      </c>
      <c r="AG251" s="133">
        <v>3</v>
      </c>
      <c r="AH251" s="133">
        <f t="shared" si="192"/>
        <v>6</v>
      </c>
      <c r="AI251" s="133" t="str">
        <f t="shared" si="193"/>
        <v>MEDIO</v>
      </c>
      <c r="AJ251" s="133">
        <v>25</v>
      </c>
      <c r="AK251" s="133">
        <f t="shared" si="194"/>
        <v>150</v>
      </c>
      <c r="AL251" s="133" t="str">
        <f t="shared" si="195"/>
        <v>II</v>
      </c>
      <c r="AM251" s="133" t="str">
        <f t="shared" si="196"/>
        <v>Aceptable con control especifico</v>
      </c>
      <c r="AN251" s="133" t="s">
        <v>665</v>
      </c>
      <c r="AO251" s="133" t="s">
        <v>73</v>
      </c>
      <c r="AP251" s="133" t="s">
        <v>610</v>
      </c>
      <c r="AQ251" s="133" t="s">
        <v>610</v>
      </c>
      <c r="AR251" s="133" t="s">
        <v>610</v>
      </c>
      <c r="AS251" s="133" t="s">
        <v>666</v>
      </c>
      <c r="AT251" s="133" t="s">
        <v>614</v>
      </c>
      <c r="AU251" s="137" t="str">
        <f t="shared" si="213"/>
        <v>Se mantiene los controles establecidos</v>
      </c>
    </row>
    <row r="252" spans="2:48" s="43" customFormat="1" ht="135" customHeight="1" x14ac:dyDescent="0.35">
      <c r="B252" s="158" t="s">
        <v>114</v>
      </c>
      <c r="C252" s="158" t="s">
        <v>158</v>
      </c>
      <c r="D252" s="139" t="s">
        <v>548</v>
      </c>
      <c r="E252" s="134" t="s">
        <v>492</v>
      </c>
      <c r="F252" s="134" t="s">
        <v>540</v>
      </c>
      <c r="G252" s="133" t="s">
        <v>69</v>
      </c>
      <c r="H252" s="133" t="s">
        <v>70</v>
      </c>
      <c r="I252" s="133" t="s">
        <v>542</v>
      </c>
      <c r="J252" s="133" t="s">
        <v>82</v>
      </c>
      <c r="K252" s="62" t="s">
        <v>672</v>
      </c>
      <c r="L252" s="133" t="s">
        <v>610</v>
      </c>
      <c r="M252" s="62" t="s">
        <v>610</v>
      </c>
      <c r="N252" s="62" t="s">
        <v>673</v>
      </c>
      <c r="O252" s="133">
        <v>2</v>
      </c>
      <c r="P252" s="133">
        <v>3</v>
      </c>
      <c r="Q252" s="133">
        <f t="shared" si="208"/>
        <v>6</v>
      </c>
      <c r="R252" s="133" t="str">
        <f t="shared" si="209"/>
        <v>MEDIO</v>
      </c>
      <c r="S252" s="133">
        <v>25</v>
      </c>
      <c r="T252" s="133">
        <f t="shared" si="210"/>
        <v>150</v>
      </c>
      <c r="U252" s="133" t="str">
        <f t="shared" si="211"/>
        <v>II</v>
      </c>
      <c r="V252" s="133" t="str">
        <f t="shared" si="212"/>
        <v>Aceptable con control especifico</v>
      </c>
      <c r="W252" s="133" t="s">
        <v>674</v>
      </c>
      <c r="X252" s="133" t="s">
        <v>73</v>
      </c>
      <c r="Y252" s="133" t="s">
        <v>610</v>
      </c>
      <c r="Z252" s="133" t="s">
        <v>610</v>
      </c>
      <c r="AA252" s="133" t="s">
        <v>610</v>
      </c>
      <c r="AB252" s="133" t="s">
        <v>675</v>
      </c>
      <c r="AC252" s="133" t="s">
        <v>610</v>
      </c>
      <c r="AD252" s="171">
        <v>46246</v>
      </c>
      <c r="AE252" s="116" t="s">
        <v>74</v>
      </c>
      <c r="AF252" s="133">
        <v>2</v>
      </c>
      <c r="AG252" s="133">
        <v>3</v>
      </c>
      <c r="AH252" s="133">
        <f t="shared" si="192"/>
        <v>6</v>
      </c>
      <c r="AI252" s="133" t="str">
        <f t="shared" si="193"/>
        <v>MEDIO</v>
      </c>
      <c r="AJ252" s="133">
        <v>25</v>
      </c>
      <c r="AK252" s="133">
        <f t="shared" si="194"/>
        <v>150</v>
      </c>
      <c r="AL252" s="133" t="str">
        <f t="shared" si="195"/>
        <v>II</v>
      </c>
      <c r="AM252" s="133" t="str">
        <f t="shared" si="196"/>
        <v>Aceptable con control especifico</v>
      </c>
      <c r="AN252" s="133" t="s">
        <v>674</v>
      </c>
      <c r="AO252" s="133" t="s">
        <v>73</v>
      </c>
      <c r="AP252" s="133" t="s">
        <v>610</v>
      </c>
      <c r="AQ252" s="133" t="s">
        <v>610</v>
      </c>
      <c r="AR252" s="133" t="s">
        <v>610</v>
      </c>
      <c r="AS252" s="133" t="s">
        <v>675</v>
      </c>
      <c r="AT252" s="133" t="s">
        <v>610</v>
      </c>
      <c r="AU252" s="137" t="str">
        <f t="shared" si="213"/>
        <v>Se mantiene los controles establecidos</v>
      </c>
    </row>
    <row r="253" spans="2:48" s="43" customFormat="1" ht="135" customHeight="1" x14ac:dyDescent="0.35">
      <c r="B253" s="158" t="s">
        <v>114</v>
      </c>
      <c r="C253" s="158" t="s">
        <v>158</v>
      </c>
      <c r="D253" s="139" t="s">
        <v>548</v>
      </c>
      <c r="E253" s="134" t="s">
        <v>492</v>
      </c>
      <c r="F253" s="134" t="s">
        <v>540</v>
      </c>
      <c r="G253" s="133" t="s">
        <v>69</v>
      </c>
      <c r="H253" s="133" t="s">
        <v>70</v>
      </c>
      <c r="I253" s="133" t="s">
        <v>543</v>
      </c>
      <c r="J253" s="133" t="s">
        <v>85</v>
      </c>
      <c r="K253" s="62" t="s">
        <v>721</v>
      </c>
      <c r="L253" s="133" t="s">
        <v>610</v>
      </c>
      <c r="M253" s="62" t="s">
        <v>729</v>
      </c>
      <c r="N253" s="62" t="s">
        <v>699</v>
      </c>
      <c r="O253" s="133">
        <v>2</v>
      </c>
      <c r="P253" s="133">
        <v>1</v>
      </c>
      <c r="Q253" s="133">
        <f t="shared" si="208"/>
        <v>2</v>
      </c>
      <c r="R253" s="133" t="str">
        <f t="shared" si="209"/>
        <v>BAJO</v>
      </c>
      <c r="S253" s="133">
        <v>60</v>
      </c>
      <c r="T253" s="133">
        <f t="shared" si="210"/>
        <v>120</v>
      </c>
      <c r="U253" s="133" t="str">
        <f t="shared" si="211"/>
        <v>III</v>
      </c>
      <c r="V253" s="133" t="str">
        <f t="shared" si="212"/>
        <v>Mejorable</v>
      </c>
      <c r="W253" s="62" t="s">
        <v>723</v>
      </c>
      <c r="X253" s="133" t="s">
        <v>69</v>
      </c>
      <c r="Y253" s="133" t="s">
        <v>610</v>
      </c>
      <c r="Z253" s="133" t="s">
        <v>610</v>
      </c>
      <c r="AA253" s="133" t="s">
        <v>610</v>
      </c>
      <c r="AB253" s="133" t="s">
        <v>730</v>
      </c>
      <c r="AC253" s="133" t="s">
        <v>610</v>
      </c>
      <c r="AD253" s="171">
        <v>46246</v>
      </c>
      <c r="AE253" s="116" t="s">
        <v>74</v>
      </c>
      <c r="AF253" s="133">
        <v>2</v>
      </c>
      <c r="AG253" s="133">
        <v>1</v>
      </c>
      <c r="AH253" s="133">
        <f t="shared" si="192"/>
        <v>2</v>
      </c>
      <c r="AI253" s="133" t="str">
        <f t="shared" si="193"/>
        <v>BAJO</v>
      </c>
      <c r="AJ253" s="133">
        <v>60</v>
      </c>
      <c r="AK253" s="133">
        <f t="shared" si="194"/>
        <v>120</v>
      </c>
      <c r="AL253" s="133" t="str">
        <f t="shared" si="195"/>
        <v>III</v>
      </c>
      <c r="AM253" s="133" t="str">
        <f t="shared" si="196"/>
        <v>Mejorable</v>
      </c>
      <c r="AN253" s="62" t="s">
        <v>723</v>
      </c>
      <c r="AO253" s="133" t="s">
        <v>69</v>
      </c>
      <c r="AP253" s="133" t="s">
        <v>610</v>
      </c>
      <c r="AQ253" s="133" t="s">
        <v>610</v>
      </c>
      <c r="AR253" s="133" t="s">
        <v>610</v>
      </c>
      <c r="AS253" s="133" t="s">
        <v>730</v>
      </c>
      <c r="AT253" s="133" t="s">
        <v>610</v>
      </c>
      <c r="AU253" s="137" t="str">
        <f t="shared" si="213"/>
        <v>Se mantiene los controles establecidos</v>
      </c>
    </row>
    <row r="254" spans="2:48" s="43" customFormat="1" ht="135" customHeight="1" x14ac:dyDescent="0.35">
      <c r="B254" s="158" t="s">
        <v>114</v>
      </c>
      <c r="C254" s="158" t="s">
        <v>158</v>
      </c>
      <c r="D254" s="139" t="s">
        <v>548</v>
      </c>
      <c r="E254" s="134" t="s">
        <v>492</v>
      </c>
      <c r="F254" s="134" t="s">
        <v>540</v>
      </c>
      <c r="G254" s="133" t="s">
        <v>69</v>
      </c>
      <c r="H254" s="133" t="s">
        <v>70</v>
      </c>
      <c r="I254" s="133" t="s">
        <v>544</v>
      </c>
      <c r="J254" s="133" t="s">
        <v>85</v>
      </c>
      <c r="K254" s="62" t="s">
        <v>693</v>
      </c>
      <c r="L254" s="133" t="s">
        <v>610</v>
      </c>
      <c r="M254" s="62" t="s">
        <v>610</v>
      </c>
      <c r="N254" s="62" t="s">
        <v>694</v>
      </c>
      <c r="O254" s="133">
        <v>2</v>
      </c>
      <c r="P254" s="133">
        <v>3</v>
      </c>
      <c r="Q254" s="133">
        <f t="shared" si="208"/>
        <v>6</v>
      </c>
      <c r="R254" s="133" t="str">
        <f t="shared" si="209"/>
        <v>MEDIO</v>
      </c>
      <c r="S254" s="133">
        <v>25</v>
      </c>
      <c r="T254" s="133">
        <f t="shared" si="210"/>
        <v>150</v>
      </c>
      <c r="U254" s="133" t="str">
        <f t="shared" si="211"/>
        <v>II</v>
      </c>
      <c r="V254" s="133" t="str">
        <f t="shared" si="212"/>
        <v>Aceptable con control especifico</v>
      </c>
      <c r="W254" s="62" t="s">
        <v>695</v>
      </c>
      <c r="X254" s="133" t="s">
        <v>69</v>
      </c>
      <c r="Y254" s="133" t="s">
        <v>610</v>
      </c>
      <c r="Z254" s="133" t="s">
        <v>610</v>
      </c>
      <c r="AA254" s="133" t="s">
        <v>610</v>
      </c>
      <c r="AB254" s="134" t="s">
        <v>696</v>
      </c>
      <c r="AC254" s="133" t="s">
        <v>610</v>
      </c>
      <c r="AD254" s="171">
        <v>46246</v>
      </c>
      <c r="AE254" s="116" t="s">
        <v>74</v>
      </c>
      <c r="AF254" s="133">
        <v>2</v>
      </c>
      <c r="AG254" s="133">
        <v>3</v>
      </c>
      <c r="AH254" s="133">
        <f t="shared" si="192"/>
        <v>6</v>
      </c>
      <c r="AI254" s="133" t="str">
        <f t="shared" si="193"/>
        <v>MEDIO</v>
      </c>
      <c r="AJ254" s="133">
        <v>25</v>
      </c>
      <c r="AK254" s="133">
        <f t="shared" si="194"/>
        <v>150</v>
      </c>
      <c r="AL254" s="133" t="str">
        <f t="shared" si="195"/>
        <v>II</v>
      </c>
      <c r="AM254" s="133" t="str">
        <f t="shared" si="196"/>
        <v>Aceptable con control especifico</v>
      </c>
      <c r="AN254" s="62" t="s">
        <v>695</v>
      </c>
      <c r="AO254" s="133" t="s">
        <v>69</v>
      </c>
      <c r="AP254" s="133" t="s">
        <v>610</v>
      </c>
      <c r="AQ254" s="133" t="s">
        <v>610</v>
      </c>
      <c r="AR254" s="133" t="s">
        <v>610</v>
      </c>
      <c r="AS254" s="133" t="s">
        <v>697</v>
      </c>
      <c r="AT254" s="133" t="s">
        <v>610</v>
      </c>
      <c r="AU254" s="137" t="str">
        <f t="shared" si="213"/>
        <v>Se mantiene los controles establecidos</v>
      </c>
    </row>
    <row r="255" spans="2:48" s="43" customFormat="1" ht="135" customHeight="1" x14ac:dyDescent="0.35">
      <c r="B255" s="139" t="s">
        <v>114</v>
      </c>
      <c r="C255" s="158" t="s">
        <v>158</v>
      </c>
      <c r="D255" s="141" t="s">
        <v>606</v>
      </c>
      <c r="E255" s="134" t="s">
        <v>545</v>
      </c>
      <c r="F255" s="134" t="s">
        <v>546</v>
      </c>
      <c r="G255" s="133" t="s">
        <v>69</v>
      </c>
      <c r="H255" s="133" t="s">
        <v>70</v>
      </c>
      <c r="I255" s="133" t="s">
        <v>840</v>
      </c>
      <c r="J255" s="133" t="s">
        <v>71</v>
      </c>
      <c r="K255" s="62" t="s">
        <v>609</v>
      </c>
      <c r="L255" s="62" t="s">
        <v>610</v>
      </c>
      <c r="M255" s="62" t="s">
        <v>611</v>
      </c>
      <c r="N255" s="62" t="s">
        <v>612</v>
      </c>
      <c r="O255" s="133">
        <v>2</v>
      </c>
      <c r="P255" s="133">
        <v>4</v>
      </c>
      <c r="Q255" s="133">
        <f t="shared" si="208"/>
        <v>8</v>
      </c>
      <c r="R255" s="133" t="str">
        <f t="shared" si="209"/>
        <v>MEDIO</v>
      </c>
      <c r="S255" s="133">
        <v>10</v>
      </c>
      <c r="T255" s="133">
        <f t="shared" si="210"/>
        <v>80</v>
      </c>
      <c r="U255" s="133" t="str">
        <f t="shared" si="211"/>
        <v>III</v>
      </c>
      <c r="V255" s="133" t="str">
        <f t="shared" si="212"/>
        <v>Mejorable</v>
      </c>
      <c r="W255" s="62" t="s">
        <v>72</v>
      </c>
      <c r="X255" s="133" t="s">
        <v>73</v>
      </c>
      <c r="Y255" s="133" t="s">
        <v>610</v>
      </c>
      <c r="Z255" s="133" t="s">
        <v>610</v>
      </c>
      <c r="AA255" s="133" t="s">
        <v>610</v>
      </c>
      <c r="AB255" s="133" t="s">
        <v>613</v>
      </c>
      <c r="AC255" s="133" t="s">
        <v>614</v>
      </c>
      <c r="AD255" s="171">
        <v>46246</v>
      </c>
      <c r="AE255" s="116" t="s">
        <v>74</v>
      </c>
      <c r="AF255" s="133">
        <v>2</v>
      </c>
      <c r="AG255" s="133">
        <v>4</v>
      </c>
      <c r="AH255" s="133">
        <f t="shared" si="192"/>
        <v>8</v>
      </c>
      <c r="AI255" s="133" t="str">
        <f t="shared" si="193"/>
        <v>MEDIO</v>
      </c>
      <c r="AJ255" s="133">
        <v>10</v>
      </c>
      <c r="AK255" s="133">
        <f t="shared" si="194"/>
        <v>80</v>
      </c>
      <c r="AL255" s="133" t="str">
        <f t="shared" si="195"/>
        <v>III</v>
      </c>
      <c r="AM255" s="133" t="str">
        <f t="shared" si="196"/>
        <v>Mejorable</v>
      </c>
      <c r="AN255" s="62" t="s">
        <v>72</v>
      </c>
      <c r="AO255" s="133" t="s">
        <v>73</v>
      </c>
      <c r="AP255" s="133" t="s">
        <v>610</v>
      </c>
      <c r="AQ255" s="133" t="s">
        <v>610</v>
      </c>
      <c r="AR255" s="133" t="s">
        <v>610</v>
      </c>
      <c r="AS255" s="133" t="s">
        <v>613</v>
      </c>
      <c r="AT255" s="133" t="s">
        <v>614</v>
      </c>
      <c r="AU255" s="137" t="str">
        <f t="shared" si="213"/>
        <v>Se mantiene los controles establecidos</v>
      </c>
    </row>
    <row r="256" spans="2:48" s="43" customFormat="1" ht="135" customHeight="1" x14ac:dyDescent="0.35">
      <c r="B256" s="139" t="s">
        <v>114</v>
      </c>
      <c r="C256" s="158" t="s">
        <v>158</v>
      </c>
      <c r="D256" s="141" t="s">
        <v>606</v>
      </c>
      <c r="E256" s="134" t="s">
        <v>545</v>
      </c>
      <c r="F256" s="134" t="s">
        <v>546</v>
      </c>
      <c r="G256" s="133" t="s">
        <v>69</v>
      </c>
      <c r="H256" s="133" t="s">
        <v>70</v>
      </c>
      <c r="I256" s="133" t="s">
        <v>608</v>
      </c>
      <c r="J256" s="133" t="s">
        <v>76</v>
      </c>
      <c r="K256" s="62" t="s">
        <v>649</v>
      </c>
      <c r="L256" s="62" t="s">
        <v>650</v>
      </c>
      <c r="M256" s="62" t="s">
        <v>610</v>
      </c>
      <c r="N256" s="62" t="s">
        <v>651</v>
      </c>
      <c r="O256" s="133">
        <v>2</v>
      </c>
      <c r="P256" s="133">
        <v>1</v>
      </c>
      <c r="Q256" s="133">
        <f t="shared" si="208"/>
        <v>2</v>
      </c>
      <c r="R256" s="133" t="str">
        <f t="shared" si="209"/>
        <v>BAJO</v>
      </c>
      <c r="S256" s="133">
        <v>25</v>
      </c>
      <c r="T256" s="133">
        <f t="shared" si="210"/>
        <v>50</v>
      </c>
      <c r="U256" s="133" t="str">
        <f t="shared" si="211"/>
        <v>III</v>
      </c>
      <c r="V256" s="133" t="str">
        <f t="shared" si="212"/>
        <v>Mejorable</v>
      </c>
      <c r="W256" s="169" t="s">
        <v>652</v>
      </c>
      <c r="X256" s="133" t="s">
        <v>73</v>
      </c>
      <c r="Y256" s="133" t="s">
        <v>610</v>
      </c>
      <c r="Z256" s="133" t="s">
        <v>610</v>
      </c>
      <c r="AA256" s="133" t="s">
        <v>653</v>
      </c>
      <c r="AB256" s="133" t="s">
        <v>654</v>
      </c>
      <c r="AC256" s="133" t="s">
        <v>614</v>
      </c>
      <c r="AD256" s="171">
        <v>46246</v>
      </c>
      <c r="AE256" s="116" t="s">
        <v>74</v>
      </c>
      <c r="AF256" s="133">
        <v>2</v>
      </c>
      <c r="AG256" s="133">
        <v>1</v>
      </c>
      <c r="AH256" s="133">
        <f t="shared" si="192"/>
        <v>2</v>
      </c>
      <c r="AI256" s="133" t="str">
        <f t="shared" si="193"/>
        <v>BAJO</v>
      </c>
      <c r="AJ256" s="133">
        <v>25</v>
      </c>
      <c r="AK256" s="133">
        <f t="shared" si="194"/>
        <v>50</v>
      </c>
      <c r="AL256" s="133" t="str">
        <f t="shared" si="195"/>
        <v>III</v>
      </c>
      <c r="AM256" s="133" t="str">
        <f t="shared" si="196"/>
        <v>Mejorable</v>
      </c>
      <c r="AN256" s="169" t="s">
        <v>652</v>
      </c>
      <c r="AO256" s="133" t="s">
        <v>73</v>
      </c>
      <c r="AP256" s="133" t="s">
        <v>610</v>
      </c>
      <c r="AQ256" s="133" t="s">
        <v>610</v>
      </c>
      <c r="AR256" s="133" t="s">
        <v>653</v>
      </c>
      <c r="AS256" s="133" t="s">
        <v>654</v>
      </c>
      <c r="AT256" s="133" t="s">
        <v>614</v>
      </c>
      <c r="AU256" s="137" t="str">
        <f t="shared" si="213"/>
        <v>Se mantiene los controles establecidos</v>
      </c>
    </row>
    <row r="257" spans="2:47" s="43" customFormat="1" ht="135" customHeight="1" x14ac:dyDescent="0.35">
      <c r="B257" s="139" t="s">
        <v>114</v>
      </c>
      <c r="C257" s="158" t="s">
        <v>158</v>
      </c>
      <c r="D257" s="141" t="s">
        <v>606</v>
      </c>
      <c r="E257" s="134" t="s">
        <v>545</v>
      </c>
      <c r="F257" s="134" t="s">
        <v>546</v>
      </c>
      <c r="G257" s="133" t="s">
        <v>69</v>
      </c>
      <c r="H257" s="133" t="s">
        <v>70</v>
      </c>
      <c r="I257" s="133" t="s">
        <v>607</v>
      </c>
      <c r="J257" s="133" t="s">
        <v>76</v>
      </c>
      <c r="K257" s="62" t="s">
        <v>655</v>
      </c>
      <c r="L257" s="62" t="s">
        <v>650</v>
      </c>
      <c r="M257" s="62" t="s">
        <v>610</v>
      </c>
      <c r="N257" s="62" t="s">
        <v>656</v>
      </c>
      <c r="O257" s="133">
        <v>2</v>
      </c>
      <c r="P257" s="133">
        <v>1</v>
      </c>
      <c r="Q257" s="133">
        <f t="shared" si="208"/>
        <v>2</v>
      </c>
      <c r="R257" s="133" t="str">
        <f t="shared" si="209"/>
        <v>BAJO</v>
      </c>
      <c r="S257" s="133">
        <v>25</v>
      </c>
      <c r="T257" s="133">
        <f t="shared" si="210"/>
        <v>50</v>
      </c>
      <c r="U257" s="133" t="str">
        <f t="shared" si="211"/>
        <v>III</v>
      </c>
      <c r="V257" s="133" t="str">
        <f t="shared" si="212"/>
        <v>Mejorable</v>
      </c>
      <c r="W257" s="133" t="s">
        <v>657</v>
      </c>
      <c r="X257" s="133" t="s">
        <v>73</v>
      </c>
      <c r="Y257" s="133" t="s">
        <v>610</v>
      </c>
      <c r="Z257" s="133" t="s">
        <v>610</v>
      </c>
      <c r="AA257" s="133" t="s">
        <v>653</v>
      </c>
      <c r="AB257" s="133" t="s">
        <v>658</v>
      </c>
      <c r="AC257" s="133" t="s">
        <v>610</v>
      </c>
      <c r="AD257" s="171">
        <v>46246</v>
      </c>
      <c r="AE257" s="116" t="s">
        <v>74</v>
      </c>
      <c r="AF257" s="133">
        <v>2</v>
      </c>
      <c r="AG257" s="133">
        <v>1</v>
      </c>
      <c r="AH257" s="133">
        <f t="shared" si="192"/>
        <v>2</v>
      </c>
      <c r="AI257" s="133" t="str">
        <f t="shared" si="193"/>
        <v>BAJO</v>
      </c>
      <c r="AJ257" s="133">
        <v>25</v>
      </c>
      <c r="AK257" s="133">
        <f t="shared" si="194"/>
        <v>50</v>
      </c>
      <c r="AL257" s="133" t="str">
        <f t="shared" si="195"/>
        <v>III</v>
      </c>
      <c r="AM257" s="133" t="str">
        <f t="shared" si="196"/>
        <v>Mejorable</v>
      </c>
      <c r="AN257" s="133" t="s">
        <v>657</v>
      </c>
      <c r="AO257" s="133" t="s">
        <v>73</v>
      </c>
      <c r="AP257" s="133" t="s">
        <v>610</v>
      </c>
      <c r="AQ257" s="133" t="s">
        <v>610</v>
      </c>
      <c r="AR257" s="133" t="s">
        <v>653</v>
      </c>
      <c r="AS257" s="133" t="s">
        <v>658</v>
      </c>
      <c r="AT257" s="133" t="s">
        <v>610</v>
      </c>
      <c r="AU257" s="137" t="str">
        <f t="shared" si="213"/>
        <v>Se mantiene los controles establecidos</v>
      </c>
    </row>
    <row r="258" spans="2:47" s="43" customFormat="1" ht="135" customHeight="1" x14ac:dyDescent="0.35">
      <c r="B258" s="139" t="s">
        <v>114</v>
      </c>
      <c r="C258" s="158" t="s">
        <v>158</v>
      </c>
      <c r="D258" s="141" t="s">
        <v>606</v>
      </c>
      <c r="E258" s="134" t="s">
        <v>545</v>
      </c>
      <c r="F258" s="134" t="s">
        <v>546</v>
      </c>
      <c r="G258" s="133" t="s">
        <v>69</v>
      </c>
      <c r="H258" s="133" t="s">
        <v>70</v>
      </c>
      <c r="I258" s="133" t="s">
        <v>509</v>
      </c>
      <c r="J258" s="133" t="s">
        <v>76</v>
      </c>
      <c r="K258" s="62" t="s">
        <v>635</v>
      </c>
      <c r="L258" s="62" t="s">
        <v>610</v>
      </c>
      <c r="M258" s="62" t="s">
        <v>610</v>
      </c>
      <c r="N258" s="62" t="s">
        <v>636</v>
      </c>
      <c r="O258" s="133">
        <v>2</v>
      </c>
      <c r="P258" s="133">
        <v>3</v>
      </c>
      <c r="Q258" s="133">
        <f t="shared" ref="Q258:Q261" si="258">O258 * P258</f>
        <v>6</v>
      </c>
      <c r="R258" s="133" t="str">
        <f t="shared" ref="R258:R261" si="259">IF(OR(Q258="",NOT(ISNUMBER(Q258))),"FALSO",IF(AND(Q258&gt;=1,Q258&lt;=4),"BAJO",IF(AND(Q258&gt;=5,Q258&lt;=8),"MEDIO",IF(AND(Q258&gt;=9,Q258&lt;=20),"ALTO",IF(Q258&gt;=24,"MUYALTO","FALSO")))))</f>
        <v>MEDIO</v>
      </c>
      <c r="S258" s="133">
        <v>10</v>
      </c>
      <c r="T258" s="133">
        <f t="shared" ref="T258:T261" si="260">Q258 * S258</f>
        <v>60</v>
      </c>
      <c r="U258" s="133" t="str">
        <f t="shared" ref="U258:U261" si="261">IF(OR(T258="",NOT(ISNUMBER(T258))),"FALSO",IF(AND(T258&gt;=1,T258&lt;=20),"IV",IF(AND(T258&gt;=21,T258&lt;=120),"III",IF(AND(T258&gt;=121,T258&lt;=500),"II",IF(T258&gt;=600,"I","FALSO")))))</f>
        <v>III</v>
      </c>
      <c r="V258" s="133" t="str">
        <f t="shared" ref="V258:V261" si="262">IF(U258="IV","Aceptable",IF(U258="III","Mejorable",IF(U258="II","Aceptable con control especifico", IF(U258="I","No Aceptable",FALSE))))</f>
        <v>Mejorable</v>
      </c>
      <c r="W258" s="133" t="s">
        <v>637</v>
      </c>
      <c r="X258" s="133" t="s">
        <v>73</v>
      </c>
      <c r="Y258" s="133" t="s">
        <v>610</v>
      </c>
      <c r="Z258" s="133" t="s">
        <v>610</v>
      </c>
      <c r="AA258" s="133" t="s">
        <v>610</v>
      </c>
      <c r="AB258" s="133" t="s">
        <v>638</v>
      </c>
      <c r="AC258" s="133" t="s">
        <v>614</v>
      </c>
      <c r="AD258" s="171">
        <v>46246</v>
      </c>
      <c r="AE258" s="116" t="s">
        <v>74</v>
      </c>
      <c r="AF258" s="133">
        <v>2</v>
      </c>
      <c r="AG258" s="133">
        <v>3</v>
      </c>
      <c r="AH258" s="133">
        <f t="shared" ref="AH258:AH261" si="263">AF258 * AG258</f>
        <v>6</v>
      </c>
      <c r="AI258" s="133" t="str">
        <f t="shared" ref="AI258:AI261" si="264">IF(OR(AH258="",NOT(ISNUMBER(AH258))),"FALSO",IF(AND(AH258&gt;=1,AH258&lt;=4),"BAJO",IF(AND(AH258&gt;=5,AH258&lt;=8),"MEDIO",IF(AND(AH258&gt;=9,AH258&lt;=20),"ALTO",IF(AH258&gt;=24,"MUYALTO","FALSO")))))</f>
        <v>MEDIO</v>
      </c>
      <c r="AJ258" s="133">
        <v>10</v>
      </c>
      <c r="AK258" s="133">
        <f t="shared" ref="AK258:AK261" si="265">AH258 * AJ258</f>
        <v>60</v>
      </c>
      <c r="AL258" s="133" t="str">
        <f t="shared" ref="AL258:AL261" si="266">IF(OR(AK258="",NOT(ISNUMBER(AK258))),"FALSO",IF(AND(AK258&gt;=1,AK258&lt;=20),"IV",IF(AND(AK258&gt;=21,AK258&lt;=120),"III",IF(AND(AK258&gt;=121,AK258&lt;=500),"II",IF(AK258&gt;=600,"I","FALSO")))))</f>
        <v>III</v>
      </c>
      <c r="AM258" s="133" t="str">
        <f t="shared" ref="AM258:AM261" si="267">IF(AL258="IV","Aceptable",IF(AL258="III","Mejorable",IF(AL258="II","Aceptable con control especifico", IF(AL258="I","No Aceptable",FALSE))))</f>
        <v>Mejorable</v>
      </c>
      <c r="AN258" s="133" t="s">
        <v>637</v>
      </c>
      <c r="AO258" s="133" t="s">
        <v>73</v>
      </c>
      <c r="AP258" s="133" t="s">
        <v>610</v>
      </c>
      <c r="AQ258" s="133" t="s">
        <v>610</v>
      </c>
      <c r="AR258" s="133" t="s">
        <v>610</v>
      </c>
      <c r="AS258" s="133" t="s">
        <v>638</v>
      </c>
      <c r="AT258" s="133" t="s">
        <v>614</v>
      </c>
      <c r="AU258" s="137" t="str">
        <f t="shared" ref="AU258:AU261" si="268">IF(AND(V258="Aceptable",AM258="Aceptable"),"Se mantiene los controles establecidos",
IF(AND(V258="Aceptable",AM258="Mejorable"),"Disminuyó el riesgo",
IF(AND(V258="Aceptable",AM258="Aceptable con control especifico"),"Disminuyó el riesgo",
IF(AND(V258="Mejorable",AM258="Mejorable"),"Se mantiene los controles establecidos",
IF(AND(V258="Mejorable",AM258="Aceptable"),"Disminuyó el riesgo",
IF(AND(V258="Mejorable",AM258="Aceptable con control especifico"),"Disminuyó el riesgo",
IF(AND(V258="Aceptable con control especifico",AM258="Aceptable con control especifico"),"Se mantiene los controles establecidos",
IF(AND(V258="Aceptable con control especifico",AM258="Mejorable"),"Aumentó el riesgo",
IF(AND(V258="Aceptable con control especifico",AM258="Aceptable"),"Aumentó el riesgo",
"Aumentó el riesgo")))))))))</f>
        <v>Se mantiene los controles establecidos</v>
      </c>
    </row>
    <row r="259" spans="2:47" s="43" customFormat="1" ht="135" customHeight="1" x14ac:dyDescent="0.35">
      <c r="B259" s="139" t="s">
        <v>114</v>
      </c>
      <c r="C259" s="158" t="s">
        <v>158</v>
      </c>
      <c r="D259" s="141" t="s">
        <v>606</v>
      </c>
      <c r="E259" s="134" t="s">
        <v>545</v>
      </c>
      <c r="F259" s="134" t="s">
        <v>546</v>
      </c>
      <c r="G259" s="133" t="s">
        <v>69</v>
      </c>
      <c r="H259" s="133" t="s">
        <v>70</v>
      </c>
      <c r="I259" s="133" t="s">
        <v>510</v>
      </c>
      <c r="J259" s="133" t="s">
        <v>76</v>
      </c>
      <c r="K259" s="62" t="s">
        <v>635</v>
      </c>
      <c r="L259" s="62" t="s">
        <v>610</v>
      </c>
      <c r="M259" s="62" t="s">
        <v>610</v>
      </c>
      <c r="N259" s="62" t="s">
        <v>636</v>
      </c>
      <c r="O259" s="133">
        <v>2</v>
      </c>
      <c r="P259" s="133">
        <v>3</v>
      </c>
      <c r="Q259" s="133">
        <f t="shared" si="258"/>
        <v>6</v>
      </c>
      <c r="R259" s="133" t="str">
        <f t="shared" si="259"/>
        <v>MEDIO</v>
      </c>
      <c r="S259" s="133">
        <v>10</v>
      </c>
      <c r="T259" s="133">
        <f t="shared" si="260"/>
        <v>60</v>
      </c>
      <c r="U259" s="133" t="str">
        <f t="shared" si="261"/>
        <v>III</v>
      </c>
      <c r="V259" s="133" t="str">
        <f t="shared" si="262"/>
        <v>Mejorable</v>
      </c>
      <c r="W259" s="133" t="s">
        <v>637</v>
      </c>
      <c r="X259" s="133" t="s">
        <v>73</v>
      </c>
      <c r="Y259" s="133" t="s">
        <v>610</v>
      </c>
      <c r="Z259" s="133" t="s">
        <v>610</v>
      </c>
      <c r="AA259" s="133" t="s">
        <v>610</v>
      </c>
      <c r="AB259" s="133" t="s">
        <v>638</v>
      </c>
      <c r="AC259" s="133" t="s">
        <v>614</v>
      </c>
      <c r="AD259" s="171">
        <v>46246</v>
      </c>
      <c r="AE259" s="116" t="s">
        <v>74</v>
      </c>
      <c r="AF259" s="133">
        <v>2</v>
      </c>
      <c r="AG259" s="133">
        <v>3</v>
      </c>
      <c r="AH259" s="133">
        <f t="shared" si="263"/>
        <v>6</v>
      </c>
      <c r="AI259" s="133" t="str">
        <f t="shared" si="264"/>
        <v>MEDIO</v>
      </c>
      <c r="AJ259" s="133">
        <v>10</v>
      </c>
      <c r="AK259" s="133">
        <f t="shared" si="265"/>
        <v>60</v>
      </c>
      <c r="AL259" s="133" t="str">
        <f t="shared" si="266"/>
        <v>III</v>
      </c>
      <c r="AM259" s="133" t="str">
        <f t="shared" si="267"/>
        <v>Mejorable</v>
      </c>
      <c r="AN259" s="133" t="s">
        <v>637</v>
      </c>
      <c r="AO259" s="133" t="s">
        <v>73</v>
      </c>
      <c r="AP259" s="133" t="s">
        <v>610</v>
      </c>
      <c r="AQ259" s="133" t="s">
        <v>610</v>
      </c>
      <c r="AR259" s="133" t="s">
        <v>610</v>
      </c>
      <c r="AS259" s="133" t="s">
        <v>638</v>
      </c>
      <c r="AT259" s="133" t="s">
        <v>614</v>
      </c>
      <c r="AU259" s="137" t="str">
        <f t="shared" si="268"/>
        <v>Se mantiene los controles establecidos</v>
      </c>
    </row>
    <row r="260" spans="2:47" s="43" customFormat="1" ht="135" customHeight="1" x14ac:dyDescent="0.35">
      <c r="B260" s="139" t="s">
        <v>114</v>
      </c>
      <c r="C260" s="158" t="s">
        <v>158</v>
      </c>
      <c r="D260" s="141" t="s">
        <v>606</v>
      </c>
      <c r="E260" s="134" t="s">
        <v>545</v>
      </c>
      <c r="F260" s="134" t="s">
        <v>546</v>
      </c>
      <c r="G260" s="133"/>
      <c r="H260" s="133"/>
      <c r="I260" s="133" t="s">
        <v>79</v>
      </c>
      <c r="J260" s="133" t="s">
        <v>80</v>
      </c>
      <c r="K260" s="62" t="s">
        <v>668</v>
      </c>
      <c r="L260" s="133" t="s">
        <v>610</v>
      </c>
      <c r="M260" s="62" t="s">
        <v>610</v>
      </c>
      <c r="N260" s="62" t="s">
        <v>669</v>
      </c>
      <c r="O260" s="133">
        <v>2</v>
      </c>
      <c r="P260" s="133">
        <v>2</v>
      </c>
      <c r="Q260" s="133">
        <f t="shared" si="258"/>
        <v>4</v>
      </c>
      <c r="R260" s="133" t="str">
        <f t="shared" si="259"/>
        <v>BAJO</v>
      </c>
      <c r="S260" s="133">
        <v>10</v>
      </c>
      <c r="T260" s="133">
        <f t="shared" si="260"/>
        <v>40</v>
      </c>
      <c r="U260" s="133" t="str">
        <f t="shared" si="261"/>
        <v>III</v>
      </c>
      <c r="V260" s="133" t="str">
        <f t="shared" si="262"/>
        <v>Mejorable</v>
      </c>
      <c r="W260" s="62" t="s">
        <v>670</v>
      </c>
      <c r="X260" s="133" t="s">
        <v>73</v>
      </c>
      <c r="Y260" s="133" t="s">
        <v>610</v>
      </c>
      <c r="Z260" s="133" t="s">
        <v>610</v>
      </c>
      <c r="AA260" s="133" t="s">
        <v>610</v>
      </c>
      <c r="AB260" s="133" t="s">
        <v>671</v>
      </c>
      <c r="AC260" s="133" t="s">
        <v>610</v>
      </c>
      <c r="AD260" s="171">
        <v>46246</v>
      </c>
      <c r="AE260" s="116" t="s">
        <v>74</v>
      </c>
      <c r="AF260" s="133">
        <v>2</v>
      </c>
      <c r="AG260" s="133">
        <v>2</v>
      </c>
      <c r="AH260" s="133">
        <f t="shared" si="263"/>
        <v>4</v>
      </c>
      <c r="AI260" s="133" t="str">
        <f t="shared" si="264"/>
        <v>BAJO</v>
      </c>
      <c r="AJ260" s="133">
        <v>10</v>
      </c>
      <c r="AK260" s="133">
        <f t="shared" si="265"/>
        <v>40</v>
      </c>
      <c r="AL260" s="133" t="str">
        <f t="shared" si="266"/>
        <v>III</v>
      </c>
      <c r="AM260" s="133" t="str">
        <f t="shared" si="267"/>
        <v>Mejorable</v>
      </c>
      <c r="AN260" s="62" t="s">
        <v>670</v>
      </c>
      <c r="AO260" s="133" t="s">
        <v>73</v>
      </c>
      <c r="AP260" s="133" t="s">
        <v>610</v>
      </c>
      <c r="AQ260" s="133" t="s">
        <v>610</v>
      </c>
      <c r="AR260" s="133" t="s">
        <v>610</v>
      </c>
      <c r="AS260" s="133" t="s">
        <v>671</v>
      </c>
      <c r="AT260" s="133" t="s">
        <v>610</v>
      </c>
      <c r="AU260" s="137" t="str">
        <f t="shared" si="268"/>
        <v>Se mantiene los controles establecidos</v>
      </c>
    </row>
    <row r="261" spans="2:47" s="43" customFormat="1" ht="135" customHeight="1" x14ac:dyDescent="0.35">
      <c r="B261" s="139" t="s">
        <v>114</v>
      </c>
      <c r="C261" s="158" t="s">
        <v>158</v>
      </c>
      <c r="D261" s="141" t="s">
        <v>606</v>
      </c>
      <c r="E261" s="134" t="s">
        <v>545</v>
      </c>
      <c r="F261" s="134" t="s">
        <v>546</v>
      </c>
      <c r="G261" s="133" t="s">
        <v>69</v>
      </c>
      <c r="H261" s="133" t="s">
        <v>70</v>
      </c>
      <c r="I261" s="133" t="s">
        <v>521</v>
      </c>
      <c r="J261" s="133" t="s">
        <v>82</v>
      </c>
      <c r="K261" s="62" t="s">
        <v>681</v>
      </c>
      <c r="L261" s="133" t="s">
        <v>610</v>
      </c>
      <c r="M261" s="62" t="s">
        <v>610</v>
      </c>
      <c r="N261" s="62" t="s">
        <v>682</v>
      </c>
      <c r="O261" s="133">
        <v>2</v>
      </c>
      <c r="P261" s="133">
        <v>3</v>
      </c>
      <c r="Q261" s="133">
        <f t="shared" si="258"/>
        <v>6</v>
      </c>
      <c r="R261" s="133" t="str">
        <f t="shared" si="259"/>
        <v>MEDIO</v>
      </c>
      <c r="S261" s="133">
        <v>25</v>
      </c>
      <c r="T261" s="133">
        <f t="shared" si="260"/>
        <v>150</v>
      </c>
      <c r="U261" s="133" t="str">
        <f t="shared" si="261"/>
        <v>II</v>
      </c>
      <c r="V261" s="133" t="str">
        <f t="shared" si="262"/>
        <v>Aceptable con control especifico</v>
      </c>
      <c r="W261" s="133" t="s">
        <v>674</v>
      </c>
      <c r="X261" s="133" t="s">
        <v>73</v>
      </c>
      <c r="Y261" s="133" t="s">
        <v>610</v>
      </c>
      <c r="Z261" s="133" t="s">
        <v>610</v>
      </c>
      <c r="AA261" s="133" t="s">
        <v>610</v>
      </c>
      <c r="AB261" s="133" t="s">
        <v>679</v>
      </c>
      <c r="AC261" s="133" t="s">
        <v>610</v>
      </c>
      <c r="AD261" s="171">
        <v>46246</v>
      </c>
      <c r="AE261" s="116" t="s">
        <v>74</v>
      </c>
      <c r="AF261" s="133">
        <v>2</v>
      </c>
      <c r="AG261" s="133">
        <v>3</v>
      </c>
      <c r="AH261" s="133">
        <f t="shared" si="263"/>
        <v>6</v>
      </c>
      <c r="AI261" s="133" t="str">
        <f t="shared" si="264"/>
        <v>MEDIO</v>
      </c>
      <c r="AJ261" s="133">
        <v>25</v>
      </c>
      <c r="AK261" s="133">
        <f t="shared" si="265"/>
        <v>150</v>
      </c>
      <c r="AL261" s="133" t="str">
        <f t="shared" si="266"/>
        <v>II</v>
      </c>
      <c r="AM261" s="133" t="str">
        <f t="shared" si="267"/>
        <v>Aceptable con control especifico</v>
      </c>
      <c r="AN261" s="133" t="s">
        <v>674</v>
      </c>
      <c r="AO261" s="133" t="s">
        <v>73</v>
      </c>
      <c r="AP261" s="133" t="s">
        <v>610</v>
      </c>
      <c r="AQ261" s="133" t="s">
        <v>610</v>
      </c>
      <c r="AR261" s="133" t="s">
        <v>610</v>
      </c>
      <c r="AS261" s="133" t="s">
        <v>679</v>
      </c>
      <c r="AT261" s="133" t="s">
        <v>610</v>
      </c>
      <c r="AU261" s="137" t="str">
        <f t="shared" si="268"/>
        <v>Se mantiene los controles establecidos</v>
      </c>
    </row>
    <row r="262" spans="2:47" s="43" customFormat="1" ht="135" customHeight="1" x14ac:dyDescent="0.35">
      <c r="B262" s="139" t="s">
        <v>114</v>
      </c>
      <c r="C262" s="158" t="s">
        <v>158</v>
      </c>
      <c r="D262" s="141" t="s">
        <v>606</v>
      </c>
      <c r="E262" s="134" t="s">
        <v>545</v>
      </c>
      <c r="F262" s="134" t="s">
        <v>546</v>
      </c>
      <c r="G262" s="133" t="s">
        <v>69</v>
      </c>
      <c r="H262" s="133" t="s">
        <v>70</v>
      </c>
      <c r="I262" s="133" t="s">
        <v>522</v>
      </c>
      <c r="J262" s="133" t="s">
        <v>82</v>
      </c>
      <c r="K262" s="62" t="s">
        <v>677</v>
      </c>
      <c r="L262" s="133" t="s">
        <v>610</v>
      </c>
      <c r="M262" s="62" t="s">
        <v>610</v>
      </c>
      <c r="N262" s="62" t="s">
        <v>678</v>
      </c>
      <c r="O262" s="133">
        <v>2</v>
      </c>
      <c r="P262" s="133">
        <v>3</v>
      </c>
      <c r="Q262" s="133">
        <f t="shared" ref="Q262" si="269">O262 * P262</f>
        <v>6</v>
      </c>
      <c r="R262" s="133" t="str">
        <f t="shared" ref="R262" si="270">IF(OR(Q262="",NOT(ISNUMBER(Q262))),"FALSO",IF(AND(Q262&gt;=1,Q262&lt;=4),"BAJO",IF(AND(Q262&gt;=5,Q262&lt;=8),"MEDIO",IF(AND(Q262&gt;=9,Q262&lt;=20),"ALTO",IF(Q262&gt;=24,"MUYALTO","FALSO")))))</f>
        <v>MEDIO</v>
      </c>
      <c r="S262" s="133">
        <v>25</v>
      </c>
      <c r="T262" s="133">
        <f t="shared" ref="T262" si="271">Q262 * S262</f>
        <v>150</v>
      </c>
      <c r="U262" s="133" t="str">
        <f t="shared" ref="U262" si="272">IF(OR(T262="",NOT(ISNUMBER(T262))),"FALSO",IF(AND(T262&gt;=1,T262&lt;=20),"IV",IF(AND(T262&gt;=21,T262&lt;=120),"III",IF(AND(T262&gt;=121,T262&lt;=500),"II",IF(T262&gt;=600,"I","FALSO")))))</f>
        <v>II</v>
      </c>
      <c r="V262" s="133" t="str">
        <f t="shared" ref="V262" si="273">IF(U262="IV","Aceptable",IF(U262="III","Mejorable",IF(U262="II","Aceptable con control especifico", IF(U262="I","No Aceptable",FALSE))))</f>
        <v>Aceptable con control especifico</v>
      </c>
      <c r="W262" s="133" t="s">
        <v>674</v>
      </c>
      <c r="X262" s="133" t="s">
        <v>73</v>
      </c>
      <c r="Y262" s="133" t="s">
        <v>610</v>
      </c>
      <c r="Z262" s="133" t="s">
        <v>610</v>
      </c>
      <c r="AA262" s="133" t="s">
        <v>610</v>
      </c>
      <c r="AB262" s="133" t="s">
        <v>679</v>
      </c>
      <c r="AC262" s="133" t="s">
        <v>610</v>
      </c>
      <c r="AD262" s="171">
        <v>46246</v>
      </c>
      <c r="AE262" s="116" t="s">
        <v>74</v>
      </c>
      <c r="AF262" s="133">
        <v>2</v>
      </c>
      <c r="AG262" s="133">
        <v>3</v>
      </c>
      <c r="AH262" s="133">
        <f t="shared" ref="AH262" si="274">AF262 * AG262</f>
        <v>6</v>
      </c>
      <c r="AI262" s="133" t="str">
        <f t="shared" ref="AI262" si="275">IF(OR(AH262="",NOT(ISNUMBER(AH262))),"FALSO",IF(AND(AH262&gt;=1,AH262&lt;=4),"BAJO",IF(AND(AH262&gt;=5,AH262&lt;=8),"MEDIO",IF(AND(AH262&gt;=9,AH262&lt;=20),"ALTO",IF(AH262&gt;=24,"MUYALTO","FALSO")))))</f>
        <v>MEDIO</v>
      </c>
      <c r="AJ262" s="133">
        <v>25</v>
      </c>
      <c r="AK262" s="133">
        <f t="shared" ref="AK262" si="276">AH262 * AJ262</f>
        <v>150</v>
      </c>
      <c r="AL262" s="133" t="str">
        <f t="shared" ref="AL262" si="277">IF(OR(AK262="",NOT(ISNUMBER(AK262))),"FALSO",IF(AND(AK262&gt;=1,AK262&lt;=20),"IV",IF(AND(AK262&gt;=21,AK262&lt;=120),"III",IF(AND(AK262&gt;=121,AK262&lt;=500),"II",IF(AK262&gt;=600,"I","FALSO")))))</f>
        <v>II</v>
      </c>
      <c r="AM262" s="133" t="str">
        <f t="shared" ref="AM262" si="278">IF(AL262="IV","Aceptable",IF(AL262="III","Mejorable",IF(AL262="II","Aceptable con control especifico", IF(AL262="I","No Aceptable",FALSE))))</f>
        <v>Aceptable con control especifico</v>
      </c>
      <c r="AN262" s="133" t="s">
        <v>674</v>
      </c>
      <c r="AO262" s="133" t="s">
        <v>73</v>
      </c>
      <c r="AP262" s="133" t="s">
        <v>610</v>
      </c>
      <c r="AQ262" s="133" t="s">
        <v>610</v>
      </c>
      <c r="AR262" s="133" t="s">
        <v>610</v>
      </c>
      <c r="AS262" s="133" t="s">
        <v>679</v>
      </c>
      <c r="AT262" s="133" t="s">
        <v>610</v>
      </c>
      <c r="AU262" s="137" t="str">
        <f t="shared" ref="AU262" si="279">IF(AND(V262="Aceptable",AM262="Aceptable"),"Se mantiene los controles establecidos",
IF(AND(V262="Aceptable",AM262="Mejorable"),"Disminuyó el riesgo",
IF(AND(V262="Aceptable",AM262="Aceptable con control especifico"),"Disminuyó el riesgo",
IF(AND(V262="Mejorable",AM262="Mejorable"),"Se mantiene los controles establecidos",
IF(AND(V262="Mejorable",AM262="Aceptable"),"Disminuyó el riesgo",
IF(AND(V262="Mejorable",AM262="Aceptable con control especifico"),"Disminuyó el riesgo",
IF(AND(V262="Aceptable con control especifico",AM262="Aceptable con control especifico"),"Se mantiene los controles establecidos",
IF(AND(V262="Aceptable con control especifico",AM262="Mejorable"),"Aumentó el riesgo",
IF(AND(V262="Aceptable con control especifico",AM262="Aceptable"),"Aumentó el riesgo",
"Aumentó el riesgo")))))))))</f>
        <v>Se mantiene los controles establecidos</v>
      </c>
    </row>
    <row r="263" spans="2:47" s="43" customFormat="1" ht="135" customHeight="1" x14ac:dyDescent="0.35">
      <c r="B263" s="139" t="s">
        <v>114</v>
      </c>
      <c r="C263" s="158" t="s">
        <v>158</v>
      </c>
      <c r="D263" s="141" t="s">
        <v>606</v>
      </c>
      <c r="E263" s="134" t="s">
        <v>545</v>
      </c>
      <c r="F263" s="134" t="s">
        <v>546</v>
      </c>
      <c r="G263" s="133" t="s">
        <v>69</v>
      </c>
      <c r="H263" s="133" t="s">
        <v>70</v>
      </c>
      <c r="I263" s="137" t="s">
        <v>520</v>
      </c>
      <c r="J263" s="137" t="s">
        <v>82</v>
      </c>
      <c r="K263" s="62" t="s">
        <v>672</v>
      </c>
      <c r="L263" s="133" t="s">
        <v>610</v>
      </c>
      <c r="M263" s="62" t="s">
        <v>610</v>
      </c>
      <c r="N263" s="62" t="s">
        <v>673</v>
      </c>
      <c r="O263" s="133">
        <v>2</v>
      </c>
      <c r="P263" s="133">
        <v>3</v>
      </c>
      <c r="Q263" s="133">
        <f t="shared" si="208"/>
        <v>6</v>
      </c>
      <c r="R263" s="133" t="str">
        <f t="shared" si="209"/>
        <v>MEDIO</v>
      </c>
      <c r="S263" s="133">
        <v>25</v>
      </c>
      <c r="T263" s="133">
        <f t="shared" si="210"/>
        <v>150</v>
      </c>
      <c r="U263" s="133" t="str">
        <f t="shared" si="211"/>
        <v>II</v>
      </c>
      <c r="V263" s="133" t="str">
        <f t="shared" si="212"/>
        <v>Aceptable con control especifico</v>
      </c>
      <c r="W263" s="133" t="s">
        <v>674</v>
      </c>
      <c r="X263" s="133" t="s">
        <v>73</v>
      </c>
      <c r="Y263" s="133" t="s">
        <v>610</v>
      </c>
      <c r="Z263" s="133" t="s">
        <v>610</v>
      </c>
      <c r="AA263" s="133" t="s">
        <v>610</v>
      </c>
      <c r="AB263" s="133" t="s">
        <v>675</v>
      </c>
      <c r="AC263" s="133" t="s">
        <v>610</v>
      </c>
      <c r="AD263" s="171">
        <v>46246</v>
      </c>
      <c r="AE263" s="116" t="s">
        <v>74</v>
      </c>
      <c r="AF263" s="133">
        <v>2</v>
      </c>
      <c r="AG263" s="133">
        <v>3</v>
      </c>
      <c r="AH263" s="133">
        <f t="shared" si="192"/>
        <v>6</v>
      </c>
      <c r="AI263" s="133" t="str">
        <f t="shared" si="193"/>
        <v>MEDIO</v>
      </c>
      <c r="AJ263" s="133">
        <v>25</v>
      </c>
      <c r="AK263" s="133">
        <f t="shared" si="194"/>
        <v>150</v>
      </c>
      <c r="AL263" s="133" t="str">
        <f t="shared" si="195"/>
        <v>II</v>
      </c>
      <c r="AM263" s="133" t="str">
        <f t="shared" si="196"/>
        <v>Aceptable con control especifico</v>
      </c>
      <c r="AN263" s="133" t="s">
        <v>674</v>
      </c>
      <c r="AO263" s="133" t="s">
        <v>73</v>
      </c>
      <c r="AP263" s="133" t="s">
        <v>610</v>
      </c>
      <c r="AQ263" s="133" t="s">
        <v>610</v>
      </c>
      <c r="AR263" s="133" t="s">
        <v>610</v>
      </c>
      <c r="AS263" s="133" t="s">
        <v>675</v>
      </c>
      <c r="AT263" s="133" t="s">
        <v>610</v>
      </c>
      <c r="AU263" s="137" t="str">
        <f t="shared" si="213"/>
        <v>Se mantiene los controles establecidos</v>
      </c>
    </row>
    <row r="264" spans="2:47" s="43" customFormat="1" ht="135" customHeight="1" x14ac:dyDescent="0.35">
      <c r="B264" s="139" t="s">
        <v>114</v>
      </c>
      <c r="C264" s="158" t="s">
        <v>158</v>
      </c>
      <c r="D264" s="141" t="s">
        <v>606</v>
      </c>
      <c r="E264" s="134" t="s">
        <v>545</v>
      </c>
      <c r="F264" s="134" t="s">
        <v>546</v>
      </c>
      <c r="G264" s="133" t="s">
        <v>69</v>
      </c>
      <c r="H264" s="133" t="s">
        <v>70</v>
      </c>
      <c r="I264" s="133" t="s">
        <v>536</v>
      </c>
      <c r="J264" s="133" t="s">
        <v>85</v>
      </c>
      <c r="K264" s="62" t="s">
        <v>693</v>
      </c>
      <c r="L264" s="133" t="s">
        <v>610</v>
      </c>
      <c r="M264" s="62" t="s">
        <v>610</v>
      </c>
      <c r="N264" s="62" t="s">
        <v>694</v>
      </c>
      <c r="O264" s="133">
        <v>2</v>
      </c>
      <c r="P264" s="133">
        <v>3</v>
      </c>
      <c r="Q264" s="133">
        <f t="shared" si="208"/>
        <v>6</v>
      </c>
      <c r="R264" s="133" t="str">
        <f t="shared" si="209"/>
        <v>MEDIO</v>
      </c>
      <c r="S264" s="133">
        <v>25</v>
      </c>
      <c r="T264" s="133">
        <f t="shared" si="210"/>
        <v>150</v>
      </c>
      <c r="U264" s="133" t="str">
        <f t="shared" si="211"/>
        <v>II</v>
      </c>
      <c r="V264" s="133" t="str">
        <f t="shared" si="212"/>
        <v>Aceptable con control especifico</v>
      </c>
      <c r="W264" s="62" t="s">
        <v>695</v>
      </c>
      <c r="X264" s="133" t="s">
        <v>69</v>
      </c>
      <c r="Y264" s="133" t="s">
        <v>610</v>
      </c>
      <c r="Z264" s="133" t="s">
        <v>610</v>
      </c>
      <c r="AA264" s="133" t="s">
        <v>610</v>
      </c>
      <c r="AB264" s="134" t="s">
        <v>696</v>
      </c>
      <c r="AC264" s="133" t="s">
        <v>610</v>
      </c>
      <c r="AD264" s="171">
        <v>46246</v>
      </c>
      <c r="AE264" s="116" t="s">
        <v>74</v>
      </c>
      <c r="AF264" s="133">
        <v>2</v>
      </c>
      <c r="AG264" s="133">
        <v>3</v>
      </c>
      <c r="AH264" s="133">
        <f t="shared" si="192"/>
        <v>6</v>
      </c>
      <c r="AI264" s="133" t="str">
        <f t="shared" si="193"/>
        <v>MEDIO</v>
      </c>
      <c r="AJ264" s="133">
        <v>25</v>
      </c>
      <c r="AK264" s="133">
        <f t="shared" si="194"/>
        <v>150</v>
      </c>
      <c r="AL264" s="133" t="str">
        <f t="shared" si="195"/>
        <v>II</v>
      </c>
      <c r="AM264" s="133" t="str">
        <f t="shared" si="196"/>
        <v>Aceptable con control especifico</v>
      </c>
      <c r="AN264" s="62" t="s">
        <v>695</v>
      </c>
      <c r="AO264" s="133" t="s">
        <v>69</v>
      </c>
      <c r="AP264" s="133" t="s">
        <v>610</v>
      </c>
      <c r="AQ264" s="133" t="s">
        <v>610</v>
      </c>
      <c r="AR264" s="133" t="s">
        <v>610</v>
      </c>
      <c r="AS264" s="133" t="s">
        <v>697</v>
      </c>
      <c r="AT264" s="133" t="s">
        <v>610</v>
      </c>
      <c r="AU264" s="137" t="str">
        <f t="shared" si="213"/>
        <v>Se mantiene los controles establecidos</v>
      </c>
    </row>
    <row r="265" spans="2:47" s="43" customFormat="1" ht="135" customHeight="1" x14ac:dyDescent="0.35">
      <c r="B265" s="139" t="s">
        <v>114</v>
      </c>
      <c r="C265" s="158" t="s">
        <v>158</v>
      </c>
      <c r="D265" s="141" t="s">
        <v>606</v>
      </c>
      <c r="E265" s="134" t="s">
        <v>545</v>
      </c>
      <c r="F265" s="134" t="s">
        <v>546</v>
      </c>
      <c r="G265" s="133" t="s">
        <v>69</v>
      </c>
      <c r="H265" s="133" t="s">
        <v>70</v>
      </c>
      <c r="I265" s="133" t="s">
        <v>532</v>
      </c>
      <c r="J265" s="133" t="s">
        <v>85</v>
      </c>
      <c r="K265" s="62" t="s">
        <v>693</v>
      </c>
      <c r="L265" s="133" t="s">
        <v>610</v>
      </c>
      <c r="M265" s="62" t="s">
        <v>610</v>
      </c>
      <c r="N265" s="62" t="s">
        <v>694</v>
      </c>
      <c r="O265" s="133">
        <v>2</v>
      </c>
      <c r="P265" s="133">
        <v>3</v>
      </c>
      <c r="Q265" s="133">
        <f t="shared" si="208"/>
        <v>6</v>
      </c>
      <c r="R265" s="133" t="str">
        <f t="shared" si="209"/>
        <v>MEDIO</v>
      </c>
      <c r="S265" s="133">
        <v>25</v>
      </c>
      <c r="T265" s="133">
        <f t="shared" si="210"/>
        <v>150</v>
      </c>
      <c r="U265" s="133" t="str">
        <f t="shared" si="211"/>
        <v>II</v>
      </c>
      <c r="V265" s="133" t="str">
        <f t="shared" si="212"/>
        <v>Aceptable con control especifico</v>
      </c>
      <c r="W265" s="62" t="s">
        <v>695</v>
      </c>
      <c r="X265" s="133" t="s">
        <v>69</v>
      </c>
      <c r="Y265" s="133" t="s">
        <v>610</v>
      </c>
      <c r="Z265" s="133" t="s">
        <v>610</v>
      </c>
      <c r="AA265" s="133" t="s">
        <v>610</v>
      </c>
      <c r="AB265" s="134" t="s">
        <v>696</v>
      </c>
      <c r="AC265" s="133" t="s">
        <v>610</v>
      </c>
      <c r="AD265" s="171">
        <v>46246</v>
      </c>
      <c r="AE265" s="116" t="s">
        <v>74</v>
      </c>
      <c r="AF265" s="133">
        <v>2</v>
      </c>
      <c r="AG265" s="133">
        <v>3</v>
      </c>
      <c r="AH265" s="133">
        <f t="shared" si="192"/>
        <v>6</v>
      </c>
      <c r="AI265" s="133" t="str">
        <f t="shared" si="193"/>
        <v>MEDIO</v>
      </c>
      <c r="AJ265" s="133">
        <v>25</v>
      </c>
      <c r="AK265" s="133">
        <f t="shared" si="194"/>
        <v>150</v>
      </c>
      <c r="AL265" s="133" t="str">
        <f t="shared" si="195"/>
        <v>II</v>
      </c>
      <c r="AM265" s="133" t="str">
        <f t="shared" si="196"/>
        <v>Aceptable con control especifico</v>
      </c>
      <c r="AN265" s="62" t="s">
        <v>695</v>
      </c>
      <c r="AO265" s="133" t="s">
        <v>69</v>
      </c>
      <c r="AP265" s="133" t="s">
        <v>610</v>
      </c>
      <c r="AQ265" s="133" t="s">
        <v>610</v>
      </c>
      <c r="AR265" s="133" t="s">
        <v>610</v>
      </c>
      <c r="AS265" s="133" t="s">
        <v>697</v>
      </c>
      <c r="AT265" s="133" t="s">
        <v>610</v>
      </c>
      <c r="AU265" s="137" t="str">
        <f t="shared" si="213"/>
        <v>Se mantiene los controles establecidos</v>
      </c>
    </row>
    <row r="266" spans="2:47" s="43" customFormat="1" ht="135" customHeight="1" x14ac:dyDescent="0.35">
      <c r="B266" s="139" t="s">
        <v>114</v>
      </c>
      <c r="C266" s="158" t="s">
        <v>158</v>
      </c>
      <c r="D266" s="141" t="s">
        <v>606</v>
      </c>
      <c r="E266" s="134" t="s">
        <v>545</v>
      </c>
      <c r="F266" s="134" t="s">
        <v>546</v>
      </c>
      <c r="G266" s="133" t="s">
        <v>69</v>
      </c>
      <c r="H266" s="133" t="s">
        <v>70</v>
      </c>
      <c r="I266" s="133" t="s">
        <v>531</v>
      </c>
      <c r="J266" s="133" t="s">
        <v>85</v>
      </c>
      <c r="K266" s="62" t="s">
        <v>693</v>
      </c>
      <c r="L266" s="133" t="s">
        <v>610</v>
      </c>
      <c r="M266" s="62" t="s">
        <v>610</v>
      </c>
      <c r="N266" s="62" t="s">
        <v>694</v>
      </c>
      <c r="O266" s="133">
        <v>2</v>
      </c>
      <c r="P266" s="133">
        <v>3</v>
      </c>
      <c r="Q266" s="133">
        <f t="shared" si="208"/>
        <v>6</v>
      </c>
      <c r="R266" s="133" t="str">
        <f t="shared" si="209"/>
        <v>MEDIO</v>
      </c>
      <c r="S266" s="133">
        <v>25</v>
      </c>
      <c r="T266" s="133">
        <f t="shared" si="210"/>
        <v>150</v>
      </c>
      <c r="U266" s="133" t="str">
        <f t="shared" si="211"/>
        <v>II</v>
      </c>
      <c r="V266" s="133" t="str">
        <f t="shared" si="212"/>
        <v>Aceptable con control especifico</v>
      </c>
      <c r="W266" s="62" t="s">
        <v>695</v>
      </c>
      <c r="X266" s="133" t="s">
        <v>69</v>
      </c>
      <c r="Y266" s="133" t="s">
        <v>610</v>
      </c>
      <c r="Z266" s="133" t="s">
        <v>610</v>
      </c>
      <c r="AA266" s="133" t="s">
        <v>610</v>
      </c>
      <c r="AB266" s="134" t="s">
        <v>696</v>
      </c>
      <c r="AC266" s="133" t="s">
        <v>610</v>
      </c>
      <c r="AD266" s="171">
        <v>46246</v>
      </c>
      <c r="AE266" s="116" t="s">
        <v>74</v>
      </c>
      <c r="AF266" s="133">
        <v>2</v>
      </c>
      <c r="AG266" s="133">
        <v>3</v>
      </c>
      <c r="AH266" s="133">
        <f t="shared" si="192"/>
        <v>6</v>
      </c>
      <c r="AI266" s="133" t="str">
        <f t="shared" si="193"/>
        <v>MEDIO</v>
      </c>
      <c r="AJ266" s="133">
        <v>25</v>
      </c>
      <c r="AK266" s="133">
        <f t="shared" si="194"/>
        <v>150</v>
      </c>
      <c r="AL266" s="133" t="str">
        <f t="shared" si="195"/>
        <v>II</v>
      </c>
      <c r="AM266" s="133" t="str">
        <f t="shared" si="196"/>
        <v>Aceptable con control especifico</v>
      </c>
      <c r="AN266" s="62" t="s">
        <v>695</v>
      </c>
      <c r="AO266" s="133" t="s">
        <v>69</v>
      </c>
      <c r="AP266" s="133" t="s">
        <v>610</v>
      </c>
      <c r="AQ266" s="133" t="s">
        <v>610</v>
      </c>
      <c r="AR266" s="133" t="s">
        <v>610</v>
      </c>
      <c r="AS266" s="133" t="s">
        <v>697</v>
      </c>
      <c r="AT266" s="133" t="s">
        <v>610</v>
      </c>
      <c r="AU266" s="137" t="str">
        <f t="shared" si="213"/>
        <v>Se mantiene los controles establecidos</v>
      </c>
    </row>
    <row r="267" spans="2:47" s="43" customFormat="1" ht="186" customHeight="1" x14ac:dyDescent="0.35">
      <c r="B267" s="139" t="s">
        <v>114</v>
      </c>
      <c r="C267" s="158" t="s">
        <v>158</v>
      </c>
      <c r="D267" s="141" t="s">
        <v>606</v>
      </c>
      <c r="E267" s="134" t="s">
        <v>545</v>
      </c>
      <c r="F267" s="134" t="s">
        <v>546</v>
      </c>
      <c r="G267" s="133" t="s">
        <v>69</v>
      </c>
      <c r="H267" s="133" t="s">
        <v>70</v>
      </c>
      <c r="I267" s="133" t="s">
        <v>547</v>
      </c>
      <c r="J267" s="133" t="s">
        <v>85</v>
      </c>
      <c r="K267" s="134" t="s">
        <v>741</v>
      </c>
      <c r="L267" s="62" t="s">
        <v>742</v>
      </c>
      <c r="M267" s="62" t="s">
        <v>743</v>
      </c>
      <c r="N267" s="62" t="s">
        <v>744</v>
      </c>
      <c r="O267" s="133">
        <v>2</v>
      </c>
      <c r="P267" s="133">
        <v>4</v>
      </c>
      <c r="Q267" s="133">
        <f t="shared" si="208"/>
        <v>8</v>
      </c>
      <c r="R267" s="133" t="str">
        <f t="shared" si="209"/>
        <v>MEDIO</v>
      </c>
      <c r="S267" s="133">
        <v>25</v>
      </c>
      <c r="T267" s="133">
        <f t="shared" si="210"/>
        <v>200</v>
      </c>
      <c r="U267" s="133" t="str">
        <f t="shared" si="211"/>
        <v>II</v>
      </c>
      <c r="V267" s="133" t="str">
        <f t="shared" si="212"/>
        <v>Aceptable con control especifico</v>
      </c>
      <c r="W267" s="133" t="s">
        <v>723</v>
      </c>
      <c r="X267" s="133" t="s">
        <v>69</v>
      </c>
      <c r="Y267" s="133" t="s">
        <v>626</v>
      </c>
      <c r="Z267" s="173" t="s">
        <v>745</v>
      </c>
      <c r="AA267" s="133" t="s">
        <v>746</v>
      </c>
      <c r="AB267" s="133" t="s">
        <v>747</v>
      </c>
      <c r="AC267" s="133" t="s">
        <v>748</v>
      </c>
      <c r="AD267" s="171">
        <v>46246</v>
      </c>
      <c r="AE267" s="116" t="s">
        <v>74</v>
      </c>
      <c r="AF267" s="133">
        <v>2</v>
      </c>
      <c r="AG267" s="133">
        <v>4</v>
      </c>
      <c r="AH267" s="133">
        <f t="shared" ref="AH267:AH268" si="280">AF267 * AG267</f>
        <v>8</v>
      </c>
      <c r="AI267" s="133" t="str">
        <f t="shared" ref="AI267:AI268" si="281">IF(OR(AH267="",NOT(ISNUMBER(AH267))),"FALSO",IF(AND(AH267&gt;=1,AH267&lt;=4),"BAJO",IF(AND(AH267&gt;=5,AH267&lt;=8),"MEDIO",IF(AND(AH267&gt;=9,AH267&lt;=20),"ALTO",IF(AH267&gt;=24,"MUYALTO","FALSO")))))</f>
        <v>MEDIO</v>
      </c>
      <c r="AJ267" s="133">
        <v>25</v>
      </c>
      <c r="AK267" s="133">
        <f t="shared" ref="AK267:AK268" si="282">AH267 * AJ267</f>
        <v>200</v>
      </c>
      <c r="AL267" s="133" t="str">
        <f t="shared" ref="AL267:AL268" si="283">IF(OR(AK267="",NOT(ISNUMBER(AK267))),"FALSO",IF(AND(AK267&gt;=1,AK267&lt;=20),"IV",IF(AND(AK267&gt;=21,AK267&lt;=120),"III",IF(AND(AK267&gt;=121,AK267&lt;=500),"II",IF(AK267&gt;=600,"I","FALSO")))))</f>
        <v>II</v>
      </c>
      <c r="AM267" s="133" t="str">
        <f t="shared" ref="AM267:AM268" si="284">IF(AL267="IV","Aceptable",IF(AL267="III","Mejorable",IF(AL267="II","Aceptable con control especifico", IF(AL267="I","No Aceptable",FALSE))))</f>
        <v>Aceptable con control especifico</v>
      </c>
      <c r="AN267" s="133" t="s">
        <v>723</v>
      </c>
      <c r="AO267" s="133" t="s">
        <v>69</v>
      </c>
      <c r="AP267" s="133" t="s">
        <v>626</v>
      </c>
      <c r="AQ267" s="173" t="s">
        <v>745</v>
      </c>
      <c r="AR267" s="133" t="s">
        <v>746</v>
      </c>
      <c r="AS267" s="133" t="s">
        <v>747</v>
      </c>
      <c r="AT267" s="133" t="s">
        <v>748</v>
      </c>
      <c r="AU267" s="137" t="str">
        <f t="shared" si="213"/>
        <v>Se mantiene los controles establecidos</v>
      </c>
    </row>
    <row r="268" spans="2:47" s="43" customFormat="1" ht="135" customHeight="1" x14ac:dyDescent="0.35">
      <c r="B268" s="139" t="s">
        <v>114</v>
      </c>
      <c r="C268" s="158" t="s">
        <v>158</v>
      </c>
      <c r="D268" s="139" t="s">
        <v>605</v>
      </c>
      <c r="E268" s="134" t="s">
        <v>545</v>
      </c>
      <c r="F268" s="134" t="s">
        <v>546</v>
      </c>
      <c r="G268" s="133" t="s">
        <v>69</v>
      </c>
      <c r="H268" s="133" t="s">
        <v>70</v>
      </c>
      <c r="I268" s="133" t="s">
        <v>537</v>
      </c>
      <c r="J268" s="133" t="s">
        <v>85</v>
      </c>
      <c r="K268" s="173" t="s">
        <v>749</v>
      </c>
      <c r="L268" s="133" t="s">
        <v>750</v>
      </c>
      <c r="M268" s="62" t="s">
        <v>751</v>
      </c>
      <c r="N268" s="62" t="s">
        <v>752</v>
      </c>
      <c r="O268" s="133">
        <v>2</v>
      </c>
      <c r="P268" s="133">
        <v>3</v>
      </c>
      <c r="Q268" s="133">
        <f t="shared" ref="Q268" si="285">O268 * P268</f>
        <v>6</v>
      </c>
      <c r="R268" s="133" t="str">
        <f t="shared" ref="R268" si="286">IF(OR(Q268="",NOT(ISNUMBER(Q268))),"FALSO",IF(AND(Q268&gt;=1,Q268&lt;=4),"BAJO",IF(AND(Q268&gt;=5,Q268&lt;=8),"MEDIO",IF(AND(Q268&gt;=9,Q268&lt;=20),"ALTO",IF(Q268&gt;=24,"MUYALTO","FALSO")))))</f>
        <v>MEDIO</v>
      </c>
      <c r="S268" s="133">
        <v>60</v>
      </c>
      <c r="T268" s="133">
        <f t="shared" ref="T268" si="287">Q268 * S268</f>
        <v>360</v>
      </c>
      <c r="U268" s="133" t="str">
        <f t="shared" ref="U268" si="288">IF(OR(T268="",NOT(ISNUMBER(T268))),"FALSO",IF(AND(T268&gt;=1,T268&lt;=20),"IV",IF(AND(T268&gt;=21,T268&lt;=120),"III",IF(AND(T268&gt;=121,T268&lt;=500),"II",IF(T268&gt;=600,"I","FALSO")))))</f>
        <v>II</v>
      </c>
      <c r="V268" s="133" t="str">
        <f t="shared" ref="V268" si="289">IF(U268="IV","Aceptable",IF(U268="III","Mejorable",IF(U268="II","Aceptable con control especifico", IF(U268="I","No Aceptable",FALSE))))</f>
        <v>Aceptable con control especifico</v>
      </c>
      <c r="W268" s="133" t="s">
        <v>723</v>
      </c>
      <c r="X268" s="133" t="s">
        <v>69</v>
      </c>
      <c r="Y268" s="133" t="s">
        <v>753</v>
      </c>
      <c r="Z268" s="133" t="s">
        <v>754</v>
      </c>
      <c r="AA268" s="133" t="s">
        <v>755</v>
      </c>
      <c r="AB268" s="133" t="s">
        <v>756</v>
      </c>
      <c r="AC268" s="133" t="s">
        <v>757</v>
      </c>
      <c r="AD268" s="171">
        <v>46246</v>
      </c>
      <c r="AE268" s="159" t="s">
        <v>74</v>
      </c>
      <c r="AF268" s="133">
        <v>2</v>
      </c>
      <c r="AG268" s="133">
        <v>3</v>
      </c>
      <c r="AH268" s="133">
        <f t="shared" si="280"/>
        <v>6</v>
      </c>
      <c r="AI268" s="133" t="str">
        <f t="shared" si="281"/>
        <v>MEDIO</v>
      </c>
      <c r="AJ268" s="133">
        <v>60</v>
      </c>
      <c r="AK268" s="133">
        <f t="shared" si="282"/>
        <v>360</v>
      </c>
      <c r="AL268" s="133" t="str">
        <f t="shared" si="283"/>
        <v>II</v>
      </c>
      <c r="AM268" s="133" t="str">
        <f t="shared" si="284"/>
        <v>Aceptable con control especifico</v>
      </c>
      <c r="AN268" s="133" t="s">
        <v>723</v>
      </c>
      <c r="AO268" s="133" t="s">
        <v>69</v>
      </c>
      <c r="AP268" s="133" t="s">
        <v>753</v>
      </c>
      <c r="AQ268" s="133" t="s">
        <v>754</v>
      </c>
      <c r="AR268" s="133" t="s">
        <v>755</v>
      </c>
      <c r="AS268" s="133" t="s">
        <v>756</v>
      </c>
      <c r="AT268" s="133" t="s">
        <v>757</v>
      </c>
      <c r="AU268" s="137" t="str">
        <f t="shared" ref="AU268" si="290">IF(AND(V268="Aceptable",AM268="Aceptable"),"Se mantiene los controles establecidos",
IF(AND(V268="Aceptable",AM268="Mejorable"),"Disminuyó el riesgo",
IF(AND(V268="Aceptable",AM268="Aceptable con control especifico"),"Disminuyó el riesgo",
IF(AND(V268="Mejorable",AM268="Mejorable"),"Se mantiene los controles establecidos",
IF(AND(V268="Mejorable",AM268="Aceptable"),"Disminuyó el riesgo",
IF(AND(V268="Mejorable",AM268="Aceptable con control especifico"),"Disminuyó el riesgo",
IF(AND(V268="Aceptable con control especifico",AM268="Aceptable con control especifico"),"Se mantiene los controles establecidos",
IF(AND(V268="Aceptable con control especifico",AM268="Mejorable"),"Aumentó el riesgo",
IF(AND(V268="Aceptable con control especifico",AM268="Aceptable"),"Aumentó el riesgo",
"Aumentó el riesgo")))))))))</f>
        <v>Se mantiene los controles establecidos</v>
      </c>
    </row>
    <row r="269" spans="2:47" s="43" customFormat="1" ht="135" customHeight="1" x14ac:dyDescent="0.35">
      <c r="B269" s="139" t="s">
        <v>114</v>
      </c>
      <c r="C269" s="158" t="s">
        <v>158</v>
      </c>
      <c r="D269" s="141" t="s">
        <v>606</v>
      </c>
      <c r="E269" s="134" t="s">
        <v>545</v>
      </c>
      <c r="F269" s="134" t="s">
        <v>546</v>
      </c>
      <c r="G269" s="133" t="s">
        <v>69</v>
      </c>
      <c r="H269" s="133" t="s">
        <v>70</v>
      </c>
      <c r="I269" s="133" t="s">
        <v>84</v>
      </c>
      <c r="J269" s="133" t="s">
        <v>85</v>
      </c>
      <c r="K269" s="62" t="s">
        <v>693</v>
      </c>
      <c r="L269" s="133" t="s">
        <v>610</v>
      </c>
      <c r="M269" s="62" t="s">
        <v>610</v>
      </c>
      <c r="N269" s="62" t="s">
        <v>694</v>
      </c>
      <c r="O269" s="133">
        <v>2</v>
      </c>
      <c r="P269" s="133">
        <v>3</v>
      </c>
      <c r="Q269" s="133">
        <f t="shared" ref="Q269:Q270" si="291">O269 * P269</f>
        <v>6</v>
      </c>
      <c r="R269" s="133" t="str">
        <f t="shared" ref="R269:R270" si="292">IF(OR(Q269="",NOT(ISNUMBER(Q269))),"FALSO",IF(AND(Q269&gt;=1,Q269&lt;=4),"BAJO",IF(AND(Q269&gt;=5,Q269&lt;=8),"MEDIO",IF(AND(Q269&gt;=9,Q269&lt;=20),"ALTO",IF(Q269&gt;=24,"MUYALTO","FALSO")))))</f>
        <v>MEDIO</v>
      </c>
      <c r="S269" s="133">
        <v>25</v>
      </c>
      <c r="T269" s="133">
        <f t="shared" ref="T269:T270" si="293">Q269 * S269</f>
        <v>150</v>
      </c>
      <c r="U269" s="133" t="str">
        <f t="shared" ref="U269:U270" si="294">IF(OR(T269="",NOT(ISNUMBER(T269))),"FALSO",IF(AND(T269&gt;=1,T269&lt;=20),"IV",IF(AND(T269&gt;=21,T269&lt;=120),"III",IF(AND(T269&gt;=121,T269&lt;=500),"II",IF(T269&gt;=600,"I","FALSO")))))</f>
        <v>II</v>
      </c>
      <c r="V269" s="133" t="str">
        <f t="shared" ref="V269:V270" si="295">IF(U269="IV","Aceptable",IF(U269="III","Mejorable",IF(U269="II","Aceptable con control especifico", IF(U269="I","No Aceptable",FALSE))))</f>
        <v>Aceptable con control especifico</v>
      </c>
      <c r="W269" s="62" t="s">
        <v>695</v>
      </c>
      <c r="X269" s="133" t="s">
        <v>69</v>
      </c>
      <c r="Y269" s="133" t="s">
        <v>610</v>
      </c>
      <c r="Z269" s="133" t="s">
        <v>610</v>
      </c>
      <c r="AA269" s="133" t="s">
        <v>610</v>
      </c>
      <c r="AB269" s="134" t="s">
        <v>696</v>
      </c>
      <c r="AC269" s="133" t="s">
        <v>610</v>
      </c>
      <c r="AD269" s="171">
        <v>46246</v>
      </c>
      <c r="AE269" s="116" t="s">
        <v>74</v>
      </c>
      <c r="AF269" s="133">
        <v>2</v>
      </c>
      <c r="AG269" s="133">
        <v>3</v>
      </c>
      <c r="AH269" s="133">
        <f t="shared" ref="AH269:AH270" si="296">AF269 * AG269</f>
        <v>6</v>
      </c>
      <c r="AI269" s="133" t="str">
        <f t="shared" ref="AI269:AI270" si="297">IF(OR(AH269="",NOT(ISNUMBER(AH269))),"FALSO",IF(AND(AH269&gt;=1,AH269&lt;=4),"BAJO",IF(AND(AH269&gt;=5,AH269&lt;=8),"MEDIO",IF(AND(AH269&gt;=9,AH269&lt;=20),"ALTO",IF(AH269&gt;=24,"MUYALTO","FALSO")))))</f>
        <v>MEDIO</v>
      </c>
      <c r="AJ269" s="133">
        <v>25</v>
      </c>
      <c r="AK269" s="133">
        <f t="shared" ref="AK269:AK270" si="298">AH269 * AJ269</f>
        <v>150</v>
      </c>
      <c r="AL269" s="133" t="str">
        <f t="shared" ref="AL269:AL270" si="299">IF(OR(AK269="",NOT(ISNUMBER(AK269))),"FALSO",IF(AND(AK269&gt;=1,AK269&lt;=20),"IV",IF(AND(AK269&gt;=21,AK269&lt;=120),"III",IF(AND(AK269&gt;=121,AK269&lt;=500),"II",IF(AK269&gt;=600,"I","FALSO")))))</f>
        <v>II</v>
      </c>
      <c r="AM269" s="133" t="str">
        <f t="shared" ref="AM269:AM270" si="300">IF(AL269="IV","Aceptable",IF(AL269="III","Mejorable",IF(AL269="II","Aceptable con control especifico", IF(AL269="I","No Aceptable",FALSE))))</f>
        <v>Aceptable con control especifico</v>
      </c>
      <c r="AN269" s="62" t="s">
        <v>695</v>
      </c>
      <c r="AO269" s="133" t="s">
        <v>69</v>
      </c>
      <c r="AP269" s="133" t="s">
        <v>610</v>
      </c>
      <c r="AQ269" s="133" t="s">
        <v>610</v>
      </c>
      <c r="AR269" s="133" t="s">
        <v>610</v>
      </c>
      <c r="AS269" s="133" t="s">
        <v>697</v>
      </c>
      <c r="AT269" s="133" t="s">
        <v>610</v>
      </c>
      <c r="AU269" s="137" t="str">
        <f t="shared" ref="AU269:AU270" si="301">IF(AND(V269="Aceptable",AM269="Aceptable"),"Se mantiene los controles establecidos",
IF(AND(V269="Aceptable",AM269="Mejorable"),"Disminuyó el riesgo",
IF(AND(V269="Aceptable",AM269="Aceptable con control especifico"),"Disminuyó el riesgo",
IF(AND(V269="Mejorable",AM269="Mejorable"),"Se mantiene los controles establecidos",
IF(AND(V269="Mejorable",AM269="Aceptable"),"Disminuyó el riesgo",
IF(AND(V269="Mejorable",AM269="Aceptable con control especifico"),"Disminuyó el riesgo",
IF(AND(V269="Aceptable con control especifico",AM269="Aceptable con control especifico"),"Se mantiene los controles establecidos",
IF(AND(V269="Aceptable con control especifico",AM269="Mejorable"),"Aumentó el riesgo",
IF(AND(V269="Aceptable con control especifico",AM269="Aceptable"),"Aumentó el riesgo",
"Aumentó el riesgo")))))))))</f>
        <v>Se mantiene los controles establecidos</v>
      </c>
    </row>
    <row r="270" spans="2:47" s="43" customFormat="1" ht="135" customHeight="1" x14ac:dyDescent="0.35">
      <c r="B270" s="139" t="s">
        <v>114</v>
      </c>
      <c r="C270" s="158" t="s">
        <v>158</v>
      </c>
      <c r="D270" s="141" t="s">
        <v>606</v>
      </c>
      <c r="E270" s="134" t="s">
        <v>545</v>
      </c>
      <c r="F270" s="134" t="s">
        <v>546</v>
      </c>
      <c r="G270" s="133" t="s">
        <v>69</v>
      </c>
      <c r="H270" s="133" t="s">
        <v>70</v>
      </c>
      <c r="I270" s="133" t="s">
        <v>86</v>
      </c>
      <c r="J270" s="133" t="s">
        <v>85</v>
      </c>
      <c r="K270" s="173" t="s">
        <v>703</v>
      </c>
      <c r="L270" s="62" t="s">
        <v>705</v>
      </c>
      <c r="M270" s="179" t="s">
        <v>706</v>
      </c>
      <c r="N270" s="174" t="s">
        <v>707</v>
      </c>
      <c r="O270" s="133">
        <v>2</v>
      </c>
      <c r="P270" s="133">
        <v>3</v>
      </c>
      <c r="Q270" s="133">
        <f t="shared" si="291"/>
        <v>6</v>
      </c>
      <c r="R270" s="133" t="str">
        <f t="shared" si="292"/>
        <v>MEDIO</v>
      </c>
      <c r="S270" s="133">
        <v>25</v>
      </c>
      <c r="T270" s="133">
        <f t="shared" si="293"/>
        <v>150</v>
      </c>
      <c r="U270" s="133" t="str">
        <f t="shared" si="294"/>
        <v>II</v>
      </c>
      <c r="V270" s="133" t="str">
        <f t="shared" si="295"/>
        <v>Aceptable con control especifico</v>
      </c>
      <c r="W270" s="157" t="s">
        <v>704</v>
      </c>
      <c r="X270" s="133" t="s">
        <v>69</v>
      </c>
      <c r="Y270" s="173" t="s">
        <v>708</v>
      </c>
      <c r="Z270" s="133" t="s">
        <v>610</v>
      </c>
      <c r="AA270" s="133" t="s">
        <v>709</v>
      </c>
      <c r="AB270" s="133" t="s">
        <v>710</v>
      </c>
      <c r="AC270" s="133" t="s">
        <v>610</v>
      </c>
      <c r="AD270" s="171">
        <v>46246</v>
      </c>
      <c r="AE270" s="116" t="s">
        <v>74</v>
      </c>
      <c r="AF270" s="133">
        <v>2</v>
      </c>
      <c r="AG270" s="133">
        <v>3</v>
      </c>
      <c r="AH270" s="133">
        <f t="shared" si="296"/>
        <v>6</v>
      </c>
      <c r="AI270" s="133" t="str">
        <f t="shared" si="297"/>
        <v>MEDIO</v>
      </c>
      <c r="AJ270" s="133">
        <v>25</v>
      </c>
      <c r="AK270" s="133">
        <f t="shared" si="298"/>
        <v>150</v>
      </c>
      <c r="AL270" s="133" t="str">
        <f t="shared" si="299"/>
        <v>II</v>
      </c>
      <c r="AM270" s="133" t="str">
        <f t="shared" si="300"/>
        <v>Aceptable con control especifico</v>
      </c>
      <c r="AN270" s="157" t="s">
        <v>704</v>
      </c>
      <c r="AO270" s="133" t="s">
        <v>69</v>
      </c>
      <c r="AP270" s="173" t="s">
        <v>708</v>
      </c>
      <c r="AQ270" s="133" t="s">
        <v>610</v>
      </c>
      <c r="AR270" s="133" t="s">
        <v>709</v>
      </c>
      <c r="AS270" s="133" t="s">
        <v>710</v>
      </c>
      <c r="AT270" s="133" t="s">
        <v>610</v>
      </c>
      <c r="AU270" s="137" t="str">
        <f t="shared" si="301"/>
        <v>Se mantiene los controles establecidos</v>
      </c>
    </row>
    <row r="271" spans="2:47" s="43" customFormat="1" ht="135" customHeight="1" x14ac:dyDescent="0.35">
      <c r="B271" s="139" t="s">
        <v>114</v>
      </c>
      <c r="C271" s="158" t="s">
        <v>158</v>
      </c>
      <c r="D271" s="141" t="s">
        <v>606</v>
      </c>
      <c r="E271" s="134" t="s">
        <v>545</v>
      </c>
      <c r="F271" s="134" t="s">
        <v>546</v>
      </c>
      <c r="G271" s="133" t="s">
        <v>69</v>
      </c>
      <c r="H271" s="133" t="s">
        <v>70</v>
      </c>
      <c r="I271" s="133" t="s">
        <v>87</v>
      </c>
      <c r="J271" s="133" t="s">
        <v>85</v>
      </c>
      <c r="K271" s="62" t="s">
        <v>698</v>
      </c>
      <c r="L271" s="133" t="s">
        <v>610</v>
      </c>
      <c r="M271" s="62" t="s">
        <v>610</v>
      </c>
      <c r="N271" s="62" t="s">
        <v>699</v>
      </c>
      <c r="O271" s="133">
        <v>2</v>
      </c>
      <c r="P271" s="133">
        <v>4</v>
      </c>
      <c r="Q271" s="133">
        <f t="shared" si="208"/>
        <v>8</v>
      </c>
      <c r="R271" s="133" t="str">
        <f t="shared" si="209"/>
        <v>MEDIO</v>
      </c>
      <c r="S271" s="133">
        <v>25</v>
      </c>
      <c r="T271" s="133">
        <f t="shared" si="210"/>
        <v>200</v>
      </c>
      <c r="U271" s="133" t="str">
        <f t="shared" si="211"/>
        <v>II</v>
      </c>
      <c r="V271" s="133" t="str">
        <f t="shared" si="212"/>
        <v>Aceptable con control especifico</v>
      </c>
      <c r="W271" s="133" t="s">
        <v>700</v>
      </c>
      <c r="X271" s="133" t="s">
        <v>69</v>
      </c>
      <c r="Y271" s="133" t="s">
        <v>610</v>
      </c>
      <c r="Z271" s="133" t="s">
        <v>610</v>
      </c>
      <c r="AA271" s="133" t="s">
        <v>701</v>
      </c>
      <c r="AB271" s="133" t="s">
        <v>702</v>
      </c>
      <c r="AC271" s="133" t="s">
        <v>610</v>
      </c>
      <c r="AD271" s="171">
        <v>46246</v>
      </c>
      <c r="AE271" s="116" t="s">
        <v>74</v>
      </c>
      <c r="AF271" s="133">
        <v>2</v>
      </c>
      <c r="AG271" s="133">
        <v>4</v>
      </c>
      <c r="AH271" s="133">
        <f t="shared" si="192"/>
        <v>8</v>
      </c>
      <c r="AI271" s="133" t="str">
        <f t="shared" si="193"/>
        <v>MEDIO</v>
      </c>
      <c r="AJ271" s="133">
        <v>25</v>
      </c>
      <c r="AK271" s="133">
        <f t="shared" si="194"/>
        <v>200</v>
      </c>
      <c r="AL271" s="133" t="str">
        <f t="shared" si="195"/>
        <v>II</v>
      </c>
      <c r="AM271" s="133" t="str">
        <f t="shared" si="196"/>
        <v>Aceptable con control especifico</v>
      </c>
      <c r="AN271" s="133" t="s">
        <v>700</v>
      </c>
      <c r="AO271" s="133" t="s">
        <v>69</v>
      </c>
      <c r="AP271" s="133" t="s">
        <v>610</v>
      </c>
      <c r="AQ271" s="133" t="s">
        <v>610</v>
      </c>
      <c r="AR271" s="133" t="s">
        <v>701</v>
      </c>
      <c r="AS271" s="133" t="s">
        <v>702</v>
      </c>
      <c r="AT271" s="133" t="s">
        <v>610</v>
      </c>
      <c r="AU271" s="137" t="str">
        <f t="shared" si="213"/>
        <v>Se mantiene los controles establecidos</v>
      </c>
    </row>
    <row r="272" spans="2:47" s="43" customFormat="1" ht="135" customHeight="1" x14ac:dyDescent="0.35">
      <c r="B272" s="139" t="s">
        <v>114</v>
      </c>
      <c r="C272" s="158" t="s">
        <v>158</v>
      </c>
      <c r="D272" s="141" t="s">
        <v>606</v>
      </c>
      <c r="E272" s="134" t="s">
        <v>545</v>
      </c>
      <c r="F272" s="134" t="s">
        <v>546</v>
      </c>
      <c r="G272" s="133" t="s">
        <v>69</v>
      </c>
      <c r="H272" s="133" t="s">
        <v>70</v>
      </c>
      <c r="I272" s="133" t="s">
        <v>88</v>
      </c>
      <c r="J272" s="133" t="s">
        <v>89</v>
      </c>
      <c r="K272" s="62" t="s">
        <v>788</v>
      </c>
      <c r="L272" s="133" t="s">
        <v>626</v>
      </c>
      <c r="M272" s="62" t="s">
        <v>789</v>
      </c>
      <c r="N272" s="138" t="s">
        <v>790</v>
      </c>
      <c r="O272" s="133">
        <v>2</v>
      </c>
      <c r="P272" s="133">
        <v>1</v>
      </c>
      <c r="Q272" s="133">
        <v>2</v>
      </c>
      <c r="R272" s="133" t="s">
        <v>791</v>
      </c>
      <c r="S272" s="133">
        <v>60</v>
      </c>
      <c r="T272" s="133">
        <v>120</v>
      </c>
      <c r="U272" s="133" t="s">
        <v>235</v>
      </c>
      <c r="V272" s="133" t="s">
        <v>264</v>
      </c>
      <c r="W272" s="62" t="s">
        <v>792</v>
      </c>
      <c r="X272" s="133" t="s">
        <v>69</v>
      </c>
      <c r="Y272" s="133" t="s">
        <v>610</v>
      </c>
      <c r="Z272" s="133" t="s">
        <v>610</v>
      </c>
      <c r="AA272" s="138" t="s">
        <v>793</v>
      </c>
      <c r="AB272" s="137" t="s">
        <v>794</v>
      </c>
      <c r="AC272" s="133" t="s">
        <v>795</v>
      </c>
      <c r="AD272" s="171">
        <v>46246</v>
      </c>
      <c r="AE272" s="116" t="s">
        <v>74</v>
      </c>
      <c r="AF272" s="133">
        <v>2</v>
      </c>
      <c r="AG272" s="133">
        <v>1</v>
      </c>
      <c r="AH272" s="133">
        <v>2</v>
      </c>
      <c r="AI272" s="133" t="s">
        <v>791</v>
      </c>
      <c r="AJ272" s="133">
        <v>60</v>
      </c>
      <c r="AK272" s="133">
        <v>120</v>
      </c>
      <c r="AL272" s="133" t="s">
        <v>235</v>
      </c>
      <c r="AM272" s="133" t="s">
        <v>264</v>
      </c>
      <c r="AN272" s="62" t="s">
        <v>792</v>
      </c>
      <c r="AO272" s="133" t="s">
        <v>69</v>
      </c>
      <c r="AP272" s="133" t="s">
        <v>610</v>
      </c>
      <c r="AQ272" s="133" t="s">
        <v>610</v>
      </c>
      <c r="AR272" s="138" t="s">
        <v>793</v>
      </c>
      <c r="AS272" s="137" t="s">
        <v>794</v>
      </c>
      <c r="AT272" s="133" t="s">
        <v>795</v>
      </c>
      <c r="AU272" s="137" t="s">
        <v>287</v>
      </c>
    </row>
    <row r="273" spans="2:47" s="43" customFormat="1" ht="135" customHeight="1" x14ac:dyDescent="0.35">
      <c r="B273" s="139" t="s">
        <v>114</v>
      </c>
      <c r="C273" s="158" t="s">
        <v>158</v>
      </c>
      <c r="D273" s="141" t="s">
        <v>606</v>
      </c>
      <c r="E273" s="134" t="s">
        <v>545</v>
      </c>
      <c r="F273" s="134" t="s">
        <v>546</v>
      </c>
      <c r="G273" s="133" t="s">
        <v>69</v>
      </c>
      <c r="H273" s="133" t="s">
        <v>70</v>
      </c>
      <c r="I273" s="133" t="s">
        <v>90</v>
      </c>
      <c r="J273" s="133" t="s">
        <v>89</v>
      </c>
      <c r="K273" s="62" t="s">
        <v>788</v>
      </c>
      <c r="L273" s="133" t="s">
        <v>626</v>
      </c>
      <c r="M273" s="62" t="s">
        <v>789</v>
      </c>
      <c r="N273" s="138" t="s">
        <v>790</v>
      </c>
      <c r="O273" s="133">
        <v>2</v>
      </c>
      <c r="P273" s="133">
        <v>1</v>
      </c>
      <c r="Q273" s="133">
        <v>2</v>
      </c>
      <c r="R273" s="133" t="s">
        <v>791</v>
      </c>
      <c r="S273" s="133">
        <v>60</v>
      </c>
      <c r="T273" s="133">
        <v>120</v>
      </c>
      <c r="U273" s="133" t="s">
        <v>235</v>
      </c>
      <c r="V273" s="133" t="s">
        <v>264</v>
      </c>
      <c r="W273" s="62" t="s">
        <v>792</v>
      </c>
      <c r="X273" s="133" t="s">
        <v>69</v>
      </c>
      <c r="Y273" s="133" t="s">
        <v>610</v>
      </c>
      <c r="Z273" s="133" t="s">
        <v>610</v>
      </c>
      <c r="AA273" s="138" t="s">
        <v>793</v>
      </c>
      <c r="AB273" s="137" t="s">
        <v>794</v>
      </c>
      <c r="AC273" s="133" t="s">
        <v>795</v>
      </c>
      <c r="AD273" s="171">
        <v>46246</v>
      </c>
      <c r="AE273" s="116" t="s">
        <v>74</v>
      </c>
      <c r="AF273" s="133">
        <v>2</v>
      </c>
      <c r="AG273" s="133">
        <v>1</v>
      </c>
      <c r="AH273" s="133">
        <v>2</v>
      </c>
      <c r="AI273" s="133" t="s">
        <v>791</v>
      </c>
      <c r="AJ273" s="133">
        <v>60</v>
      </c>
      <c r="AK273" s="133">
        <v>120</v>
      </c>
      <c r="AL273" s="133" t="s">
        <v>235</v>
      </c>
      <c r="AM273" s="133" t="s">
        <v>264</v>
      </c>
      <c r="AN273" s="62" t="s">
        <v>792</v>
      </c>
      <c r="AO273" s="133" t="s">
        <v>69</v>
      </c>
      <c r="AP273" s="133" t="s">
        <v>610</v>
      </c>
      <c r="AQ273" s="133" t="s">
        <v>610</v>
      </c>
      <c r="AR273" s="138" t="s">
        <v>793</v>
      </c>
      <c r="AS273" s="137" t="s">
        <v>794</v>
      </c>
      <c r="AT273" s="133" t="s">
        <v>795</v>
      </c>
      <c r="AU273" s="137" t="s">
        <v>287</v>
      </c>
    </row>
    <row r="274" spans="2:47" s="43" customFormat="1" ht="135" customHeight="1" x14ac:dyDescent="0.35">
      <c r="B274" s="139" t="s">
        <v>114</v>
      </c>
      <c r="C274" s="158" t="s">
        <v>158</v>
      </c>
      <c r="D274" s="141" t="s">
        <v>606</v>
      </c>
      <c r="E274" s="134" t="s">
        <v>545</v>
      </c>
      <c r="F274" s="134" t="s">
        <v>546</v>
      </c>
      <c r="G274" s="133" t="s">
        <v>69</v>
      </c>
      <c r="H274" s="133" t="s">
        <v>70</v>
      </c>
      <c r="I274" s="133" t="s">
        <v>91</v>
      </c>
      <c r="J274" s="133" t="s">
        <v>89</v>
      </c>
      <c r="K274" s="62" t="s">
        <v>788</v>
      </c>
      <c r="L274" s="133" t="s">
        <v>626</v>
      </c>
      <c r="M274" s="62" t="s">
        <v>789</v>
      </c>
      <c r="N274" s="138" t="s">
        <v>790</v>
      </c>
      <c r="O274" s="133">
        <v>2</v>
      </c>
      <c r="P274" s="133">
        <v>1</v>
      </c>
      <c r="Q274" s="133">
        <v>2</v>
      </c>
      <c r="R274" s="133" t="s">
        <v>791</v>
      </c>
      <c r="S274" s="133">
        <v>60</v>
      </c>
      <c r="T274" s="133">
        <v>120</v>
      </c>
      <c r="U274" s="133" t="s">
        <v>235</v>
      </c>
      <c r="V274" s="133" t="s">
        <v>264</v>
      </c>
      <c r="W274" s="62" t="s">
        <v>792</v>
      </c>
      <c r="X274" s="133" t="s">
        <v>69</v>
      </c>
      <c r="Y274" s="133" t="s">
        <v>610</v>
      </c>
      <c r="Z274" s="133" t="s">
        <v>610</v>
      </c>
      <c r="AA274" s="138" t="s">
        <v>793</v>
      </c>
      <c r="AB274" s="137" t="s">
        <v>794</v>
      </c>
      <c r="AC274" s="133" t="s">
        <v>795</v>
      </c>
      <c r="AD274" s="171">
        <v>46246</v>
      </c>
      <c r="AE274" s="116" t="s">
        <v>74</v>
      </c>
      <c r="AF274" s="133">
        <v>2</v>
      </c>
      <c r="AG274" s="133">
        <v>1</v>
      </c>
      <c r="AH274" s="133">
        <v>2</v>
      </c>
      <c r="AI274" s="133" t="s">
        <v>791</v>
      </c>
      <c r="AJ274" s="133">
        <v>60</v>
      </c>
      <c r="AK274" s="133">
        <v>120</v>
      </c>
      <c r="AL274" s="133" t="s">
        <v>235</v>
      </c>
      <c r="AM274" s="133" t="s">
        <v>264</v>
      </c>
      <c r="AN274" s="62" t="s">
        <v>792</v>
      </c>
      <c r="AO274" s="133" t="s">
        <v>69</v>
      </c>
      <c r="AP274" s="133" t="s">
        <v>610</v>
      </c>
      <c r="AQ274" s="133" t="s">
        <v>610</v>
      </c>
      <c r="AR274" s="138" t="s">
        <v>793</v>
      </c>
      <c r="AS274" s="137" t="s">
        <v>794</v>
      </c>
      <c r="AT274" s="133" t="s">
        <v>795</v>
      </c>
      <c r="AU274" s="137" t="s">
        <v>287</v>
      </c>
    </row>
    <row r="275" spans="2:47" s="43" customFormat="1" ht="135" customHeight="1" x14ac:dyDescent="0.35">
      <c r="B275" s="139" t="s">
        <v>114</v>
      </c>
      <c r="C275" s="158" t="s">
        <v>158</v>
      </c>
      <c r="D275" s="141" t="s">
        <v>606</v>
      </c>
      <c r="E275" s="134" t="s">
        <v>545</v>
      </c>
      <c r="F275" s="134" t="s">
        <v>546</v>
      </c>
      <c r="G275" s="133" t="s">
        <v>69</v>
      </c>
      <c r="H275" s="133" t="s">
        <v>70</v>
      </c>
      <c r="I275" s="133" t="s">
        <v>92</v>
      </c>
      <c r="J275" s="133" t="s">
        <v>89</v>
      </c>
      <c r="K275" s="62" t="s">
        <v>788</v>
      </c>
      <c r="L275" s="133" t="s">
        <v>626</v>
      </c>
      <c r="M275" s="62" t="s">
        <v>789</v>
      </c>
      <c r="N275" s="138" t="s">
        <v>790</v>
      </c>
      <c r="O275" s="133">
        <v>2</v>
      </c>
      <c r="P275" s="133">
        <v>1</v>
      </c>
      <c r="Q275" s="133">
        <v>2</v>
      </c>
      <c r="R275" s="133" t="s">
        <v>791</v>
      </c>
      <c r="S275" s="133">
        <v>60</v>
      </c>
      <c r="T275" s="133">
        <v>120</v>
      </c>
      <c r="U275" s="133" t="s">
        <v>235</v>
      </c>
      <c r="V275" s="133" t="s">
        <v>264</v>
      </c>
      <c r="W275" s="62" t="s">
        <v>792</v>
      </c>
      <c r="X275" s="133" t="s">
        <v>69</v>
      </c>
      <c r="Y275" s="133" t="s">
        <v>610</v>
      </c>
      <c r="Z275" s="133" t="s">
        <v>610</v>
      </c>
      <c r="AA275" s="138" t="s">
        <v>793</v>
      </c>
      <c r="AB275" s="137" t="s">
        <v>794</v>
      </c>
      <c r="AC275" s="133" t="s">
        <v>795</v>
      </c>
      <c r="AD275" s="171">
        <v>46246</v>
      </c>
      <c r="AE275" s="116" t="s">
        <v>74</v>
      </c>
      <c r="AF275" s="133">
        <v>2</v>
      </c>
      <c r="AG275" s="133">
        <v>1</v>
      </c>
      <c r="AH275" s="133">
        <v>2</v>
      </c>
      <c r="AI275" s="133" t="s">
        <v>791</v>
      </c>
      <c r="AJ275" s="133">
        <v>60</v>
      </c>
      <c r="AK275" s="133">
        <v>120</v>
      </c>
      <c r="AL275" s="133" t="s">
        <v>235</v>
      </c>
      <c r="AM275" s="133" t="s">
        <v>264</v>
      </c>
      <c r="AN275" s="62" t="s">
        <v>792</v>
      </c>
      <c r="AO275" s="133" t="s">
        <v>69</v>
      </c>
      <c r="AP275" s="133" t="s">
        <v>610</v>
      </c>
      <c r="AQ275" s="133" t="s">
        <v>610</v>
      </c>
      <c r="AR275" s="138" t="s">
        <v>793</v>
      </c>
      <c r="AS275" s="137" t="s">
        <v>794</v>
      </c>
      <c r="AT275" s="133" t="s">
        <v>795</v>
      </c>
      <c r="AU275" s="137" t="s">
        <v>287</v>
      </c>
    </row>
    <row r="276" spans="2:47" s="43" customFormat="1" ht="135" customHeight="1" x14ac:dyDescent="0.35">
      <c r="B276" s="139" t="s">
        <v>114</v>
      </c>
      <c r="C276" s="158" t="s">
        <v>158</v>
      </c>
      <c r="D276" s="141" t="s">
        <v>606</v>
      </c>
      <c r="E276" s="134" t="s">
        <v>545</v>
      </c>
      <c r="F276" s="134" t="s">
        <v>546</v>
      </c>
      <c r="G276" s="133" t="s">
        <v>69</v>
      </c>
      <c r="H276" s="133" t="s">
        <v>70</v>
      </c>
      <c r="I276" s="133" t="s">
        <v>93</v>
      </c>
      <c r="J276" s="133" t="s">
        <v>89</v>
      </c>
      <c r="K276" s="62" t="s">
        <v>788</v>
      </c>
      <c r="L276" s="133" t="s">
        <v>626</v>
      </c>
      <c r="M276" s="62" t="s">
        <v>789</v>
      </c>
      <c r="N276" s="138" t="s">
        <v>790</v>
      </c>
      <c r="O276" s="133">
        <v>2</v>
      </c>
      <c r="P276" s="133">
        <v>1</v>
      </c>
      <c r="Q276" s="133">
        <v>2</v>
      </c>
      <c r="R276" s="133" t="s">
        <v>791</v>
      </c>
      <c r="S276" s="133">
        <v>60</v>
      </c>
      <c r="T276" s="133">
        <v>120</v>
      </c>
      <c r="U276" s="133" t="s">
        <v>235</v>
      </c>
      <c r="V276" s="133" t="s">
        <v>264</v>
      </c>
      <c r="W276" s="62" t="s">
        <v>792</v>
      </c>
      <c r="X276" s="133" t="s">
        <v>69</v>
      </c>
      <c r="Y276" s="133" t="s">
        <v>610</v>
      </c>
      <c r="Z276" s="133" t="s">
        <v>610</v>
      </c>
      <c r="AA276" s="138" t="s">
        <v>793</v>
      </c>
      <c r="AB276" s="137" t="s">
        <v>794</v>
      </c>
      <c r="AC276" s="133" t="s">
        <v>795</v>
      </c>
      <c r="AD276" s="171">
        <v>46246</v>
      </c>
      <c r="AE276" s="116" t="s">
        <v>74</v>
      </c>
      <c r="AF276" s="133">
        <v>2</v>
      </c>
      <c r="AG276" s="133">
        <v>1</v>
      </c>
      <c r="AH276" s="133">
        <v>2</v>
      </c>
      <c r="AI276" s="133" t="s">
        <v>791</v>
      </c>
      <c r="AJ276" s="133">
        <v>60</v>
      </c>
      <c r="AK276" s="133">
        <v>120</v>
      </c>
      <c r="AL276" s="133" t="s">
        <v>235</v>
      </c>
      <c r="AM276" s="133" t="s">
        <v>264</v>
      </c>
      <c r="AN276" s="62" t="s">
        <v>792</v>
      </c>
      <c r="AO276" s="133" t="s">
        <v>69</v>
      </c>
      <c r="AP276" s="133" t="s">
        <v>610</v>
      </c>
      <c r="AQ276" s="133" t="s">
        <v>610</v>
      </c>
      <c r="AR276" s="138" t="s">
        <v>793</v>
      </c>
      <c r="AS276" s="137" t="s">
        <v>794</v>
      </c>
      <c r="AT276" s="133" t="s">
        <v>795</v>
      </c>
      <c r="AU276" s="137" t="s">
        <v>287</v>
      </c>
    </row>
    <row r="277" spans="2:47" s="43" customFormat="1" ht="135" customHeight="1" x14ac:dyDescent="0.35">
      <c r="B277" s="139" t="s">
        <v>114</v>
      </c>
      <c r="C277" s="158" t="s">
        <v>158</v>
      </c>
      <c r="D277" s="141" t="s">
        <v>606</v>
      </c>
      <c r="E277" s="134" t="s">
        <v>545</v>
      </c>
      <c r="F277" s="134" t="s">
        <v>546</v>
      </c>
      <c r="G277" s="133" t="s">
        <v>69</v>
      </c>
      <c r="H277" s="133" t="s">
        <v>70</v>
      </c>
      <c r="I277" s="133" t="s">
        <v>94</v>
      </c>
      <c r="J277" s="133" t="s">
        <v>89</v>
      </c>
      <c r="K277" s="62" t="s">
        <v>788</v>
      </c>
      <c r="L277" s="133" t="s">
        <v>626</v>
      </c>
      <c r="M277" s="62" t="s">
        <v>789</v>
      </c>
      <c r="N277" s="138" t="s">
        <v>790</v>
      </c>
      <c r="O277" s="133">
        <v>2</v>
      </c>
      <c r="P277" s="133">
        <v>1</v>
      </c>
      <c r="Q277" s="133">
        <v>2</v>
      </c>
      <c r="R277" s="133" t="s">
        <v>791</v>
      </c>
      <c r="S277" s="133">
        <v>60</v>
      </c>
      <c r="T277" s="133">
        <v>120</v>
      </c>
      <c r="U277" s="133" t="s">
        <v>235</v>
      </c>
      <c r="V277" s="133" t="s">
        <v>264</v>
      </c>
      <c r="W277" s="62" t="s">
        <v>792</v>
      </c>
      <c r="X277" s="133" t="s">
        <v>69</v>
      </c>
      <c r="Y277" s="133" t="s">
        <v>610</v>
      </c>
      <c r="Z277" s="133" t="s">
        <v>610</v>
      </c>
      <c r="AA277" s="138" t="s">
        <v>793</v>
      </c>
      <c r="AB277" s="137" t="s">
        <v>794</v>
      </c>
      <c r="AC277" s="133" t="s">
        <v>795</v>
      </c>
      <c r="AD277" s="171">
        <v>46246</v>
      </c>
      <c r="AE277" s="116" t="s">
        <v>74</v>
      </c>
      <c r="AF277" s="133">
        <v>2</v>
      </c>
      <c r="AG277" s="133">
        <v>1</v>
      </c>
      <c r="AH277" s="133">
        <v>2</v>
      </c>
      <c r="AI277" s="133" t="s">
        <v>791</v>
      </c>
      <c r="AJ277" s="133">
        <v>60</v>
      </c>
      <c r="AK277" s="133">
        <v>120</v>
      </c>
      <c r="AL277" s="133" t="s">
        <v>235</v>
      </c>
      <c r="AM277" s="133" t="s">
        <v>264</v>
      </c>
      <c r="AN277" s="62" t="s">
        <v>792</v>
      </c>
      <c r="AO277" s="133" t="s">
        <v>69</v>
      </c>
      <c r="AP277" s="133" t="s">
        <v>610</v>
      </c>
      <c r="AQ277" s="133" t="s">
        <v>610</v>
      </c>
      <c r="AR277" s="138" t="s">
        <v>793</v>
      </c>
      <c r="AS277" s="137" t="s">
        <v>794</v>
      </c>
      <c r="AT277" s="133" t="s">
        <v>795</v>
      </c>
      <c r="AU277" s="137" t="s">
        <v>287</v>
      </c>
    </row>
    <row r="278" spans="2:47" s="43" customFormat="1" ht="135" customHeight="1" x14ac:dyDescent="0.35">
      <c r="B278" s="139" t="s">
        <v>114</v>
      </c>
      <c r="C278" s="158" t="s">
        <v>158</v>
      </c>
      <c r="D278" s="141" t="s">
        <v>549</v>
      </c>
      <c r="E278" s="134" t="s">
        <v>550</v>
      </c>
      <c r="F278" s="134" t="s">
        <v>551</v>
      </c>
      <c r="G278" s="133" t="s">
        <v>69</v>
      </c>
      <c r="H278" s="133" t="s">
        <v>70</v>
      </c>
      <c r="I278" s="133" t="s">
        <v>840</v>
      </c>
      <c r="J278" s="133" t="s">
        <v>71</v>
      </c>
      <c r="K278" s="62" t="s">
        <v>609</v>
      </c>
      <c r="L278" s="62" t="s">
        <v>610</v>
      </c>
      <c r="M278" s="62" t="s">
        <v>611</v>
      </c>
      <c r="N278" s="62" t="s">
        <v>612</v>
      </c>
      <c r="O278" s="133">
        <v>2</v>
      </c>
      <c r="P278" s="133">
        <v>4</v>
      </c>
      <c r="Q278" s="133">
        <f t="shared" si="208"/>
        <v>8</v>
      </c>
      <c r="R278" s="133" t="str">
        <f t="shared" si="209"/>
        <v>MEDIO</v>
      </c>
      <c r="S278" s="133">
        <v>10</v>
      </c>
      <c r="T278" s="133">
        <f t="shared" si="210"/>
        <v>80</v>
      </c>
      <c r="U278" s="133" t="str">
        <f t="shared" si="211"/>
        <v>III</v>
      </c>
      <c r="V278" s="133" t="str">
        <f t="shared" si="212"/>
        <v>Mejorable</v>
      </c>
      <c r="W278" s="62" t="s">
        <v>72</v>
      </c>
      <c r="X278" s="133" t="s">
        <v>73</v>
      </c>
      <c r="Y278" s="133" t="s">
        <v>610</v>
      </c>
      <c r="Z278" s="133" t="s">
        <v>610</v>
      </c>
      <c r="AA278" s="133" t="s">
        <v>610</v>
      </c>
      <c r="AB278" s="133" t="s">
        <v>613</v>
      </c>
      <c r="AC278" s="133" t="s">
        <v>614</v>
      </c>
      <c r="AD278" s="171">
        <v>46246</v>
      </c>
      <c r="AE278" s="116" t="s">
        <v>74</v>
      </c>
      <c r="AF278" s="133">
        <v>2</v>
      </c>
      <c r="AG278" s="133">
        <v>4</v>
      </c>
      <c r="AH278" s="133">
        <f t="shared" ref="AH278:AH333" si="302">AF278 * AG278</f>
        <v>8</v>
      </c>
      <c r="AI278" s="133" t="str">
        <f t="shared" ref="AI278:AI333" si="303">IF(OR(AH278="",NOT(ISNUMBER(AH278))),"FALSO",IF(AND(AH278&gt;=1,AH278&lt;=4),"BAJO",IF(AND(AH278&gt;=5,AH278&lt;=8),"MEDIO",IF(AND(AH278&gt;=9,AH278&lt;=20),"ALTO",IF(AH278&gt;=24,"MUYALTO","FALSO")))))</f>
        <v>MEDIO</v>
      </c>
      <c r="AJ278" s="133">
        <v>10</v>
      </c>
      <c r="AK278" s="133">
        <f t="shared" ref="AK278:AK333" si="304">AH278 * AJ278</f>
        <v>80</v>
      </c>
      <c r="AL278" s="133" t="str">
        <f t="shared" ref="AL278:AL333" si="305">IF(OR(AK278="",NOT(ISNUMBER(AK278))),"FALSO",IF(AND(AK278&gt;=1,AK278&lt;=20),"IV",IF(AND(AK278&gt;=21,AK278&lt;=120),"III",IF(AND(AK278&gt;=121,AK278&lt;=500),"II",IF(AK278&gt;=600,"I","FALSO")))))</f>
        <v>III</v>
      </c>
      <c r="AM278" s="133" t="str">
        <f t="shared" ref="AM278:AM333" si="306">IF(AL278="IV","Aceptable",IF(AL278="III","Mejorable",IF(AL278="II","Aceptable con control especifico", IF(AL278="I","No Aceptable",FALSE))))</f>
        <v>Mejorable</v>
      </c>
      <c r="AN278" s="62" t="s">
        <v>72</v>
      </c>
      <c r="AO278" s="133" t="s">
        <v>73</v>
      </c>
      <c r="AP278" s="133" t="s">
        <v>610</v>
      </c>
      <c r="AQ278" s="133" t="s">
        <v>610</v>
      </c>
      <c r="AR278" s="133" t="s">
        <v>610</v>
      </c>
      <c r="AS278" s="133" t="s">
        <v>613</v>
      </c>
      <c r="AT278" s="133" t="s">
        <v>614</v>
      </c>
      <c r="AU278" s="137" t="str">
        <f t="shared" si="213"/>
        <v>Se mantiene los controles establecidos</v>
      </c>
    </row>
    <row r="279" spans="2:47" s="43" customFormat="1" ht="135" customHeight="1" x14ac:dyDescent="0.35">
      <c r="B279" s="139" t="s">
        <v>114</v>
      </c>
      <c r="C279" s="158" t="s">
        <v>158</v>
      </c>
      <c r="D279" s="141" t="s">
        <v>549</v>
      </c>
      <c r="E279" s="134" t="s">
        <v>550</v>
      </c>
      <c r="F279" s="134" t="s">
        <v>551</v>
      </c>
      <c r="G279" s="133" t="s">
        <v>69</v>
      </c>
      <c r="H279" s="133" t="s">
        <v>70</v>
      </c>
      <c r="I279" s="133" t="s">
        <v>552</v>
      </c>
      <c r="J279" s="133" t="s">
        <v>76</v>
      </c>
      <c r="K279" s="62" t="s">
        <v>649</v>
      </c>
      <c r="L279" s="62" t="s">
        <v>650</v>
      </c>
      <c r="M279" s="62" t="s">
        <v>610</v>
      </c>
      <c r="N279" s="62" t="s">
        <v>651</v>
      </c>
      <c r="O279" s="133">
        <v>2</v>
      </c>
      <c r="P279" s="133">
        <v>1</v>
      </c>
      <c r="Q279" s="133">
        <f t="shared" si="208"/>
        <v>2</v>
      </c>
      <c r="R279" s="133" t="str">
        <f t="shared" si="209"/>
        <v>BAJO</v>
      </c>
      <c r="S279" s="133">
        <v>25</v>
      </c>
      <c r="T279" s="133">
        <f t="shared" si="210"/>
        <v>50</v>
      </c>
      <c r="U279" s="133" t="str">
        <f t="shared" si="211"/>
        <v>III</v>
      </c>
      <c r="V279" s="133" t="str">
        <f t="shared" si="212"/>
        <v>Mejorable</v>
      </c>
      <c r="W279" s="169" t="s">
        <v>652</v>
      </c>
      <c r="X279" s="133" t="s">
        <v>73</v>
      </c>
      <c r="Y279" s="133" t="s">
        <v>610</v>
      </c>
      <c r="Z279" s="133" t="s">
        <v>610</v>
      </c>
      <c r="AA279" s="133" t="s">
        <v>653</v>
      </c>
      <c r="AB279" s="133" t="s">
        <v>654</v>
      </c>
      <c r="AC279" s="133" t="s">
        <v>614</v>
      </c>
      <c r="AD279" s="171">
        <v>46246</v>
      </c>
      <c r="AE279" s="116" t="s">
        <v>74</v>
      </c>
      <c r="AF279" s="133">
        <v>2</v>
      </c>
      <c r="AG279" s="133">
        <v>1</v>
      </c>
      <c r="AH279" s="133">
        <f t="shared" si="302"/>
        <v>2</v>
      </c>
      <c r="AI279" s="133" t="str">
        <f t="shared" si="303"/>
        <v>BAJO</v>
      </c>
      <c r="AJ279" s="133">
        <v>25</v>
      </c>
      <c r="AK279" s="133">
        <f t="shared" si="304"/>
        <v>50</v>
      </c>
      <c r="AL279" s="133" t="str">
        <f t="shared" si="305"/>
        <v>III</v>
      </c>
      <c r="AM279" s="133" t="str">
        <f t="shared" si="306"/>
        <v>Mejorable</v>
      </c>
      <c r="AN279" s="169" t="s">
        <v>652</v>
      </c>
      <c r="AO279" s="133" t="s">
        <v>73</v>
      </c>
      <c r="AP279" s="133" t="s">
        <v>610</v>
      </c>
      <c r="AQ279" s="133" t="s">
        <v>610</v>
      </c>
      <c r="AR279" s="133" t="s">
        <v>653</v>
      </c>
      <c r="AS279" s="133" t="s">
        <v>654</v>
      </c>
      <c r="AT279" s="133" t="s">
        <v>614</v>
      </c>
      <c r="AU279" s="137" t="str">
        <f t="shared" si="213"/>
        <v>Se mantiene los controles establecidos</v>
      </c>
    </row>
    <row r="280" spans="2:47" s="43" customFormat="1" ht="135" customHeight="1" x14ac:dyDescent="0.35">
      <c r="B280" s="139" t="s">
        <v>114</v>
      </c>
      <c r="C280" s="158" t="s">
        <v>158</v>
      </c>
      <c r="D280" s="141" t="s">
        <v>549</v>
      </c>
      <c r="E280" s="134" t="s">
        <v>550</v>
      </c>
      <c r="F280" s="134" t="s">
        <v>551</v>
      </c>
      <c r="G280" s="133" t="s">
        <v>69</v>
      </c>
      <c r="H280" s="133" t="s">
        <v>70</v>
      </c>
      <c r="I280" s="133" t="s">
        <v>553</v>
      </c>
      <c r="J280" s="133" t="s">
        <v>76</v>
      </c>
      <c r="K280" s="62" t="s">
        <v>655</v>
      </c>
      <c r="L280" s="62" t="s">
        <v>650</v>
      </c>
      <c r="M280" s="62" t="s">
        <v>610</v>
      </c>
      <c r="N280" s="62" t="s">
        <v>656</v>
      </c>
      <c r="O280" s="133">
        <v>2</v>
      </c>
      <c r="P280" s="133">
        <v>1</v>
      </c>
      <c r="Q280" s="133">
        <f t="shared" ref="Q280" si="307">O280 * P280</f>
        <v>2</v>
      </c>
      <c r="R280" s="133" t="str">
        <f t="shared" ref="R280" si="308">IF(OR(Q280="",NOT(ISNUMBER(Q280))),"FALSO",IF(AND(Q280&gt;=1,Q280&lt;=4),"BAJO",IF(AND(Q280&gt;=5,Q280&lt;=8),"MEDIO",IF(AND(Q280&gt;=9,Q280&lt;=20),"ALTO",IF(Q280&gt;=24,"MUYALTO","FALSO")))))</f>
        <v>BAJO</v>
      </c>
      <c r="S280" s="133">
        <v>25</v>
      </c>
      <c r="T280" s="133">
        <f t="shared" ref="T280" si="309">Q280 * S280</f>
        <v>50</v>
      </c>
      <c r="U280" s="133" t="str">
        <f t="shared" ref="U280" si="310">IF(OR(T280="",NOT(ISNUMBER(T280))),"FALSO",IF(AND(T280&gt;=1,T280&lt;=20),"IV",IF(AND(T280&gt;=21,T280&lt;=120),"III",IF(AND(T280&gt;=121,T280&lt;=500),"II",IF(T280&gt;=600,"I","FALSO")))))</f>
        <v>III</v>
      </c>
      <c r="V280" s="133" t="str">
        <f t="shared" ref="V280" si="311">IF(U280="IV","Aceptable",IF(U280="III","Mejorable",IF(U280="II","Aceptable con control especifico", IF(U280="I","No Aceptable",FALSE))))</f>
        <v>Mejorable</v>
      </c>
      <c r="W280" s="133" t="s">
        <v>657</v>
      </c>
      <c r="X280" s="133" t="s">
        <v>73</v>
      </c>
      <c r="Y280" s="133" t="s">
        <v>610</v>
      </c>
      <c r="Z280" s="133" t="s">
        <v>610</v>
      </c>
      <c r="AA280" s="133" t="s">
        <v>653</v>
      </c>
      <c r="AB280" s="133" t="s">
        <v>658</v>
      </c>
      <c r="AC280" s="133" t="s">
        <v>610</v>
      </c>
      <c r="AD280" s="171">
        <v>46246</v>
      </c>
      <c r="AE280" s="116" t="s">
        <v>74</v>
      </c>
      <c r="AF280" s="133">
        <v>2</v>
      </c>
      <c r="AG280" s="133">
        <v>1</v>
      </c>
      <c r="AH280" s="133">
        <f t="shared" si="302"/>
        <v>2</v>
      </c>
      <c r="AI280" s="133" t="str">
        <f t="shared" si="303"/>
        <v>BAJO</v>
      </c>
      <c r="AJ280" s="133">
        <v>25</v>
      </c>
      <c r="AK280" s="133">
        <f t="shared" si="304"/>
        <v>50</v>
      </c>
      <c r="AL280" s="133" t="str">
        <f t="shared" si="305"/>
        <v>III</v>
      </c>
      <c r="AM280" s="133" t="str">
        <f t="shared" si="306"/>
        <v>Mejorable</v>
      </c>
      <c r="AN280" s="133" t="s">
        <v>657</v>
      </c>
      <c r="AO280" s="133" t="s">
        <v>73</v>
      </c>
      <c r="AP280" s="133" t="s">
        <v>610</v>
      </c>
      <c r="AQ280" s="133" t="s">
        <v>610</v>
      </c>
      <c r="AR280" s="133" t="s">
        <v>653</v>
      </c>
      <c r="AS280" s="133" t="s">
        <v>658</v>
      </c>
      <c r="AT280" s="133" t="s">
        <v>610</v>
      </c>
      <c r="AU280" s="137" t="str">
        <f t="shared" si="213"/>
        <v>Se mantiene los controles establecidos</v>
      </c>
    </row>
    <row r="281" spans="2:47" s="43" customFormat="1" ht="135" customHeight="1" x14ac:dyDescent="0.35">
      <c r="B281" s="139" t="s">
        <v>114</v>
      </c>
      <c r="C281" s="158" t="s">
        <v>158</v>
      </c>
      <c r="D281" s="141" t="s">
        <v>549</v>
      </c>
      <c r="E281" s="134" t="s">
        <v>550</v>
      </c>
      <c r="F281" s="134" t="s">
        <v>551</v>
      </c>
      <c r="G281" s="133" t="s">
        <v>69</v>
      </c>
      <c r="H281" s="133" t="s">
        <v>70</v>
      </c>
      <c r="I281" s="133" t="s">
        <v>554</v>
      </c>
      <c r="J281" s="133" t="s">
        <v>76</v>
      </c>
      <c r="K281" s="62" t="s">
        <v>635</v>
      </c>
      <c r="L281" s="62" t="s">
        <v>610</v>
      </c>
      <c r="M281" s="62" t="s">
        <v>610</v>
      </c>
      <c r="N281" s="62" t="s">
        <v>636</v>
      </c>
      <c r="O281" s="133">
        <v>2</v>
      </c>
      <c r="P281" s="133">
        <v>3</v>
      </c>
      <c r="Q281" s="133">
        <f t="shared" ref="Q281:Q333" si="312">O281 * P281</f>
        <v>6</v>
      </c>
      <c r="R281" s="133" t="str">
        <f t="shared" ref="R281:R333" si="313">IF(OR(Q281="",NOT(ISNUMBER(Q281))),"FALSO",IF(AND(Q281&gt;=1,Q281&lt;=4),"BAJO",IF(AND(Q281&gt;=5,Q281&lt;=8),"MEDIO",IF(AND(Q281&gt;=9,Q281&lt;=20),"ALTO",IF(Q281&gt;=24,"MUYALTO","FALSO")))))</f>
        <v>MEDIO</v>
      </c>
      <c r="S281" s="133">
        <v>10</v>
      </c>
      <c r="T281" s="133">
        <f t="shared" ref="T281:T333" si="314">Q281 * S281</f>
        <v>60</v>
      </c>
      <c r="U281" s="133" t="str">
        <f t="shared" ref="U281:U333" si="315">IF(OR(T281="",NOT(ISNUMBER(T281))),"FALSO",IF(AND(T281&gt;=1,T281&lt;=20),"IV",IF(AND(T281&gt;=21,T281&lt;=120),"III",IF(AND(T281&gt;=121,T281&lt;=500),"II",IF(T281&gt;=600,"I","FALSO")))))</f>
        <v>III</v>
      </c>
      <c r="V281" s="133" t="str">
        <f t="shared" ref="V281:V333" si="316">IF(U281="IV","Aceptable",IF(U281="III","Mejorable",IF(U281="II","Aceptable con control especifico", IF(U281="I","No Aceptable",FALSE))))</f>
        <v>Mejorable</v>
      </c>
      <c r="W281" s="133" t="s">
        <v>637</v>
      </c>
      <c r="X281" s="133" t="s">
        <v>73</v>
      </c>
      <c r="Y281" s="133" t="s">
        <v>610</v>
      </c>
      <c r="Z281" s="133" t="s">
        <v>610</v>
      </c>
      <c r="AA281" s="133" t="s">
        <v>610</v>
      </c>
      <c r="AB281" s="133" t="s">
        <v>638</v>
      </c>
      <c r="AC281" s="133" t="s">
        <v>614</v>
      </c>
      <c r="AD281" s="171">
        <v>46246</v>
      </c>
      <c r="AE281" s="116" t="s">
        <v>74</v>
      </c>
      <c r="AF281" s="133">
        <v>2</v>
      </c>
      <c r="AG281" s="133">
        <v>3</v>
      </c>
      <c r="AH281" s="133">
        <f t="shared" si="302"/>
        <v>6</v>
      </c>
      <c r="AI281" s="133" t="str">
        <f t="shared" si="303"/>
        <v>MEDIO</v>
      </c>
      <c r="AJ281" s="133">
        <v>10</v>
      </c>
      <c r="AK281" s="133">
        <f t="shared" si="304"/>
        <v>60</v>
      </c>
      <c r="AL281" s="133" t="str">
        <f t="shared" si="305"/>
        <v>III</v>
      </c>
      <c r="AM281" s="133" t="str">
        <f t="shared" si="306"/>
        <v>Mejorable</v>
      </c>
      <c r="AN281" s="133" t="s">
        <v>637</v>
      </c>
      <c r="AO281" s="133" t="s">
        <v>73</v>
      </c>
      <c r="AP281" s="133" t="s">
        <v>610</v>
      </c>
      <c r="AQ281" s="133" t="s">
        <v>610</v>
      </c>
      <c r="AR281" s="133" t="s">
        <v>610</v>
      </c>
      <c r="AS281" s="133" t="s">
        <v>638</v>
      </c>
      <c r="AT281" s="133" t="s">
        <v>614</v>
      </c>
      <c r="AU281" s="137" t="str">
        <f t="shared" ref="AU281:AU286" si="317">IF(AND(V281="Aceptable",AM281="Aceptable"),"Se mantiene los controles establecidos",
IF(AND(V281="Aceptable",AM281="Mejorable"),"Disminuyó el riesgo",
IF(AND(V281="Aceptable",AM281="Aceptable con control especifico"),"Disminuyó el riesgo",
IF(AND(V281="Mejorable",AM281="Mejorable"),"Se mantiene los controles establecidos",
IF(AND(V281="Mejorable",AM281="Aceptable"),"Disminuyó el riesgo",
IF(AND(V281="Mejorable",AM281="Aceptable con control especifico"),"Disminuyó el riesgo",
IF(AND(V281="Aceptable con control especifico",AM281="Aceptable con control especifico"),"Se mantiene los controles establecidos",
IF(AND(V281="Aceptable con control especifico",AM281="Mejorable"),"Aumentó el riesgo",
IF(AND(V281="Aceptable con control especifico",AM281="Aceptable"),"Aumentó el riesgo",
"Aumentó el riesgo")))))))))</f>
        <v>Se mantiene los controles establecidos</v>
      </c>
    </row>
    <row r="282" spans="2:47" s="43" customFormat="1" ht="135" customHeight="1" x14ac:dyDescent="0.35">
      <c r="B282" s="139" t="s">
        <v>114</v>
      </c>
      <c r="C282" s="158" t="s">
        <v>158</v>
      </c>
      <c r="D282" s="141" t="s">
        <v>549</v>
      </c>
      <c r="E282" s="134" t="s">
        <v>550</v>
      </c>
      <c r="F282" s="134" t="s">
        <v>551</v>
      </c>
      <c r="G282" s="133" t="s">
        <v>69</v>
      </c>
      <c r="H282" s="133" t="s">
        <v>70</v>
      </c>
      <c r="I282" s="133" t="s">
        <v>79</v>
      </c>
      <c r="J282" s="133" t="s">
        <v>80</v>
      </c>
      <c r="K282" s="62" t="s">
        <v>668</v>
      </c>
      <c r="L282" s="133" t="s">
        <v>610</v>
      </c>
      <c r="M282" s="62" t="s">
        <v>610</v>
      </c>
      <c r="N282" s="62" t="s">
        <v>669</v>
      </c>
      <c r="O282" s="133">
        <v>2</v>
      </c>
      <c r="P282" s="133">
        <v>2</v>
      </c>
      <c r="Q282" s="133">
        <f t="shared" si="312"/>
        <v>4</v>
      </c>
      <c r="R282" s="133" t="str">
        <f t="shared" si="313"/>
        <v>BAJO</v>
      </c>
      <c r="S282" s="133">
        <v>10</v>
      </c>
      <c r="T282" s="133">
        <f t="shared" si="314"/>
        <v>40</v>
      </c>
      <c r="U282" s="133" t="str">
        <f t="shared" si="315"/>
        <v>III</v>
      </c>
      <c r="V282" s="133" t="str">
        <f t="shared" si="316"/>
        <v>Mejorable</v>
      </c>
      <c r="W282" s="62" t="s">
        <v>670</v>
      </c>
      <c r="X282" s="133" t="s">
        <v>73</v>
      </c>
      <c r="Y282" s="133" t="s">
        <v>610</v>
      </c>
      <c r="Z282" s="133" t="s">
        <v>610</v>
      </c>
      <c r="AA282" s="133" t="s">
        <v>610</v>
      </c>
      <c r="AB282" s="133" t="s">
        <v>671</v>
      </c>
      <c r="AC282" s="133" t="s">
        <v>610</v>
      </c>
      <c r="AD282" s="171">
        <v>46246</v>
      </c>
      <c r="AE282" s="116" t="s">
        <v>74</v>
      </c>
      <c r="AF282" s="133">
        <v>2</v>
      </c>
      <c r="AG282" s="133">
        <v>2</v>
      </c>
      <c r="AH282" s="133">
        <f t="shared" si="302"/>
        <v>4</v>
      </c>
      <c r="AI282" s="133" t="str">
        <f t="shared" si="303"/>
        <v>BAJO</v>
      </c>
      <c r="AJ282" s="133">
        <v>10</v>
      </c>
      <c r="AK282" s="133">
        <f t="shared" si="304"/>
        <v>40</v>
      </c>
      <c r="AL282" s="133" t="str">
        <f t="shared" si="305"/>
        <v>III</v>
      </c>
      <c r="AM282" s="133" t="str">
        <f t="shared" si="306"/>
        <v>Mejorable</v>
      </c>
      <c r="AN282" s="62" t="s">
        <v>670</v>
      </c>
      <c r="AO282" s="133" t="s">
        <v>73</v>
      </c>
      <c r="AP282" s="133" t="s">
        <v>610</v>
      </c>
      <c r="AQ282" s="133" t="s">
        <v>610</v>
      </c>
      <c r="AR282" s="133" t="s">
        <v>610</v>
      </c>
      <c r="AS282" s="133" t="s">
        <v>671</v>
      </c>
      <c r="AT282" s="133" t="s">
        <v>610</v>
      </c>
      <c r="AU282" s="137" t="str">
        <f t="shared" si="317"/>
        <v>Se mantiene los controles establecidos</v>
      </c>
    </row>
    <row r="283" spans="2:47" s="43" customFormat="1" ht="135" customHeight="1" x14ac:dyDescent="0.35">
      <c r="B283" s="139" t="s">
        <v>114</v>
      </c>
      <c r="C283" s="158" t="s">
        <v>158</v>
      </c>
      <c r="D283" s="141" t="s">
        <v>549</v>
      </c>
      <c r="E283" s="134" t="s">
        <v>550</v>
      </c>
      <c r="F283" s="134" t="s">
        <v>551</v>
      </c>
      <c r="G283" s="133" t="s">
        <v>69</v>
      </c>
      <c r="H283" s="133" t="s">
        <v>70</v>
      </c>
      <c r="I283" s="133" t="s">
        <v>555</v>
      </c>
      <c r="J283" s="133" t="s">
        <v>82</v>
      </c>
      <c r="K283" s="62" t="s">
        <v>681</v>
      </c>
      <c r="L283" s="133" t="s">
        <v>610</v>
      </c>
      <c r="M283" s="62" t="s">
        <v>610</v>
      </c>
      <c r="N283" s="62" t="s">
        <v>682</v>
      </c>
      <c r="O283" s="133">
        <v>2</v>
      </c>
      <c r="P283" s="133">
        <v>3</v>
      </c>
      <c r="Q283" s="133">
        <f t="shared" si="312"/>
        <v>6</v>
      </c>
      <c r="R283" s="133" t="str">
        <f t="shared" si="313"/>
        <v>MEDIO</v>
      </c>
      <c r="S283" s="133">
        <v>25</v>
      </c>
      <c r="T283" s="133">
        <f t="shared" si="314"/>
        <v>150</v>
      </c>
      <c r="U283" s="133" t="str">
        <f t="shared" si="315"/>
        <v>II</v>
      </c>
      <c r="V283" s="133" t="str">
        <f t="shared" si="316"/>
        <v>Aceptable con control especifico</v>
      </c>
      <c r="W283" s="133" t="s">
        <v>674</v>
      </c>
      <c r="X283" s="133" t="s">
        <v>73</v>
      </c>
      <c r="Y283" s="133" t="s">
        <v>610</v>
      </c>
      <c r="Z283" s="133" t="s">
        <v>610</v>
      </c>
      <c r="AA283" s="133" t="s">
        <v>610</v>
      </c>
      <c r="AB283" s="133" t="s">
        <v>679</v>
      </c>
      <c r="AC283" s="133" t="s">
        <v>610</v>
      </c>
      <c r="AD283" s="171">
        <v>46246</v>
      </c>
      <c r="AE283" s="116" t="s">
        <v>74</v>
      </c>
      <c r="AF283" s="133">
        <v>2</v>
      </c>
      <c r="AG283" s="133">
        <v>3</v>
      </c>
      <c r="AH283" s="133">
        <f t="shared" si="302"/>
        <v>6</v>
      </c>
      <c r="AI283" s="133" t="str">
        <f t="shared" si="303"/>
        <v>MEDIO</v>
      </c>
      <c r="AJ283" s="133">
        <v>25</v>
      </c>
      <c r="AK283" s="133">
        <f t="shared" si="304"/>
        <v>150</v>
      </c>
      <c r="AL283" s="133" t="str">
        <f t="shared" si="305"/>
        <v>II</v>
      </c>
      <c r="AM283" s="133" t="str">
        <f t="shared" si="306"/>
        <v>Aceptable con control especifico</v>
      </c>
      <c r="AN283" s="133" t="s">
        <v>674</v>
      </c>
      <c r="AO283" s="133" t="s">
        <v>73</v>
      </c>
      <c r="AP283" s="133" t="s">
        <v>610</v>
      </c>
      <c r="AQ283" s="133" t="s">
        <v>610</v>
      </c>
      <c r="AR283" s="133" t="s">
        <v>610</v>
      </c>
      <c r="AS283" s="133" t="s">
        <v>679</v>
      </c>
      <c r="AT283" s="133" t="s">
        <v>610</v>
      </c>
      <c r="AU283" s="137" t="str">
        <f t="shared" si="317"/>
        <v>Se mantiene los controles establecidos</v>
      </c>
    </row>
    <row r="284" spans="2:47" s="43" customFormat="1" ht="135" customHeight="1" x14ac:dyDescent="0.35">
      <c r="B284" s="139" t="s">
        <v>114</v>
      </c>
      <c r="C284" s="158" t="s">
        <v>158</v>
      </c>
      <c r="D284" s="141" t="s">
        <v>549</v>
      </c>
      <c r="E284" s="134" t="s">
        <v>550</v>
      </c>
      <c r="F284" s="134" t="s">
        <v>551</v>
      </c>
      <c r="G284" s="133" t="s">
        <v>69</v>
      </c>
      <c r="H284" s="133" t="s">
        <v>70</v>
      </c>
      <c r="I284" s="133" t="s">
        <v>556</v>
      </c>
      <c r="J284" s="133" t="s">
        <v>82</v>
      </c>
      <c r="K284" s="62" t="s">
        <v>685</v>
      </c>
      <c r="L284" s="137" t="s">
        <v>610</v>
      </c>
      <c r="M284" s="137" t="s">
        <v>610</v>
      </c>
      <c r="N284" s="62" t="s">
        <v>686</v>
      </c>
      <c r="O284" s="133">
        <v>2</v>
      </c>
      <c r="P284" s="133">
        <v>2</v>
      </c>
      <c r="Q284" s="133">
        <f t="shared" si="312"/>
        <v>4</v>
      </c>
      <c r="R284" s="133" t="str">
        <f t="shared" si="313"/>
        <v>BAJO</v>
      </c>
      <c r="S284" s="133">
        <v>25</v>
      </c>
      <c r="T284" s="133">
        <f t="shared" si="314"/>
        <v>100</v>
      </c>
      <c r="U284" s="133" t="str">
        <f t="shared" si="315"/>
        <v>III</v>
      </c>
      <c r="V284" s="133" t="str">
        <f t="shared" si="316"/>
        <v>Mejorable</v>
      </c>
      <c r="W284" s="133" t="s">
        <v>687</v>
      </c>
      <c r="X284" s="133" t="s">
        <v>69</v>
      </c>
      <c r="Y284" s="133" t="s">
        <v>610</v>
      </c>
      <c r="Z284" s="133" t="s">
        <v>610</v>
      </c>
      <c r="AA284" s="133" t="s">
        <v>610</v>
      </c>
      <c r="AB284" s="133" t="s">
        <v>688</v>
      </c>
      <c r="AC284" s="133" t="s">
        <v>610</v>
      </c>
      <c r="AD284" s="171">
        <v>46246</v>
      </c>
      <c r="AE284" s="116" t="s">
        <v>74</v>
      </c>
      <c r="AF284" s="133">
        <v>2</v>
      </c>
      <c r="AG284" s="133">
        <v>2</v>
      </c>
      <c r="AH284" s="133">
        <f t="shared" si="302"/>
        <v>4</v>
      </c>
      <c r="AI284" s="133" t="str">
        <f t="shared" si="303"/>
        <v>BAJO</v>
      </c>
      <c r="AJ284" s="133">
        <v>25</v>
      </c>
      <c r="AK284" s="133">
        <f t="shared" si="304"/>
        <v>100</v>
      </c>
      <c r="AL284" s="133" t="str">
        <f t="shared" si="305"/>
        <v>III</v>
      </c>
      <c r="AM284" s="133" t="str">
        <f t="shared" si="306"/>
        <v>Mejorable</v>
      </c>
      <c r="AN284" s="133" t="s">
        <v>687</v>
      </c>
      <c r="AO284" s="133" t="s">
        <v>69</v>
      </c>
      <c r="AP284" s="133" t="s">
        <v>610</v>
      </c>
      <c r="AQ284" s="133" t="s">
        <v>610</v>
      </c>
      <c r="AR284" s="133" t="s">
        <v>610</v>
      </c>
      <c r="AS284" s="133" t="s">
        <v>688</v>
      </c>
      <c r="AT284" s="133" t="s">
        <v>610</v>
      </c>
      <c r="AU284" s="137" t="str">
        <f t="shared" si="317"/>
        <v>Se mantiene los controles establecidos</v>
      </c>
    </row>
    <row r="285" spans="2:47" s="43" customFormat="1" ht="135" customHeight="1" x14ac:dyDescent="0.35">
      <c r="B285" s="139" t="s">
        <v>114</v>
      </c>
      <c r="C285" s="158" t="s">
        <v>158</v>
      </c>
      <c r="D285" s="141" t="s">
        <v>549</v>
      </c>
      <c r="E285" s="134" t="s">
        <v>550</v>
      </c>
      <c r="F285" s="134" t="s">
        <v>551</v>
      </c>
      <c r="G285" s="133" t="s">
        <v>69</v>
      </c>
      <c r="H285" s="133" t="s">
        <v>70</v>
      </c>
      <c r="I285" s="133" t="s">
        <v>557</v>
      </c>
      <c r="J285" s="133" t="s">
        <v>85</v>
      </c>
      <c r="K285" s="62" t="s">
        <v>721</v>
      </c>
      <c r="L285" s="133" t="s">
        <v>722</v>
      </c>
      <c r="M285" s="62" t="s">
        <v>610</v>
      </c>
      <c r="N285" s="62" t="s">
        <v>699</v>
      </c>
      <c r="O285" s="133">
        <v>2</v>
      </c>
      <c r="P285" s="133">
        <v>3</v>
      </c>
      <c r="Q285" s="133">
        <f t="shared" si="312"/>
        <v>6</v>
      </c>
      <c r="R285" s="133" t="str">
        <f t="shared" si="313"/>
        <v>MEDIO</v>
      </c>
      <c r="S285" s="133">
        <v>60</v>
      </c>
      <c r="T285" s="133">
        <f t="shared" si="314"/>
        <v>360</v>
      </c>
      <c r="U285" s="133" t="str">
        <f t="shared" si="315"/>
        <v>II</v>
      </c>
      <c r="V285" s="133" t="str">
        <f t="shared" si="316"/>
        <v>Aceptable con control especifico</v>
      </c>
      <c r="W285" s="62" t="s">
        <v>723</v>
      </c>
      <c r="X285" s="133" t="s">
        <v>69</v>
      </c>
      <c r="Y285" s="133" t="s">
        <v>610</v>
      </c>
      <c r="Z285" s="133" t="s">
        <v>610</v>
      </c>
      <c r="AA285" s="138" t="s">
        <v>724</v>
      </c>
      <c r="AB285" s="137" t="s">
        <v>725</v>
      </c>
      <c r="AC285" s="133" t="s">
        <v>610</v>
      </c>
      <c r="AD285" s="171">
        <v>46246</v>
      </c>
      <c r="AE285" s="116" t="s">
        <v>74</v>
      </c>
      <c r="AF285" s="133">
        <v>2</v>
      </c>
      <c r="AG285" s="133">
        <v>3</v>
      </c>
      <c r="AH285" s="133">
        <f t="shared" si="302"/>
        <v>6</v>
      </c>
      <c r="AI285" s="133" t="str">
        <f t="shared" si="303"/>
        <v>MEDIO</v>
      </c>
      <c r="AJ285" s="133">
        <v>60</v>
      </c>
      <c r="AK285" s="133">
        <f t="shared" si="304"/>
        <v>360</v>
      </c>
      <c r="AL285" s="133" t="str">
        <f t="shared" si="305"/>
        <v>II</v>
      </c>
      <c r="AM285" s="133" t="str">
        <f t="shared" si="306"/>
        <v>Aceptable con control especifico</v>
      </c>
      <c r="AN285" s="62" t="s">
        <v>723</v>
      </c>
      <c r="AO285" s="133" t="s">
        <v>69</v>
      </c>
      <c r="AP285" s="133" t="s">
        <v>610</v>
      </c>
      <c r="AQ285" s="133" t="s">
        <v>610</v>
      </c>
      <c r="AR285" s="138" t="s">
        <v>724</v>
      </c>
      <c r="AS285" s="137" t="s">
        <v>725</v>
      </c>
      <c r="AT285" s="133" t="s">
        <v>610</v>
      </c>
      <c r="AU285" s="137" t="str">
        <f t="shared" si="317"/>
        <v>Se mantiene los controles establecidos</v>
      </c>
    </row>
    <row r="286" spans="2:47" s="43" customFormat="1" ht="135" customHeight="1" x14ac:dyDescent="0.35">
      <c r="B286" s="139" t="s">
        <v>114</v>
      </c>
      <c r="C286" s="158" t="s">
        <v>158</v>
      </c>
      <c r="D286" s="141" t="s">
        <v>549</v>
      </c>
      <c r="E286" s="134" t="s">
        <v>550</v>
      </c>
      <c r="F286" s="134" t="s">
        <v>551</v>
      </c>
      <c r="G286" s="133" t="s">
        <v>69</v>
      </c>
      <c r="H286" s="133" t="s">
        <v>70</v>
      </c>
      <c r="I286" s="133" t="s">
        <v>558</v>
      </c>
      <c r="J286" s="133" t="s">
        <v>85</v>
      </c>
      <c r="K286" s="62" t="s">
        <v>726</v>
      </c>
      <c r="L286" s="133" t="s">
        <v>610</v>
      </c>
      <c r="M286" s="62" t="s">
        <v>610</v>
      </c>
      <c r="N286" s="138" t="s">
        <v>727</v>
      </c>
      <c r="O286" s="133">
        <v>2</v>
      </c>
      <c r="P286" s="133">
        <v>1</v>
      </c>
      <c r="Q286" s="133">
        <f t="shared" si="312"/>
        <v>2</v>
      </c>
      <c r="R286" s="133" t="str">
        <f t="shared" si="313"/>
        <v>BAJO</v>
      </c>
      <c r="S286" s="133">
        <v>25</v>
      </c>
      <c r="T286" s="133">
        <f t="shared" si="314"/>
        <v>50</v>
      </c>
      <c r="U286" s="133" t="str">
        <f t="shared" si="315"/>
        <v>III</v>
      </c>
      <c r="V286" s="133" t="str">
        <f t="shared" si="316"/>
        <v>Mejorable</v>
      </c>
      <c r="W286" s="62" t="s">
        <v>723</v>
      </c>
      <c r="X286" s="133" t="s">
        <v>69</v>
      </c>
      <c r="Y286" s="133" t="s">
        <v>610</v>
      </c>
      <c r="Z286" s="133" t="s">
        <v>610</v>
      </c>
      <c r="AA286" s="138" t="s">
        <v>610</v>
      </c>
      <c r="AB286" s="137" t="s">
        <v>728</v>
      </c>
      <c r="AC286" s="133" t="s">
        <v>610</v>
      </c>
      <c r="AD286" s="171">
        <v>46246</v>
      </c>
      <c r="AE286" s="116" t="s">
        <v>74</v>
      </c>
      <c r="AF286" s="133">
        <v>2</v>
      </c>
      <c r="AG286" s="133">
        <v>1</v>
      </c>
      <c r="AH286" s="133">
        <f t="shared" si="302"/>
        <v>2</v>
      </c>
      <c r="AI286" s="133" t="str">
        <f t="shared" si="303"/>
        <v>BAJO</v>
      </c>
      <c r="AJ286" s="133">
        <v>25</v>
      </c>
      <c r="AK286" s="133">
        <f t="shared" si="304"/>
        <v>50</v>
      </c>
      <c r="AL286" s="133" t="str">
        <f t="shared" si="305"/>
        <v>III</v>
      </c>
      <c r="AM286" s="133" t="str">
        <f t="shared" si="306"/>
        <v>Mejorable</v>
      </c>
      <c r="AN286" s="62" t="s">
        <v>723</v>
      </c>
      <c r="AO286" s="133" t="s">
        <v>69</v>
      </c>
      <c r="AP286" s="133" t="s">
        <v>610</v>
      </c>
      <c r="AQ286" s="133" t="s">
        <v>610</v>
      </c>
      <c r="AR286" s="138" t="s">
        <v>610</v>
      </c>
      <c r="AS286" s="137" t="s">
        <v>728</v>
      </c>
      <c r="AT286" s="133" t="s">
        <v>610</v>
      </c>
      <c r="AU286" s="137" t="str">
        <f t="shared" si="317"/>
        <v>Se mantiene los controles establecidos</v>
      </c>
    </row>
    <row r="287" spans="2:47" s="43" customFormat="1" ht="135" customHeight="1" x14ac:dyDescent="0.35">
      <c r="B287" s="139" t="s">
        <v>114</v>
      </c>
      <c r="C287" s="158" t="s">
        <v>158</v>
      </c>
      <c r="D287" s="141" t="s">
        <v>549</v>
      </c>
      <c r="E287" s="134" t="s">
        <v>550</v>
      </c>
      <c r="F287" s="134" t="s">
        <v>551</v>
      </c>
      <c r="G287" s="133" t="s">
        <v>69</v>
      </c>
      <c r="H287" s="133" t="s">
        <v>70</v>
      </c>
      <c r="I287" s="133" t="s">
        <v>84</v>
      </c>
      <c r="J287" s="133" t="s">
        <v>85</v>
      </c>
      <c r="K287" s="62" t="s">
        <v>693</v>
      </c>
      <c r="L287" s="133" t="s">
        <v>610</v>
      </c>
      <c r="M287" s="62" t="s">
        <v>610</v>
      </c>
      <c r="N287" s="62" t="s">
        <v>694</v>
      </c>
      <c r="O287" s="133">
        <v>2</v>
      </c>
      <c r="P287" s="133">
        <v>3</v>
      </c>
      <c r="Q287" s="133">
        <f t="shared" si="312"/>
        <v>6</v>
      </c>
      <c r="R287" s="133" t="str">
        <f t="shared" si="313"/>
        <v>MEDIO</v>
      </c>
      <c r="S287" s="133">
        <v>25</v>
      </c>
      <c r="T287" s="133">
        <f t="shared" si="314"/>
        <v>150</v>
      </c>
      <c r="U287" s="133" t="str">
        <f t="shared" si="315"/>
        <v>II</v>
      </c>
      <c r="V287" s="133" t="str">
        <f t="shared" si="316"/>
        <v>Aceptable con control especifico</v>
      </c>
      <c r="W287" s="62" t="s">
        <v>695</v>
      </c>
      <c r="X287" s="133" t="s">
        <v>69</v>
      </c>
      <c r="Y287" s="133" t="s">
        <v>610</v>
      </c>
      <c r="Z287" s="133" t="s">
        <v>610</v>
      </c>
      <c r="AA287" s="133" t="s">
        <v>610</v>
      </c>
      <c r="AB287" s="134" t="s">
        <v>696</v>
      </c>
      <c r="AC287" s="133" t="s">
        <v>610</v>
      </c>
      <c r="AD287" s="171">
        <v>46246</v>
      </c>
      <c r="AE287" s="116" t="s">
        <v>74</v>
      </c>
      <c r="AF287" s="133">
        <v>2</v>
      </c>
      <c r="AG287" s="133">
        <v>3</v>
      </c>
      <c r="AH287" s="133">
        <f t="shared" si="302"/>
        <v>6</v>
      </c>
      <c r="AI287" s="133" t="str">
        <f t="shared" si="303"/>
        <v>MEDIO</v>
      </c>
      <c r="AJ287" s="133">
        <v>25</v>
      </c>
      <c r="AK287" s="133">
        <f t="shared" si="304"/>
        <v>150</v>
      </c>
      <c r="AL287" s="133" t="str">
        <f t="shared" si="305"/>
        <v>II</v>
      </c>
      <c r="AM287" s="133" t="str">
        <f t="shared" si="306"/>
        <v>Aceptable con control especifico</v>
      </c>
      <c r="AN287" s="62" t="s">
        <v>695</v>
      </c>
      <c r="AO287" s="133" t="s">
        <v>69</v>
      </c>
      <c r="AP287" s="133" t="s">
        <v>610</v>
      </c>
      <c r="AQ287" s="133" t="s">
        <v>610</v>
      </c>
      <c r="AR287" s="133" t="s">
        <v>610</v>
      </c>
      <c r="AS287" s="133" t="s">
        <v>697</v>
      </c>
      <c r="AT287" s="133" t="s">
        <v>610</v>
      </c>
      <c r="AU287" s="137" t="str">
        <f t="shared" ref="AU287:AU331" si="318">IF(AND(V287="Aceptable",AM287="Aceptable"),"Se mantiene los controles establecidos",
IF(AND(V287="Aceptable",AM287="Mejorable"),"Disminuyó el riesgo",
IF(AND(V287="Aceptable",AM287="Aceptable con control especifico"),"Disminuyó el riesgo",
IF(AND(V287="Mejorable",AM287="Mejorable"),"Se mantiene los controles establecidos",
IF(AND(V287="Mejorable",AM287="Aceptable"),"Disminuyó el riesgo",
IF(AND(V287="Mejorable",AM287="Aceptable con control especifico"),"Disminuyó el riesgo",
IF(AND(V287="Aceptable con control especifico",AM287="Aceptable con control especifico"),"Se mantiene los controles establecidos",
IF(AND(V287="Aceptable con control especifico",AM287="Mejorable"),"Aumentó el riesgo",
IF(AND(V287="Aceptable con control especifico",AM287="Aceptable"),"Aumentó el riesgo",
"Aumentó el riesgo")))))))))</f>
        <v>Se mantiene los controles establecidos</v>
      </c>
    </row>
    <row r="288" spans="2:47" s="43" customFormat="1" ht="135" customHeight="1" x14ac:dyDescent="0.35">
      <c r="B288" s="139" t="s">
        <v>114</v>
      </c>
      <c r="C288" s="158" t="s">
        <v>158</v>
      </c>
      <c r="D288" s="141" t="s">
        <v>549</v>
      </c>
      <c r="E288" s="134" t="s">
        <v>550</v>
      </c>
      <c r="F288" s="134" t="s">
        <v>551</v>
      </c>
      <c r="G288" s="133" t="s">
        <v>69</v>
      </c>
      <c r="H288" s="133" t="s">
        <v>70</v>
      </c>
      <c r="I288" s="133" t="s">
        <v>88</v>
      </c>
      <c r="J288" s="133" t="s">
        <v>89</v>
      </c>
      <c r="K288" s="62" t="s">
        <v>788</v>
      </c>
      <c r="L288" s="133" t="s">
        <v>626</v>
      </c>
      <c r="M288" s="62" t="s">
        <v>789</v>
      </c>
      <c r="N288" s="138" t="s">
        <v>790</v>
      </c>
      <c r="O288" s="133">
        <v>2</v>
      </c>
      <c r="P288" s="133">
        <v>1</v>
      </c>
      <c r="Q288" s="133">
        <v>2</v>
      </c>
      <c r="R288" s="133" t="s">
        <v>791</v>
      </c>
      <c r="S288" s="133">
        <v>60</v>
      </c>
      <c r="T288" s="133">
        <v>120</v>
      </c>
      <c r="U288" s="133" t="s">
        <v>235</v>
      </c>
      <c r="V288" s="133" t="s">
        <v>264</v>
      </c>
      <c r="W288" s="62" t="s">
        <v>792</v>
      </c>
      <c r="X288" s="133" t="s">
        <v>69</v>
      </c>
      <c r="Y288" s="133" t="s">
        <v>610</v>
      </c>
      <c r="Z288" s="133" t="s">
        <v>610</v>
      </c>
      <c r="AA288" s="138" t="s">
        <v>793</v>
      </c>
      <c r="AB288" s="137" t="s">
        <v>794</v>
      </c>
      <c r="AC288" s="133" t="s">
        <v>795</v>
      </c>
      <c r="AD288" s="171">
        <v>46246</v>
      </c>
      <c r="AE288" s="116" t="s">
        <v>74</v>
      </c>
      <c r="AF288" s="133">
        <v>2</v>
      </c>
      <c r="AG288" s="133">
        <v>1</v>
      </c>
      <c r="AH288" s="133">
        <v>2</v>
      </c>
      <c r="AI288" s="133" t="s">
        <v>791</v>
      </c>
      <c r="AJ288" s="133">
        <v>60</v>
      </c>
      <c r="AK288" s="133">
        <v>120</v>
      </c>
      <c r="AL288" s="133" t="s">
        <v>235</v>
      </c>
      <c r="AM288" s="133" t="s">
        <v>264</v>
      </c>
      <c r="AN288" s="62" t="s">
        <v>792</v>
      </c>
      <c r="AO288" s="133" t="s">
        <v>69</v>
      </c>
      <c r="AP288" s="133" t="s">
        <v>610</v>
      </c>
      <c r="AQ288" s="133" t="s">
        <v>610</v>
      </c>
      <c r="AR288" s="138" t="s">
        <v>793</v>
      </c>
      <c r="AS288" s="137" t="s">
        <v>794</v>
      </c>
      <c r="AT288" s="133" t="s">
        <v>795</v>
      </c>
      <c r="AU288" s="137" t="s">
        <v>287</v>
      </c>
    </row>
    <row r="289" spans="2:47" s="43" customFormat="1" ht="135" customHeight="1" x14ac:dyDescent="0.35">
      <c r="B289" s="139" t="s">
        <v>114</v>
      </c>
      <c r="C289" s="158" t="s">
        <v>158</v>
      </c>
      <c r="D289" s="141" t="s">
        <v>549</v>
      </c>
      <c r="E289" s="134" t="s">
        <v>550</v>
      </c>
      <c r="F289" s="134" t="s">
        <v>551</v>
      </c>
      <c r="G289" s="133" t="s">
        <v>69</v>
      </c>
      <c r="H289" s="133" t="s">
        <v>70</v>
      </c>
      <c r="I289" s="133" t="s">
        <v>90</v>
      </c>
      <c r="J289" s="133" t="s">
        <v>89</v>
      </c>
      <c r="K289" s="62" t="s">
        <v>788</v>
      </c>
      <c r="L289" s="133" t="s">
        <v>626</v>
      </c>
      <c r="M289" s="62" t="s">
        <v>789</v>
      </c>
      <c r="N289" s="138" t="s">
        <v>790</v>
      </c>
      <c r="O289" s="133">
        <v>2</v>
      </c>
      <c r="P289" s="133">
        <v>1</v>
      </c>
      <c r="Q289" s="133">
        <v>2</v>
      </c>
      <c r="R289" s="133" t="s">
        <v>791</v>
      </c>
      <c r="S289" s="133">
        <v>60</v>
      </c>
      <c r="T289" s="133">
        <v>120</v>
      </c>
      <c r="U289" s="133" t="s">
        <v>235</v>
      </c>
      <c r="V289" s="133" t="s">
        <v>264</v>
      </c>
      <c r="W289" s="62" t="s">
        <v>792</v>
      </c>
      <c r="X289" s="133" t="s">
        <v>69</v>
      </c>
      <c r="Y289" s="133" t="s">
        <v>610</v>
      </c>
      <c r="Z289" s="133" t="s">
        <v>610</v>
      </c>
      <c r="AA289" s="138" t="s">
        <v>793</v>
      </c>
      <c r="AB289" s="137" t="s">
        <v>794</v>
      </c>
      <c r="AC289" s="133" t="s">
        <v>795</v>
      </c>
      <c r="AD289" s="171">
        <v>46246</v>
      </c>
      <c r="AE289" s="116" t="s">
        <v>74</v>
      </c>
      <c r="AF289" s="133">
        <v>2</v>
      </c>
      <c r="AG289" s="133">
        <v>1</v>
      </c>
      <c r="AH289" s="133">
        <v>2</v>
      </c>
      <c r="AI289" s="133" t="s">
        <v>791</v>
      </c>
      <c r="AJ289" s="133">
        <v>60</v>
      </c>
      <c r="AK289" s="133">
        <v>120</v>
      </c>
      <c r="AL289" s="133" t="s">
        <v>235</v>
      </c>
      <c r="AM289" s="133" t="s">
        <v>264</v>
      </c>
      <c r="AN289" s="62" t="s">
        <v>792</v>
      </c>
      <c r="AO289" s="133" t="s">
        <v>69</v>
      </c>
      <c r="AP289" s="133" t="s">
        <v>610</v>
      </c>
      <c r="AQ289" s="133" t="s">
        <v>610</v>
      </c>
      <c r="AR289" s="138" t="s">
        <v>793</v>
      </c>
      <c r="AS289" s="137" t="s">
        <v>794</v>
      </c>
      <c r="AT289" s="133" t="s">
        <v>795</v>
      </c>
      <c r="AU289" s="137" t="s">
        <v>287</v>
      </c>
    </row>
    <row r="290" spans="2:47" s="43" customFormat="1" ht="135" customHeight="1" x14ac:dyDescent="0.35">
      <c r="B290" s="139" t="s">
        <v>114</v>
      </c>
      <c r="C290" s="158" t="s">
        <v>158</v>
      </c>
      <c r="D290" s="141" t="s">
        <v>549</v>
      </c>
      <c r="E290" s="134" t="s">
        <v>550</v>
      </c>
      <c r="F290" s="134" t="s">
        <v>551</v>
      </c>
      <c r="G290" s="133" t="s">
        <v>69</v>
      </c>
      <c r="H290" s="133" t="s">
        <v>70</v>
      </c>
      <c r="I290" s="133" t="s">
        <v>91</v>
      </c>
      <c r="J290" s="133" t="s">
        <v>89</v>
      </c>
      <c r="K290" s="62" t="s">
        <v>788</v>
      </c>
      <c r="L290" s="133" t="s">
        <v>626</v>
      </c>
      <c r="M290" s="62" t="s">
        <v>789</v>
      </c>
      <c r="N290" s="138" t="s">
        <v>790</v>
      </c>
      <c r="O290" s="133">
        <v>2</v>
      </c>
      <c r="P290" s="133">
        <v>1</v>
      </c>
      <c r="Q290" s="133">
        <v>2</v>
      </c>
      <c r="R290" s="133" t="s">
        <v>791</v>
      </c>
      <c r="S290" s="133">
        <v>60</v>
      </c>
      <c r="T290" s="133">
        <v>120</v>
      </c>
      <c r="U290" s="133" t="s">
        <v>235</v>
      </c>
      <c r="V290" s="133" t="s">
        <v>264</v>
      </c>
      <c r="W290" s="62" t="s">
        <v>792</v>
      </c>
      <c r="X290" s="133" t="s">
        <v>69</v>
      </c>
      <c r="Y290" s="133" t="s">
        <v>610</v>
      </c>
      <c r="Z290" s="133" t="s">
        <v>610</v>
      </c>
      <c r="AA290" s="138" t="s">
        <v>793</v>
      </c>
      <c r="AB290" s="137" t="s">
        <v>794</v>
      </c>
      <c r="AC290" s="133" t="s">
        <v>795</v>
      </c>
      <c r="AD290" s="171">
        <v>46246</v>
      </c>
      <c r="AE290" s="116" t="s">
        <v>74</v>
      </c>
      <c r="AF290" s="133">
        <v>2</v>
      </c>
      <c r="AG290" s="133">
        <v>1</v>
      </c>
      <c r="AH290" s="133">
        <v>2</v>
      </c>
      <c r="AI290" s="133" t="s">
        <v>791</v>
      </c>
      <c r="AJ290" s="133">
        <v>60</v>
      </c>
      <c r="AK290" s="133">
        <v>120</v>
      </c>
      <c r="AL290" s="133" t="s">
        <v>235</v>
      </c>
      <c r="AM290" s="133" t="s">
        <v>264</v>
      </c>
      <c r="AN290" s="62" t="s">
        <v>792</v>
      </c>
      <c r="AO290" s="133" t="s">
        <v>69</v>
      </c>
      <c r="AP290" s="133" t="s">
        <v>610</v>
      </c>
      <c r="AQ290" s="133" t="s">
        <v>610</v>
      </c>
      <c r="AR290" s="138" t="s">
        <v>793</v>
      </c>
      <c r="AS290" s="137" t="s">
        <v>794</v>
      </c>
      <c r="AT290" s="133" t="s">
        <v>795</v>
      </c>
      <c r="AU290" s="137" t="s">
        <v>287</v>
      </c>
    </row>
    <row r="291" spans="2:47" s="43" customFormat="1" ht="135" customHeight="1" x14ac:dyDescent="0.35">
      <c r="B291" s="139" t="s">
        <v>114</v>
      </c>
      <c r="C291" s="158" t="s">
        <v>158</v>
      </c>
      <c r="D291" s="141" t="s">
        <v>549</v>
      </c>
      <c r="E291" s="134" t="s">
        <v>550</v>
      </c>
      <c r="F291" s="134" t="s">
        <v>551</v>
      </c>
      <c r="G291" s="133" t="s">
        <v>69</v>
      </c>
      <c r="H291" s="133" t="s">
        <v>70</v>
      </c>
      <c r="I291" s="133" t="s">
        <v>92</v>
      </c>
      <c r="J291" s="133" t="s">
        <v>89</v>
      </c>
      <c r="K291" s="62" t="s">
        <v>788</v>
      </c>
      <c r="L291" s="133" t="s">
        <v>626</v>
      </c>
      <c r="M291" s="62" t="s">
        <v>789</v>
      </c>
      <c r="N291" s="138" t="s">
        <v>790</v>
      </c>
      <c r="O291" s="133">
        <v>2</v>
      </c>
      <c r="P291" s="133">
        <v>1</v>
      </c>
      <c r="Q291" s="133">
        <v>2</v>
      </c>
      <c r="R291" s="133" t="s">
        <v>791</v>
      </c>
      <c r="S291" s="133">
        <v>60</v>
      </c>
      <c r="T291" s="133">
        <v>120</v>
      </c>
      <c r="U291" s="133" t="s">
        <v>235</v>
      </c>
      <c r="V291" s="133" t="s">
        <v>264</v>
      </c>
      <c r="W291" s="62" t="s">
        <v>792</v>
      </c>
      <c r="X291" s="133" t="s">
        <v>69</v>
      </c>
      <c r="Y291" s="133" t="s">
        <v>610</v>
      </c>
      <c r="Z291" s="133" t="s">
        <v>610</v>
      </c>
      <c r="AA291" s="138" t="s">
        <v>793</v>
      </c>
      <c r="AB291" s="137" t="s">
        <v>794</v>
      </c>
      <c r="AC291" s="133" t="s">
        <v>795</v>
      </c>
      <c r="AD291" s="171">
        <v>46246</v>
      </c>
      <c r="AE291" s="116" t="s">
        <v>74</v>
      </c>
      <c r="AF291" s="133">
        <v>2</v>
      </c>
      <c r="AG291" s="133">
        <v>1</v>
      </c>
      <c r="AH291" s="133">
        <v>2</v>
      </c>
      <c r="AI291" s="133" t="s">
        <v>791</v>
      </c>
      <c r="AJ291" s="133">
        <v>60</v>
      </c>
      <c r="AK291" s="133">
        <v>120</v>
      </c>
      <c r="AL291" s="133" t="s">
        <v>235</v>
      </c>
      <c r="AM291" s="133" t="s">
        <v>264</v>
      </c>
      <c r="AN291" s="62" t="s">
        <v>792</v>
      </c>
      <c r="AO291" s="133" t="s">
        <v>69</v>
      </c>
      <c r="AP291" s="133" t="s">
        <v>610</v>
      </c>
      <c r="AQ291" s="133" t="s">
        <v>610</v>
      </c>
      <c r="AR291" s="138" t="s">
        <v>793</v>
      </c>
      <c r="AS291" s="137" t="s">
        <v>794</v>
      </c>
      <c r="AT291" s="133" t="s">
        <v>795</v>
      </c>
      <c r="AU291" s="137" t="s">
        <v>287</v>
      </c>
    </row>
    <row r="292" spans="2:47" s="43" customFormat="1" ht="135" customHeight="1" x14ac:dyDescent="0.35">
      <c r="B292" s="139" t="s">
        <v>114</v>
      </c>
      <c r="C292" s="158" t="s">
        <v>158</v>
      </c>
      <c r="D292" s="141" t="s">
        <v>549</v>
      </c>
      <c r="E292" s="134" t="s">
        <v>550</v>
      </c>
      <c r="F292" s="134" t="s">
        <v>551</v>
      </c>
      <c r="G292" s="133" t="s">
        <v>69</v>
      </c>
      <c r="H292" s="133" t="s">
        <v>70</v>
      </c>
      <c r="I292" s="133" t="s">
        <v>93</v>
      </c>
      <c r="J292" s="133" t="s">
        <v>89</v>
      </c>
      <c r="K292" s="62" t="s">
        <v>788</v>
      </c>
      <c r="L292" s="133" t="s">
        <v>626</v>
      </c>
      <c r="M292" s="62" t="s">
        <v>789</v>
      </c>
      <c r="N292" s="138" t="s">
        <v>790</v>
      </c>
      <c r="O292" s="133">
        <v>2</v>
      </c>
      <c r="P292" s="133">
        <v>1</v>
      </c>
      <c r="Q292" s="133">
        <v>2</v>
      </c>
      <c r="R292" s="133" t="s">
        <v>791</v>
      </c>
      <c r="S292" s="133">
        <v>60</v>
      </c>
      <c r="T292" s="133">
        <v>120</v>
      </c>
      <c r="U292" s="133" t="s">
        <v>235</v>
      </c>
      <c r="V292" s="133" t="s">
        <v>264</v>
      </c>
      <c r="W292" s="62" t="s">
        <v>792</v>
      </c>
      <c r="X292" s="133" t="s">
        <v>69</v>
      </c>
      <c r="Y292" s="133" t="s">
        <v>610</v>
      </c>
      <c r="Z292" s="133" t="s">
        <v>610</v>
      </c>
      <c r="AA292" s="138" t="s">
        <v>793</v>
      </c>
      <c r="AB292" s="137" t="s">
        <v>794</v>
      </c>
      <c r="AC292" s="133" t="s">
        <v>795</v>
      </c>
      <c r="AD292" s="171">
        <v>46246</v>
      </c>
      <c r="AE292" s="116" t="s">
        <v>74</v>
      </c>
      <c r="AF292" s="133">
        <v>2</v>
      </c>
      <c r="AG292" s="133">
        <v>1</v>
      </c>
      <c r="AH292" s="133">
        <v>2</v>
      </c>
      <c r="AI292" s="133" t="s">
        <v>791</v>
      </c>
      <c r="AJ292" s="133">
        <v>60</v>
      </c>
      <c r="AK292" s="133">
        <v>120</v>
      </c>
      <c r="AL292" s="133" t="s">
        <v>235</v>
      </c>
      <c r="AM292" s="133" t="s">
        <v>264</v>
      </c>
      <c r="AN292" s="62" t="s">
        <v>792</v>
      </c>
      <c r="AO292" s="133" t="s">
        <v>69</v>
      </c>
      <c r="AP292" s="133" t="s">
        <v>610</v>
      </c>
      <c r="AQ292" s="133" t="s">
        <v>610</v>
      </c>
      <c r="AR292" s="138" t="s">
        <v>793</v>
      </c>
      <c r="AS292" s="137" t="s">
        <v>794</v>
      </c>
      <c r="AT292" s="133" t="s">
        <v>795</v>
      </c>
      <c r="AU292" s="137" t="s">
        <v>287</v>
      </c>
    </row>
    <row r="293" spans="2:47" s="43" customFormat="1" ht="135" customHeight="1" x14ac:dyDescent="0.35">
      <c r="B293" s="139" t="s">
        <v>114</v>
      </c>
      <c r="C293" s="158" t="s">
        <v>158</v>
      </c>
      <c r="D293" s="141" t="s">
        <v>549</v>
      </c>
      <c r="E293" s="134" t="s">
        <v>550</v>
      </c>
      <c r="F293" s="134" t="s">
        <v>551</v>
      </c>
      <c r="G293" s="133" t="s">
        <v>69</v>
      </c>
      <c r="H293" s="133" t="s">
        <v>70</v>
      </c>
      <c r="I293" s="133" t="s">
        <v>94</v>
      </c>
      <c r="J293" s="133" t="s">
        <v>89</v>
      </c>
      <c r="K293" s="62" t="s">
        <v>788</v>
      </c>
      <c r="L293" s="133" t="s">
        <v>626</v>
      </c>
      <c r="M293" s="62" t="s">
        <v>789</v>
      </c>
      <c r="N293" s="138" t="s">
        <v>790</v>
      </c>
      <c r="O293" s="133">
        <v>2</v>
      </c>
      <c r="P293" s="133">
        <v>1</v>
      </c>
      <c r="Q293" s="133">
        <v>2</v>
      </c>
      <c r="R293" s="133" t="s">
        <v>791</v>
      </c>
      <c r="S293" s="133">
        <v>60</v>
      </c>
      <c r="T293" s="133">
        <v>120</v>
      </c>
      <c r="U293" s="133" t="s">
        <v>235</v>
      </c>
      <c r="V293" s="133" t="s">
        <v>264</v>
      </c>
      <c r="W293" s="62" t="s">
        <v>792</v>
      </c>
      <c r="X293" s="133" t="s">
        <v>69</v>
      </c>
      <c r="Y293" s="133" t="s">
        <v>610</v>
      </c>
      <c r="Z293" s="133" t="s">
        <v>610</v>
      </c>
      <c r="AA293" s="138" t="s">
        <v>793</v>
      </c>
      <c r="AB293" s="137" t="s">
        <v>794</v>
      </c>
      <c r="AC293" s="133" t="s">
        <v>795</v>
      </c>
      <c r="AD293" s="171">
        <v>46246</v>
      </c>
      <c r="AE293" s="116" t="s">
        <v>74</v>
      </c>
      <c r="AF293" s="133">
        <v>2</v>
      </c>
      <c r="AG293" s="133">
        <v>1</v>
      </c>
      <c r="AH293" s="133">
        <v>2</v>
      </c>
      <c r="AI293" s="133" t="s">
        <v>791</v>
      </c>
      <c r="AJ293" s="133">
        <v>60</v>
      </c>
      <c r="AK293" s="133">
        <v>120</v>
      </c>
      <c r="AL293" s="133" t="s">
        <v>235</v>
      </c>
      <c r="AM293" s="133" t="s">
        <v>264</v>
      </c>
      <c r="AN293" s="62" t="s">
        <v>792</v>
      </c>
      <c r="AO293" s="133" t="s">
        <v>69</v>
      </c>
      <c r="AP293" s="133" t="s">
        <v>610</v>
      </c>
      <c r="AQ293" s="133" t="s">
        <v>610</v>
      </c>
      <c r="AR293" s="138" t="s">
        <v>793</v>
      </c>
      <c r="AS293" s="137" t="s">
        <v>794</v>
      </c>
      <c r="AT293" s="133" t="s">
        <v>795</v>
      </c>
      <c r="AU293" s="137" t="s">
        <v>287</v>
      </c>
    </row>
    <row r="294" spans="2:47" s="43" customFormat="1" ht="135" customHeight="1" x14ac:dyDescent="0.35">
      <c r="B294" s="139" t="s">
        <v>95</v>
      </c>
      <c r="C294" s="158" t="s">
        <v>131</v>
      </c>
      <c r="D294" s="141" t="s">
        <v>565</v>
      </c>
      <c r="E294" s="134" t="s">
        <v>559</v>
      </c>
      <c r="F294" s="134" t="s">
        <v>560</v>
      </c>
      <c r="G294" s="133" t="s">
        <v>69</v>
      </c>
      <c r="H294" s="133" t="s">
        <v>70</v>
      </c>
      <c r="I294" s="133" t="s">
        <v>840</v>
      </c>
      <c r="J294" s="133" t="s">
        <v>71</v>
      </c>
      <c r="K294" s="62" t="s">
        <v>609</v>
      </c>
      <c r="L294" s="62" t="s">
        <v>610</v>
      </c>
      <c r="M294" s="62" t="s">
        <v>611</v>
      </c>
      <c r="N294" s="62" t="s">
        <v>612</v>
      </c>
      <c r="O294" s="133">
        <v>2</v>
      </c>
      <c r="P294" s="133">
        <v>4</v>
      </c>
      <c r="Q294" s="133">
        <f t="shared" si="312"/>
        <v>8</v>
      </c>
      <c r="R294" s="133" t="str">
        <f t="shared" si="313"/>
        <v>MEDIO</v>
      </c>
      <c r="S294" s="133">
        <v>10</v>
      </c>
      <c r="T294" s="133">
        <f t="shared" si="314"/>
        <v>80</v>
      </c>
      <c r="U294" s="133" t="str">
        <f t="shared" si="315"/>
        <v>III</v>
      </c>
      <c r="V294" s="133" t="str">
        <f t="shared" si="316"/>
        <v>Mejorable</v>
      </c>
      <c r="W294" s="62" t="s">
        <v>72</v>
      </c>
      <c r="X294" s="133" t="s">
        <v>73</v>
      </c>
      <c r="Y294" s="133" t="s">
        <v>610</v>
      </c>
      <c r="Z294" s="133" t="s">
        <v>610</v>
      </c>
      <c r="AA294" s="133" t="s">
        <v>610</v>
      </c>
      <c r="AB294" s="133" t="s">
        <v>613</v>
      </c>
      <c r="AC294" s="133" t="s">
        <v>614</v>
      </c>
      <c r="AD294" s="171">
        <v>46246</v>
      </c>
      <c r="AE294" s="116" t="s">
        <v>74</v>
      </c>
      <c r="AF294" s="133">
        <v>2</v>
      </c>
      <c r="AG294" s="133">
        <v>4</v>
      </c>
      <c r="AH294" s="133">
        <f t="shared" si="302"/>
        <v>8</v>
      </c>
      <c r="AI294" s="133" t="str">
        <f t="shared" si="303"/>
        <v>MEDIO</v>
      </c>
      <c r="AJ294" s="133">
        <v>10</v>
      </c>
      <c r="AK294" s="133">
        <f t="shared" si="304"/>
        <v>80</v>
      </c>
      <c r="AL294" s="133" t="str">
        <f t="shared" si="305"/>
        <v>III</v>
      </c>
      <c r="AM294" s="133" t="str">
        <f t="shared" si="306"/>
        <v>Mejorable</v>
      </c>
      <c r="AN294" s="62" t="s">
        <v>72</v>
      </c>
      <c r="AO294" s="133" t="s">
        <v>73</v>
      </c>
      <c r="AP294" s="133" t="s">
        <v>610</v>
      </c>
      <c r="AQ294" s="133" t="s">
        <v>610</v>
      </c>
      <c r="AR294" s="133" t="s">
        <v>610</v>
      </c>
      <c r="AS294" s="133" t="s">
        <v>613</v>
      </c>
      <c r="AT294" s="133" t="s">
        <v>614</v>
      </c>
      <c r="AU294" s="137" t="str">
        <f t="shared" si="318"/>
        <v>Se mantiene los controles establecidos</v>
      </c>
    </row>
    <row r="295" spans="2:47" s="43" customFormat="1" ht="135" customHeight="1" x14ac:dyDescent="0.35">
      <c r="B295" s="139" t="s">
        <v>95</v>
      </c>
      <c r="C295" s="158" t="s">
        <v>131</v>
      </c>
      <c r="D295" s="141" t="s">
        <v>565</v>
      </c>
      <c r="E295" s="134" t="s">
        <v>559</v>
      </c>
      <c r="F295" s="134" t="s">
        <v>560</v>
      </c>
      <c r="G295" s="133" t="s">
        <v>69</v>
      </c>
      <c r="H295" s="133" t="s">
        <v>70</v>
      </c>
      <c r="I295" s="133" t="s">
        <v>561</v>
      </c>
      <c r="J295" s="133" t="s">
        <v>76</v>
      </c>
      <c r="K295" s="62" t="s">
        <v>649</v>
      </c>
      <c r="L295" s="62" t="s">
        <v>650</v>
      </c>
      <c r="M295" s="62" t="s">
        <v>610</v>
      </c>
      <c r="N295" s="62" t="s">
        <v>651</v>
      </c>
      <c r="O295" s="133">
        <v>2</v>
      </c>
      <c r="P295" s="133">
        <v>1</v>
      </c>
      <c r="Q295" s="133">
        <f t="shared" si="312"/>
        <v>2</v>
      </c>
      <c r="R295" s="133" t="str">
        <f t="shared" si="313"/>
        <v>BAJO</v>
      </c>
      <c r="S295" s="133">
        <v>25</v>
      </c>
      <c r="T295" s="133">
        <f t="shared" si="314"/>
        <v>50</v>
      </c>
      <c r="U295" s="133" t="str">
        <f t="shared" si="315"/>
        <v>III</v>
      </c>
      <c r="V295" s="133" t="str">
        <f t="shared" si="316"/>
        <v>Mejorable</v>
      </c>
      <c r="W295" s="169" t="s">
        <v>652</v>
      </c>
      <c r="X295" s="133" t="s">
        <v>73</v>
      </c>
      <c r="Y295" s="133" t="s">
        <v>610</v>
      </c>
      <c r="Z295" s="133" t="s">
        <v>610</v>
      </c>
      <c r="AA295" s="133" t="s">
        <v>653</v>
      </c>
      <c r="AB295" s="133" t="s">
        <v>654</v>
      </c>
      <c r="AC295" s="133" t="s">
        <v>614</v>
      </c>
      <c r="AD295" s="171">
        <v>46246</v>
      </c>
      <c r="AE295" s="116" t="s">
        <v>74</v>
      </c>
      <c r="AF295" s="133">
        <v>2</v>
      </c>
      <c r="AG295" s="133">
        <v>1</v>
      </c>
      <c r="AH295" s="133">
        <f t="shared" si="302"/>
        <v>2</v>
      </c>
      <c r="AI295" s="133" t="str">
        <f t="shared" si="303"/>
        <v>BAJO</v>
      </c>
      <c r="AJ295" s="133">
        <v>25</v>
      </c>
      <c r="AK295" s="133">
        <f t="shared" si="304"/>
        <v>50</v>
      </c>
      <c r="AL295" s="133" t="str">
        <f t="shared" si="305"/>
        <v>III</v>
      </c>
      <c r="AM295" s="133" t="str">
        <f t="shared" si="306"/>
        <v>Mejorable</v>
      </c>
      <c r="AN295" s="169" t="s">
        <v>652</v>
      </c>
      <c r="AO295" s="133" t="s">
        <v>73</v>
      </c>
      <c r="AP295" s="133" t="s">
        <v>610</v>
      </c>
      <c r="AQ295" s="133" t="s">
        <v>610</v>
      </c>
      <c r="AR295" s="133" t="s">
        <v>653</v>
      </c>
      <c r="AS295" s="133" t="s">
        <v>654</v>
      </c>
      <c r="AT295" s="133" t="s">
        <v>614</v>
      </c>
      <c r="AU295" s="137" t="str">
        <f t="shared" si="318"/>
        <v>Se mantiene los controles establecidos</v>
      </c>
    </row>
    <row r="296" spans="2:47" s="43" customFormat="1" ht="135" customHeight="1" x14ac:dyDescent="0.35">
      <c r="B296" s="139" t="s">
        <v>95</v>
      </c>
      <c r="C296" s="158" t="s">
        <v>131</v>
      </c>
      <c r="D296" s="141" t="s">
        <v>565</v>
      </c>
      <c r="E296" s="134" t="s">
        <v>559</v>
      </c>
      <c r="F296" s="134" t="s">
        <v>560</v>
      </c>
      <c r="G296" s="133" t="s">
        <v>69</v>
      </c>
      <c r="H296" s="133" t="s">
        <v>70</v>
      </c>
      <c r="I296" s="133" t="s">
        <v>79</v>
      </c>
      <c r="J296" s="133" t="s">
        <v>80</v>
      </c>
      <c r="K296" s="62" t="s">
        <v>668</v>
      </c>
      <c r="L296" s="133" t="s">
        <v>610</v>
      </c>
      <c r="M296" s="62" t="s">
        <v>610</v>
      </c>
      <c r="N296" s="62" t="s">
        <v>669</v>
      </c>
      <c r="O296" s="133">
        <v>2</v>
      </c>
      <c r="P296" s="133">
        <v>2</v>
      </c>
      <c r="Q296" s="133">
        <f t="shared" si="312"/>
        <v>4</v>
      </c>
      <c r="R296" s="133" t="str">
        <f t="shared" si="313"/>
        <v>BAJO</v>
      </c>
      <c r="S296" s="133">
        <v>10</v>
      </c>
      <c r="T296" s="133">
        <f t="shared" si="314"/>
        <v>40</v>
      </c>
      <c r="U296" s="133" t="str">
        <f t="shared" si="315"/>
        <v>III</v>
      </c>
      <c r="V296" s="133" t="str">
        <f t="shared" si="316"/>
        <v>Mejorable</v>
      </c>
      <c r="W296" s="62" t="s">
        <v>670</v>
      </c>
      <c r="X296" s="133" t="s">
        <v>73</v>
      </c>
      <c r="Y296" s="133" t="s">
        <v>610</v>
      </c>
      <c r="Z296" s="133" t="s">
        <v>610</v>
      </c>
      <c r="AA296" s="133" t="s">
        <v>610</v>
      </c>
      <c r="AB296" s="133" t="s">
        <v>671</v>
      </c>
      <c r="AC296" s="133" t="s">
        <v>610</v>
      </c>
      <c r="AD296" s="171">
        <v>46246</v>
      </c>
      <c r="AE296" s="116" t="s">
        <v>74</v>
      </c>
      <c r="AF296" s="133">
        <v>2</v>
      </c>
      <c r="AG296" s="133">
        <v>2</v>
      </c>
      <c r="AH296" s="133">
        <f t="shared" si="302"/>
        <v>4</v>
      </c>
      <c r="AI296" s="133" t="str">
        <f t="shared" si="303"/>
        <v>BAJO</v>
      </c>
      <c r="AJ296" s="133">
        <v>10</v>
      </c>
      <c r="AK296" s="133">
        <f t="shared" si="304"/>
        <v>40</v>
      </c>
      <c r="AL296" s="133" t="str">
        <f t="shared" si="305"/>
        <v>III</v>
      </c>
      <c r="AM296" s="133" t="str">
        <f t="shared" si="306"/>
        <v>Mejorable</v>
      </c>
      <c r="AN296" s="62" t="s">
        <v>670</v>
      </c>
      <c r="AO296" s="133" t="s">
        <v>73</v>
      </c>
      <c r="AP296" s="133" t="s">
        <v>610</v>
      </c>
      <c r="AQ296" s="133" t="s">
        <v>610</v>
      </c>
      <c r="AR296" s="133" t="s">
        <v>610</v>
      </c>
      <c r="AS296" s="133" t="s">
        <v>671</v>
      </c>
      <c r="AT296" s="133" t="s">
        <v>610</v>
      </c>
      <c r="AU296" s="137" t="str">
        <f t="shared" si="318"/>
        <v>Se mantiene los controles establecidos</v>
      </c>
    </row>
    <row r="297" spans="2:47" s="43" customFormat="1" ht="135" customHeight="1" x14ac:dyDescent="0.35">
      <c r="B297" s="139" t="s">
        <v>95</v>
      </c>
      <c r="C297" s="158" t="s">
        <v>131</v>
      </c>
      <c r="D297" s="141" t="s">
        <v>565</v>
      </c>
      <c r="E297" s="134" t="s">
        <v>559</v>
      </c>
      <c r="F297" s="134" t="s">
        <v>560</v>
      </c>
      <c r="G297" s="133" t="s">
        <v>69</v>
      </c>
      <c r="H297" s="133" t="s">
        <v>70</v>
      </c>
      <c r="I297" s="133" t="s">
        <v>562</v>
      </c>
      <c r="J297" s="133" t="s">
        <v>82</v>
      </c>
      <c r="K297" s="62" t="s">
        <v>672</v>
      </c>
      <c r="L297" s="133" t="s">
        <v>610</v>
      </c>
      <c r="M297" s="62" t="s">
        <v>610</v>
      </c>
      <c r="N297" s="62" t="s">
        <v>673</v>
      </c>
      <c r="O297" s="133">
        <v>2</v>
      </c>
      <c r="P297" s="133">
        <v>3</v>
      </c>
      <c r="Q297" s="133">
        <f t="shared" si="312"/>
        <v>6</v>
      </c>
      <c r="R297" s="133" t="str">
        <f t="shared" si="313"/>
        <v>MEDIO</v>
      </c>
      <c r="S297" s="133">
        <v>25</v>
      </c>
      <c r="T297" s="133">
        <f t="shared" si="314"/>
        <v>150</v>
      </c>
      <c r="U297" s="133" t="str">
        <f t="shared" si="315"/>
        <v>II</v>
      </c>
      <c r="V297" s="133" t="str">
        <f t="shared" si="316"/>
        <v>Aceptable con control especifico</v>
      </c>
      <c r="W297" s="133" t="s">
        <v>674</v>
      </c>
      <c r="X297" s="133" t="s">
        <v>73</v>
      </c>
      <c r="Y297" s="133" t="s">
        <v>610</v>
      </c>
      <c r="Z297" s="133" t="s">
        <v>610</v>
      </c>
      <c r="AA297" s="133" t="s">
        <v>610</v>
      </c>
      <c r="AB297" s="133" t="s">
        <v>675</v>
      </c>
      <c r="AC297" s="133" t="s">
        <v>610</v>
      </c>
      <c r="AD297" s="171">
        <v>46246</v>
      </c>
      <c r="AE297" s="116" t="s">
        <v>74</v>
      </c>
      <c r="AF297" s="133">
        <v>2</v>
      </c>
      <c r="AG297" s="133">
        <v>3</v>
      </c>
      <c r="AH297" s="133">
        <f t="shared" si="302"/>
        <v>6</v>
      </c>
      <c r="AI297" s="133" t="str">
        <f t="shared" si="303"/>
        <v>MEDIO</v>
      </c>
      <c r="AJ297" s="133">
        <v>25</v>
      </c>
      <c r="AK297" s="133">
        <f t="shared" si="304"/>
        <v>150</v>
      </c>
      <c r="AL297" s="133" t="str">
        <f t="shared" si="305"/>
        <v>II</v>
      </c>
      <c r="AM297" s="133" t="str">
        <f t="shared" si="306"/>
        <v>Aceptable con control especifico</v>
      </c>
      <c r="AN297" s="133" t="s">
        <v>674</v>
      </c>
      <c r="AO297" s="133" t="s">
        <v>73</v>
      </c>
      <c r="AP297" s="133" t="s">
        <v>610</v>
      </c>
      <c r="AQ297" s="133" t="s">
        <v>610</v>
      </c>
      <c r="AR297" s="133" t="s">
        <v>610</v>
      </c>
      <c r="AS297" s="133" t="s">
        <v>675</v>
      </c>
      <c r="AT297" s="133" t="s">
        <v>610</v>
      </c>
      <c r="AU297" s="137" t="str">
        <f t="shared" si="318"/>
        <v>Se mantiene los controles establecidos</v>
      </c>
    </row>
    <row r="298" spans="2:47" s="43" customFormat="1" ht="135" customHeight="1" x14ac:dyDescent="0.35">
      <c r="B298" s="139" t="s">
        <v>95</v>
      </c>
      <c r="C298" s="158" t="s">
        <v>131</v>
      </c>
      <c r="D298" s="141" t="s">
        <v>565</v>
      </c>
      <c r="E298" s="134" t="s">
        <v>559</v>
      </c>
      <c r="F298" s="134" t="s">
        <v>560</v>
      </c>
      <c r="G298" s="133" t="s">
        <v>69</v>
      </c>
      <c r="H298" s="133" t="s">
        <v>70</v>
      </c>
      <c r="I298" s="133" t="s">
        <v>563</v>
      </c>
      <c r="J298" s="133" t="s">
        <v>82</v>
      </c>
      <c r="K298" s="62" t="s">
        <v>689</v>
      </c>
      <c r="L298" s="133" t="s">
        <v>610</v>
      </c>
      <c r="M298" s="62" t="s">
        <v>610</v>
      </c>
      <c r="N298" s="138" t="s">
        <v>690</v>
      </c>
      <c r="O298" s="133">
        <v>2</v>
      </c>
      <c r="P298" s="133">
        <v>3</v>
      </c>
      <c r="Q298" s="133">
        <f t="shared" si="312"/>
        <v>6</v>
      </c>
      <c r="R298" s="133" t="str">
        <f t="shared" si="313"/>
        <v>MEDIO</v>
      </c>
      <c r="S298" s="133">
        <v>60</v>
      </c>
      <c r="T298" s="133">
        <f t="shared" si="314"/>
        <v>360</v>
      </c>
      <c r="U298" s="133" t="str">
        <f t="shared" si="315"/>
        <v>II</v>
      </c>
      <c r="V298" s="133" t="str">
        <f t="shared" si="316"/>
        <v>Aceptable con control especifico</v>
      </c>
      <c r="W298" s="62" t="s">
        <v>691</v>
      </c>
      <c r="X298" s="133" t="s">
        <v>69</v>
      </c>
      <c r="Y298" s="133" t="s">
        <v>610</v>
      </c>
      <c r="Z298" s="133" t="s">
        <v>610</v>
      </c>
      <c r="AA298" s="138" t="s">
        <v>610</v>
      </c>
      <c r="AB298" s="137" t="s">
        <v>692</v>
      </c>
      <c r="AC298" s="133" t="s">
        <v>610</v>
      </c>
      <c r="AD298" s="171">
        <v>46246</v>
      </c>
      <c r="AE298" s="116" t="s">
        <v>74</v>
      </c>
      <c r="AF298" s="133">
        <v>2</v>
      </c>
      <c r="AG298" s="133">
        <v>3</v>
      </c>
      <c r="AH298" s="133">
        <f t="shared" si="302"/>
        <v>6</v>
      </c>
      <c r="AI298" s="133" t="str">
        <f t="shared" si="303"/>
        <v>MEDIO</v>
      </c>
      <c r="AJ298" s="133">
        <v>60</v>
      </c>
      <c r="AK298" s="133">
        <f t="shared" si="304"/>
        <v>360</v>
      </c>
      <c r="AL298" s="133" t="str">
        <f t="shared" si="305"/>
        <v>II</v>
      </c>
      <c r="AM298" s="133" t="str">
        <f t="shared" si="306"/>
        <v>Aceptable con control especifico</v>
      </c>
      <c r="AN298" s="62" t="s">
        <v>691</v>
      </c>
      <c r="AO298" s="133" t="s">
        <v>69</v>
      </c>
      <c r="AP298" s="133" t="s">
        <v>610</v>
      </c>
      <c r="AQ298" s="133" t="s">
        <v>610</v>
      </c>
      <c r="AR298" s="138" t="s">
        <v>610</v>
      </c>
      <c r="AS298" s="137" t="s">
        <v>692</v>
      </c>
      <c r="AT298" s="133" t="s">
        <v>610</v>
      </c>
      <c r="AU298" s="137" t="str">
        <f t="shared" si="318"/>
        <v>Se mantiene los controles establecidos</v>
      </c>
    </row>
    <row r="299" spans="2:47" s="43" customFormat="1" ht="135" customHeight="1" x14ac:dyDescent="0.35">
      <c r="B299" s="139" t="s">
        <v>95</v>
      </c>
      <c r="C299" s="158" t="s">
        <v>131</v>
      </c>
      <c r="D299" s="141" t="s">
        <v>565</v>
      </c>
      <c r="E299" s="134" t="s">
        <v>559</v>
      </c>
      <c r="F299" s="134" t="s">
        <v>560</v>
      </c>
      <c r="G299" s="133" t="s">
        <v>69</v>
      </c>
      <c r="H299" s="133" t="s">
        <v>70</v>
      </c>
      <c r="I299" s="133" t="s">
        <v>758</v>
      </c>
      <c r="J299" s="133" t="s">
        <v>85</v>
      </c>
      <c r="K299" s="62" t="s">
        <v>693</v>
      </c>
      <c r="L299" s="133" t="s">
        <v>610</v>
      </c>
      <c r="M299" s="62" t="s">
        <v>610</v>
      </c>
      <c r="N299" s="62" t="s">
        <v>694</v>
      </c>
      <c r="O299" s="133">
        <v>2</v>
      </c>
      <c r="P299" s="133">
        <v>3</v>
      </c>
      <c r="Q299" s="133">
        <f t="shared" si="312"/>
        <v>6</v>
      </c>
      <c r="R299" s="133" t="str">
        <f t="shared" si="313"/>
        <v>MEDIO</v>
      </c>
      <c r="S299" s="133">
        <v>25</v>
      </c>
      <c r="T299" s="133">
        <f t="shared" si="314"/>
        <v>150</v>
      </c>
      <c r="U299" s="133" t="str">
        <f t="shared" si="315"/>
        <v>II</v>
      </c>
      <c r="V299" s="133" t="str">
        <f t="shared" si="316"/>
        <v>Aceptable con control especifico</v>
      </c>
      <c r="W299" s="62" t="s">
        <v>695</v>
      </c>
      <c r="X299" s="133" t="s">
        <v>69</v>
      </c>
      <c r="Y299" s="133" t="s">
        <v>610</v>
      </c>
      <c r="Z299" s="133" t="s">
        <v>610</v>
      </c>
      <c r="AA299" s="133" t="s">
        <v>610</v>
      </c>
      <c r="AB299" s="134" t="s">
        <v>696</v>
      </c>
      <c r="AC299" s="133" t="s">
        <v>610</v>
      </c>
      <c r="AD299" s="171">
        <v>46246</v>
      </c>
      <c r="AE299" s="116" t="s">
        <v>74</v>
      </c>
      <c r="AF299" s="133">
        <v>2</v>
      </c>
      <c r="AG299" s="133">
        <v>3</v>
      </c>
      <c r="AH299" s="133">
        <f t="shared" si="302"/>
        <v>6</v>
      </c>
      <c r="AI299" s="133" t="str">
        <f t="shared" si="303"/>
        <v>MEDIO</v>
      </c>
      <c r="AJ299" s="133">
        <v>25</v>
      </c>
      <c r="AK299" s="133">
        <f t="shared" si="304"/>
        <v>150</v>
      </c>
      <c r="AL299" s="133" t="str">
        <f t="shared" si="305"/>
        <v>II</v>
      </c>
      <c r="AM299" s="133" t="str">
        <f t="shared" si="306"/>
        <v>Aceptable con control especifico</v>
      </c>
      <c r="AN299" s="62" t="s">
        <v>695</v>
      </c>
      <c r="AO299" s="133" t="s">
        <v>69</v>
      </c>
      <c r="AP299" s="133" t="s">
        <v>610</v>
      </c>
      <c r="AQ299" s="133" t="s">
        <v>610</v>
      </c>
      <c r="AR299" s="133" t="s">
        <v>610</v>
      </c>
      <c r="AS299" s="133" t="s">
        <v>697</v>
      </c>
      <c r="AT299" s="133" t="s">
        <v>610</v>
      </c>
      <c r="AU299" s="137" t="str">
        <f t="shared" si="318"/>
        <v>Se mantiene los controles establecidos</v>
      </c>
    </row>
    <row r="300" spans="2:47" s="43" customFormat="1" ht="135" customHeight="1" x14ac:dyDescent="0.35">
      <c r="B300" s="139" t="s">
        <v>95</v>
      </c>
      <c r="C300" s="158" t="s">
        <v>131</v>
      </c>
      <c r="D300" s="141" t="s">
        <v>565</v>
      </c>
      <c r="E300" s="134" t="s">
        <v>559</v>
      </c>
      <c r="F300" s="134" t="s">
        <v>560</v>
      </c>
      <c r="G300" s="133" t="s">
        <v>69</v>
      </c>
      <c r="H300" s="133" t="s">
        <v>70</v>
      </c>
      <c r="I300" s="133" t="s">
        <v>86</v>
      </c>
      <c r="J300" s="133" t="s">
        <v>85</v>
      </c>
      <c r="K300" s="173" t="s">
        <v>703</v>
      </c>
      <c r="L300" s="62" t="s">
        <v>705</v>
      </c>
      <c r="M300" s="179" t="s">
        <v>706</v>
      </c>
      <c r="N300" s="174" t="s">
        <v>707</v>
      </c>
      <c r="O300" s="133">
        <v>2</v>
      </c>
      <c r="P300" s="133">
        <v>3</v>
      </c>
      <c r="Q300" s="133">
        <f t="shared" si="312"/>
        <v>6</v>
      </c>
      <c r="R300" s="133" t="str">
        <f t="shared" si="313"/>
        <v>MEDIO</v>
      </c>
      <c r="S300" s="133">
        <v>25</v>
      </c>
      <c r="T300" s="133">
        <f t="shared" si="314"/>
        <v>150</v>
      </c>
      <c r="U300" s="133" t="str">
        <f t="shared" si="315"/>
        <v>II</v>
      </c>
      <c r="V300" s="133" t="str">
        <f t="shared" si="316"/>
        <v>Aceptable con control especifico</v>
      </c>
      <c r="W300" s="157" t="s">
        <v>704</v>
      </c>
      <c r="X300" s="133" t="s">
        <v>69</v>
      </c>
      <c r="Y300" s="173" t="s">
        <v>708</v>
      </c>
      <c r="Z300" s="133" t="s">
        <v>610</v>
      </c>
      <c r="AA300" s="133" t="s">
        <v>709</v>
      </c>
      <c r="AB300" s="133" t="s">
        <v>710</v>
      </c>
      <c r="AC300" s="133" t="s">
        <v>610</v>
      </c>
      <c r="AD300" s="171">
        <v>46246</v>
      </c>
      <c r="AE300" s="116" t="s">
        <v>74</v>
      </c>
      <c r="AF300" s="133">
        <v>2</v>
      </c>
      <c r="AG300" s="133">
        <v>3</v>
      </c>
      <c r="AH300" s="133">
        <f t="shared" si="302"/>
        <v>6</v>
      </c>
      <c r="AI300" s="133" t="str">
        <f t="shared" si="303"/>
        <v>MEDIO</v>
      </c>
      <c r="AJ300" s="133">
        <v>25</v>
      </c>
      <c r="AK300" s="133">
        <f t="shared" si="304"/>
        <v>150</v>
      </c>
      <c r="AL300" s="133" t="str">
        <f t="shared" si="305"/>
        <v>II</v>
      </c>
      <c r="AM300" s="133" t="str">
        <f t="shared" si="306"/>
        <v>Aceptable con control especifico</v>
      </c>
      <c r="AN300" s="157" t="s">
        <v>704</v>
      </c>
      <c r="AO300" s="133" t="s">
        <v>69</v>
      </c>
      <c r="AP300" s="173" t="s">
        <v>708</v>
      </c>
      <c r="AQ300" s="133" t="s">
        <v>610</v>
      </c>
      <c r="AR300" s="133" t="s">
        <v>709</v>
      </c>
      <c r="AS300" s="133" t="s">
        <v>710</v>
      </c>
      <c r="AT300" s="133" t="s">
        <v>610</v>
      </c>
      <c r="AU300" s="137" t="str">
        <f t="shared" si="318"/>
        <v>Se mantiene los controles establecidos</v>
      </c>
    </row>
    <row r="301" spans="2:47" s="43" customFormat="1" ht="135" customHeight="1" x14ac:dyDescent="0.35">
      <c r="B301" s="139" t="s">
        <v>95</v>
      </c>
      <c r="C301" s="158" t="s">
        <v>131</v>
      </c>
      <c r="D301" s="141" t="s">
        <v>565</v>
      </c>
      <c r="E301" s="134" t="s">
        <v>559</v>
      </c>
      <c r="F301" s="134" t="s">
        <v>560</v>
      </c>
      <c r="G301" s="133" t="s">
        <v>69</v>
      </c>
      <c r="H301" s="133" t="s">
        <v>70</v>
      </c>
      <c r="I301" s="133" t="s">
        <v>87</v>
      </c>
      <c r="J301" s="133" t="s">
        <v>85</v>
      </c>
      <c r="K301" s="62" t="s">
        <v>698</v>
      </c>
      <c r="L301" s="133" t="s">
        <v>610</v>
      </c>
      <c r="M301" s="62" t="s">
        <v>610</v>
      </c>
      <c r="N301" s="62" t="s">
        <v>699</v>
      </c>
      <c r="O301" s="133">
        <v>2</v>
      </c>
      <c r="P301" s="133">
        <v>4</v>
      </c>
      <c r="Q301" s="133">
        <f t="shared" si="312"/>
        <v>8</v>
      </c>
      <c r="R301" s="133" t="str">
        <f t="shared" si="313"/>
        <v>MEDIO</v>
      </c>
      <c r="S301" s="133">
        <v>25</v>
      </c>
      <c r="T301" s="133">
        <f t="shared" si="314"/>
        <v>200</v>
      </c>
      <c r="U301" s="133" t="str">
        <f t="shared" si="315"/>
        <v>II</v>
      </c>
      <c r="V301" s="133" t="str">
        <f t="shared" si="316"/>
        <v>Aceptable con control especifico</v>
      </c>
      <c r="W301" s="133" t="s">
        <v>700</v>
      </c>
      <c r="X301" s="133" t="s">
        <v>69</v>
      </c>
      <c r="Y301" s="133" t="s">
        <v>610</v>
      </c>
      <c r="Z301" s="133" t="s">
        <v>610</v>
      </c>
      <c r="AA301" s="133" t="s">
        <v>701</v>
      </c>
      <c r="AB301" s="133" t="s">
        <v>702</v>
      </c>
      <c r="AC301" s="133" t="s">
        <v>610</v>
      </c>
      <c r="AD301" s="171">
        <v>46246</v>
      </c>
      <c r="AE301" s="116" t="s">
        <v>74</v>
      </c>
      <c r="AF301" s="133">
        <v>2</v>
      </c>
      <c r="AG301" s="133">
        <v>4</v>
      </c>
      <c r="AH301" s="133">
        <f t="shared" si="302"/>
        <v>8</v>
      </c>
      <c r="AI301" s="133" t="str">
        <f t="shared" si="303"/>
        <v>MEDIO</v>
      </c>
      <c r="AJ301" s="133">
        <v>25</v>
      </c>
      <c r="AK301" s="133">
        <f t="shared" si="304"/>
        <v>200</v>
      </c>
      <c r="AL301" s="133" t="str">
        <f t="shared" si="305"/>
        <v>II</v>
      </c>
      <c r="AM301" s="133" t="str">
        <f t="shared" si="306"/>
        <v>Aceptable con control especifico</v>
      </c>
      <c r="AN301" s="133" t="s">
        <v>700</v>
      </c>
      <c r="AO301" s="133" t="s">
        <v>69</v>
      </c>
      <c r="AP301" s="133" t="s">
        <v>610</v>
      </c>
      <c r="AQ301" s="133" t="s">
        <v>610</v>
      </c>
      <c r="AR301" s="133" t="s">
        <v>701</v>
      </c>
      <c r="AS301" s="133" t="s">
        <v>702</v>
      </c>
      <c r="AT301" s="133" t="s">
        <v>610</v>
      </c>
      <c r="AU301" s="137" t="str">
        <f t="shared" si="318"/>
        <v>Se mantiene los controles establecidos</v>
      </c>
    </row>
    <row r="302" spans="2:47" s="43" customFormat="1" ht="135" customHeight="1" x14ac:dyDescent="0.35">
      <c r="B302" s="139" t="s">
        <v>95</v>
      </c>
      <c r="C302" s="158" t="s">
        <v>131</v>
      </c>
      <c r="D302" s="141" t="s">
        <v>565</v>
      </c>
      <c r="E302" s="134" t="s">
        <v>559</v>
      </c>
      <c r="F302" s="134" t="s">
        <v>560</v>
      </c>
      <c r="G302" s="133" t="s">
        <v>69</v>
      </c>
      <c r="H302" s="133" t="s">
        <v>70</v>
      </c>
      <c r="I302" s="133" t="s">
        <v>564</v>
      </c>
      <c r="J302" s="133" t="s">
        <v>85</v>
      </c>
      <c r="K302" s="62" t="s">
        <v>721</v>
      </c>
      <c r="L302" s="133" t="s">
        <v>610</v>
      </c>
      <c r="M302" s="62" t="s">
        <v>729</v>
      </c>
      <c r="N302" s="62" t="s">
        <v>699</v>
      </c>
      <c r="O302" s="133">
        <v>2</v>
      </c>
      <c r="P302" s="133">
        <v>1</v>
      </c>
      <c r="Q302" s="133">
        <f t="shared" si="312"/>
        <v>2</v>
      </c>
      <c r="R302" s="133" t="str">
        <f t="shared" si="313"/>
        <v>BAJO</v>
      </c>
      <c r="S302" s="133">
        <v>60</v>
      </c>
      <c r="T302" s="133">
        <f t="shared" si="314"/>
        <v>120</v>
      </c>
      <c r="U302" s="133" t="str">
        <f t="shared" si="315"/>
        <v>III</v>
      </c>
      <c r="V302" s="133" t="str">
        <f t="shared" si="316"/>
        <v>Mejorable</v>
      </c>
      <c r="W302" s="62" t="s">
        <v>723</v>
      </c>
      <c r="X302" s="133" t="s">
        <v>69</v>
      </c>
      <c r="Y302" s="133" t="s">
        <v>610</v>
      </c>
      <c r="Z302" s="133" t="s">
        <v>610</v>
      </c>
      <c r="AA302" s="133" t="s">
        <v>610</v>
      </c>
      <c r="AB302" s="133" t="s">
        <v>730</v>
      </c>
      <c r="AC302" s="133" t="s">
        <v>610</v>
      </c>
      <c r="AD302" s="171">
        <v>46246</v>
      </c>
      <c r="AE302" s="116" t="s">
        <v>74</v>
      </c>
      <c r="AF302" s="133">
        <v>2</v>
      </c>
      <c r="AG302" s="133">
        <v>1</v>
      </c>
      <c r="AH302" s="133">
        <f t="shared" si="302"/>
        <v>2</v>
      </c>
      <c r="AI302" s="133" t="str">
        <f t="shared" si="303"/>
        <v>BAJO</v>
      </c>
      <c r="AJ302" s="133">
        <v>60</v>
      </c>
      <c r="AK302" s="133">
        <f t="shared" si="304"/>
        <v>120</v>
      </c>
      <c r="AL302" s="133" t="str">
        <f t="shared" si="305"/>
        <v>III</v>
      </c>
      <c r="AM302" s="133" t="str">
        <f t="shared" si="306"/>
        <v>Mejorable</v>
      </c>
      <c r="AN302" s="62" t="s">
        <v>723</v>
      </c>
      <c r="AO302" s="133" t="s">
        <v>69</v>
      </c>
      <c r="AP302" s="133" t="s">
        <v>610</v>
      </c>
      <c r="AQ302" s="133" t="s">
        <v>610</v>
      </c>
      <c r="AR302" s="133" t="s">
        <v>610</v>
      </c>
      <c r="AS302" s="133" t="s">
        <v>730</v>
      </c>
      <c r="AT302" s="133" t="s">
        <v>610</v>
      </c>
      <c r="AU302" s="137" t="str">
        <f t="shared" si="318"/>
        <v>Se mantiene los controles establecidos</v>
      </c>
    </row>
    <row r="303" spans="2:47" s="43" customFormat="1" ht="135" customHeight="1" x14ac:dyDescent="0.35">
      <c r="B303" s="139" t="s">
        <v>95</v>
      </c>
      <c r="C303" s="158" t="s">
        <v>131</v>
      </c>
      <c r="D303" s="141" t="s">
        <v>565</v>
      </c>
      <c r="E303" s="134" t="s">
        <v>559</v>
      </c>
      <c r="F303" s="134" t="s">
        <v>560</v>
      </c>
      <c r="G303" s="133" t="s">
        <v>69</v>
      </c>
      <c r="H303" s="133" t="s">
        <v>70</v>
      </c>
      <c r="I303" s="133" t="s">
        <v>88</v>
      </c>
      <c r="J303" s="133" t="s">
        <v>89</v>
      </c>
      <c r="K303" s="62" t="s">
        <v>788</v>
      </c>
      <c r="L303" s="133" t="s">
        <v>626</v>
      </c>
      <c r="M303" s="62" t="s">
        <v>789</v>
      </c>
      <c r="N303" s="138" t="s">
        <v>790</v>
      </c>
      <c r="O303" s="133">
        <v>2</v>
      </c>
      <c r="P303" s="133">
        <v>1</v>
      </c>
      <c r="Q303" s="133">
        <v>2</v>
      </c>
      <c r="R303" s="133" t="s">
        <v>791</v>
      </c>
      <c r="S303" s="133">
        <v>60</v>
      </c>
      <c r="T303" s="133">
        <v>120</v>
      </c>
      <c r="U303" s="133" t="s">
        <v>235</v>
      </c>
      <c r="V303" s="133" t="s">
        <v>264</v>
      </c>
      <c r="W303" s="62" t="s">
        <v>792</v>
      </c>
      <c r="X303" s="133" t="s">
        <v>69</v>
      </c>
      <c r="Y303" s="133" t="s">
        <v>610</v>
      </c>
      <c r="Z303" s="133" t="s">
        <v>610</v>
      </c>
      <c r="AA303" s="138" t="s">
        <v>793</v>
      </c>
      <c r="AB303" s="137" t="s">
        <v>794</v>
      </c>
      <c r="AC303" s="133" t="s">
        <v>795</v>
      </c>
      <c r="AD303" s="171">
        <v>46246</v>
      </c>
      <c r="AE303" s="116" t="s">
        <v>74</v>
      </c>
      <c r="AF303" s="133">
        <v>2</v>
      </c>
      <c r="AG303" s="133">
        <v>1</v>
      </c>
      <c r="AH303" s="133">
        <v>2</v>
      </c>
      <c r="AI303" s="133" t="s">
        <v>791</v>
      </c>
      <c r="AJ303" s="133">
        <v>60</v>
      </c>
      <c r="AK303" s="133">
        <v>120</v>
      </c>
      <c r="AL303" s="133" t="s">
        <v>235</v>
      </c>
      <c r="AM303" s="133" t="s">
        <v>264</v>
      </c>
      <c r="AN303" s="62" t="s">
        <v>792</v>
      </c>
      <c r="AO303" s="133" t="s">
        <v>69</v>
      </c>
      <c r="AP303" s="133" t="s">
        <v>610</v>
      </c>
      <c r="AQ303" s="133" t="s">
        <v>610</v>
      </c>
      <c r="AR303" s="138" t="s">
        <v>793</v>
      </c>
      <c r="AS303" s="137" t="s">
        <v>794</v>
      </c>
      <c r="AT303" s="133" t="s">
        <v>795</v>
      </c>
      <c r="AU303" s="137" t="s">
        <v>287</v>
      </c>
    </row>
    <row r="304" spans="2:47" s="43" customFormat="1" ht="135" customHeight="1" x14ac:dyDescent="0.35">
      <c r="B304" s="139" t="s">
        <v>95</v>
      </c>
      <c r="C304" s="158" t="s">
        <v>131</v>
      </c>
      <c r="D304" s="141" t="s">
        <v>565</v>
      </c>
      <c r="E304" s="134" t="s">
        <v>559</v>
      </c>
      <c r="F304" s="134" t="s">
        <v>560</v>
      </c>
      <c r="G304" s="133" t="s">
        <v>69</v>
      </c>
      <c r="H304" s="133" t="s">
        <v>70</v>
      </c>
      <c r="I304" s="133" t="s">
        <v>90</v>
      </c>
      <c r="J304" s="133" t="s">
        <v>89</v>
      </c>
      <c r="K304" s="62" t="s">
        <v>788</v>
      </c>
      <c r="L304" s="133" t="s">
        <v>626</v>
      </c>
      <c r="M304" s="62" t="s">
        <v>789</v>
      </c>
      <c r="N304" s="138" t="s">
        <v>790</v>
      </c>
      <c r="O304" s="133">
        <v>2</v>
      </c>
      <c r="P304" s="133">
        <v>1</v>
      </c>
      <c r="Q304" s="133">
        <v>2</v>
      </c>
      <c r="R304" s="133" t="s">
        <v>791</v>
      </c>
      <c r="S304" s="133">
        <v>60</v>
      </c>
      <c r="T304" s="133">
        <v>120</v>
      </c>
      <c r="U304" s="133" t="s">
        <v>235</v>
      </c>
      <c r="V304" s="133" t="s">
        <v>264</v>
      </c>
      <c r="W304" s="62" t="s">
        <v>792</v>
      </c>
      <c r="X304" s="133" t="s">
        <v>69</v>
      </c>
      <c r="Y304" s="133" t="s">
        <v>610</v>
      </c>
      <c r="Z304" s="133" t="s">
        <v>610</v>
      </c>
      <c r="AA304" s="138" t="s">
        <v>793</v>
      </c>
      <c r="AB304" s="137" t="s">
        <v>794</v>
      </c>
      <c r="AC304" s="133" t="s">
        <v>795</v>
      </c>
      <c r="AD304" s="171">
        <v>46246</v>
      </c>
      <c r="AE304" s="116" t="s">
        <v>74</v>
      </c>
      <c r="AF304" s="133">
        <v>2</v>
      </c>
      <c r="AG304" s="133">
        <v>1</v>
      </c>
      <c r="AH304" s="133">
        <v>2</v>
      </c>
      <c r="AI304" s="133" t="s">
        <v>791</v>
      </c>
      <c r="AJ304" s="133">
        <v>60</v>
      </c>
      <c r="AK304" s="133">
        <v>120</v>
      </c>
      <c r="AL304" s="133" t="s">
        <v>235</v>
      </c>
      <c r="AM304" s="133" t="s">
        <v>264</v>
      </c>
      <c r="AN304" s="62" t="s">
        <v>792</v>
      </c>
      <c r="AO304" s="133" t="s">
        <v>69</v>
      </c>
      <c r="AP304" s="133" t="s">
        <v>610</v>
      </c>
      <c r="AQ304" s="133" t="s">
        <v>610</v>
      </c>
      <c r="AR304" s="138" t="s">
        <v>793</v>
      </c>
      <c r="AS304" s="137" t="s">
        <v>794</v>
      </c>
      <c r="AT304" s="133" t="s">
        <v>795</v>
      </c>
      <c r="AU304" s="137" t="s">
        <v>287</v>
      </c>
    </row>
    <row r="305" spans="2:47" s="43" customFormat="1" ht="135" customHeight="1" x14ac:dyDescent="0.35">
      <c r="B305" s="139" t="s">
        <v>95</v>
      </c>
      <c r="C305" s="158" t="s">
        <v>131</v>
      </c>
      <c r="D305" s="141" t="s">
        <v>565</v>
      </c>
      <c r="E305" s="134" t="s">
        <v>559</v>
      </c>
      <c r="F305" s="134" t="s">
        <v>560</v>
      </c>
      <c r="G305" s="133" t="s">
        <v>69</v>
      </c>
      <c r="H305" s="133" t="s">
        <v>70</v>
      </c>
      <c r="I305" s="133" t="s">
        <v>91</v>
      </c>
      <c r="J305" s="133" t="s">
        <v>89</v>
      </c>
      <c r="K305" s="62" t="s">
        <v>788</v>
      </c>
      <c r="L305" s="133" t="s">
        <v>626</v>
      </c>
      <c r="M305" s="62" t="s">
        <v>789</v>
      </c>
      <c r="N305" s="138" t="s">
        <v>790</v>
      </c>
      <c r="O305" s="133">
        <v>2</v>
      </c>
      <c r="P305" s="133">
        <v>1</v>
      </c>
      <c r="Q305" s="133">
        <v>2</v>
      </c>
      <c r="R305" s="133" t="s">
        <v>791</v>
      </c>
      <c r="S305" s="133">
        <v>60</v>
      </c>
      <c r="T305" s="133">
        <v>120</v>
      </c>
      <c r="U305" s="133" t="s">
        <v>235</v>
      </c>
      <c r="V305" s="133" t="s">
        <v>264</v>
      </c>
      <c r="W305" s="62" t="s">
        <v>792</v>
      </c>
      <c r="X305" s="133" t="s">
        <v>69</v>
      </c>
      <c r="Y305" s="133" t="s">
        <v>610</v>
      </c>
      <c r="Z305" s="133" t="s">
        <v>610</v>
      </c>
      <c r="AA305" s="138" t="s">
        <v>793</v>
      </c>
      <c r="AB305" s="137" t="s">
        <v>794</v>
      </c>
      <c r="AC305" s="133" t="s">
        <v>795</v>
      </c>
      <c r="AD305" s="171">
        <v>46246</v>
      </c>
      <c r="AE305" s="116" t="s">
        <v>74</v>
      </c>
      <c r="AF305" s="133">
        <v>2</v>
      </c>
      <c r="AG305" s="133">
        <v>1</v>
      </c>
      <c r="AH305" s="133">
        <v>2</v>
      </c>
      <c r="AI305" s="133" t="s">
        <v>791</v>
      </c>
      <c r="AJ305" s="133">
        <v>60</v>
      </c>
      <c r="AK305" s="133">
        <v>120</v>
      </c>
      <c r="AL305" s="133" t="s">
        <v>235</v>
      </c>
      <c r="AM305" s="133" t="s">
        <v>264</v>
      </c>
      <c r="AN305" s="62" t="s">
        <v>792</v>
      </c>
      <c r="AO305" s="133" t="s">
        <v>69</v>
      </c>
      <c r="AP305" s="133" t="s">
        <v>610</v>
      </c>
      <c r="AQ305" s="133" t="s">
        <v>610</v>
      </c>
      <c r="AR305" s="138" t="s">
        <v>793</v>
      </c>
      <c r="AS305" s="137" t="s">
        <v>794</v>
      </c>
      <c r="AT305" s="133" t="s">
        <v>795</v>
      </c>
      <c r="AU305" s="137" t="s">
        <v>287</v>
      </c>
    </row>
    <row r="306" spans="2:47" s="43" customFormat="1" ht="135" customHeight="1" x14ac:dyDescent="0.35">
      <c r="B306" s="139" t="s">
        <v>95</v>
      </c>
      <c r="C306" s="158" t="s">
        <v>131</v>
      </c>
      <c r="D306" s="141" t="s">
        <v>565</v>
      </c>
      <c r="E306" s="134" t="s">
        <v>559</v>
      </c>
      <c r="F306" s="134" t="s">
        <v>560</v>
      </c>
      <c r="G306" s="133" t="s">
        <v>69</v>
      </c>
      <c r="H306" s="133" t="s">
        <v>70</v>
      </c>
      <c r="I306" s="133" t="s">
        <v>92</v>
      </c>
      <c r="J306" s="133" t="s">
        <v>89</v>
      </c>
      <c r="K306" s="62" t="s">
        <v>788</v>
      </c>
      <c r="L306" s="133" t="s">
        <v>626</v>
      </c>
      <c r="M306" s="62" t="s">
        <v>789</v>
      </c>
      <c r="N306" s="138" t="s">
        <v>790</v>
      </c>
      <c r="O306" s="133">
        <v>2</v>
      </c>
      <c r="P306" s="133">
        <v>1</v>
      </c>
      <c r="Q306" s="133">
        <v>2</v>
      </c>
      <c r="R306" s="133" t="s">
        <v>791</v>
      </c>
      <c r="S306" s="133">
        <v>60</v>
      </c>
      <c r="T306" s="133">
        <v>120</v>
      </c>
      <c r="U306" s="133" t="s">
        <v>235</v>
      </c>
      <c r="V306" s="133" t="s">
        <v>264</v>
      </c>
      <c r="W306" s="62" t="s">
        <v>792</v>
      </c>
      <c r="X306" s="133" t="s">
        <v>69</v>
      </c>
      <c r="Y306" s="133" t="s">
        <v>610</v>
      </c>
      <c r="Z306" s="133" t="s">
        <v>610</v>
      </c>
      <c r="AA306" s="138" t="s">
        <v>793</v>
      </c>
      <c r="AB306" s="137" t="s">
        <v>794</v>
      </c>
      <c r="AC306" s="133" t="s">
        <v>795</v>
      </c>
      <c r="AD306" s="171">
        <v>46246</v>
      </c>
      <c r="AE306" s="116" t="s">
        <v>74</v>
      </c>
      <c r="AF306" s="133">
        <v>2</v>
      </c>
      <c r="AG306" s="133">
        <v>1</v>
      </c>
      <c r="AH306" s="133">
        <v>2</v>
      </c>
      <c r="AI306" s="133" t="s">
        <v>791</v>
      </c>
      <c r="AJ306" s="133">
        <v>60</v>
      </c>
      <c r="AK306" s="133">
        <v>120</v>
      </c>
      <c r="AL306" s="133" t="s">
        <v>235</v>
      </c>
      <c r="AM306" s="133" t="s">
        <v>264</v>
      </c>
      <c r="AN306" s="62" t="s">
        <v>792</v>
      </c>
      <c r="AO306" s="133" t="s">
        <v>69</v>
      </c>
      <c r="AP306" s="133" t="s">
        <v>610</v>
      </c>
      <c r="AQ306" s="133" t="s">
        <v>610</v>
      </c>
      <c r="AR306" s="138" t="s">
        <v>793</v>
      </c>
      <c r="AS306" s="137" t="s">
        <v>794</v>
      </c>
      <c r="AT306" s="133" t="s">
        <v>795</v>
      </c>
      <c r="AU306" s="137" t="s">
        <v>287</v>
      </c>
    </row>
    <row r="307" spans="2:47" s="43" customFormat="1" ht="135" customHeight="1" x14ac:dyDescent="0.35">
      <c r="B307" s="139" t="s">
        <v>95</v>
      </c>
      <c r="C307" s="158" t="s">
        <v>131</v>
      </c>
      <c r="D307" s="141" t="s">
        <v>565</v>
      </c>
      <c r="E307" s="134" t="s">
        <v>559</v>
      </c>
      <c r="F307" s="134" t="s">
        <v>560</v>
      </c>
      <c r="G307" s="133" t="s">
        <v>69</v>
      </c>
      <c r="H307" s="133" t="s">
        <v>70</v>
      </c>
      <c r="I307" s="133" t="s">
        <v>93</v>
      </c>
      <c r="J307" s="133" t="s">
        <v>89</v>
      </c>
      <c r="K307" s="62" t="s">
        <v>788</v>
      </c>
      <c r="L307" s="133" t="s">
        <v>626</v>
      </c>
      <c r="M307" s="62" t="s">
        <v>789</v>
      </c>
      <c r="N307" s="138" t="s">
        <v>790</v>
      </c>
      <c r="O307" s="133">
        <v>2</v>
      </c>
      <c r="P307" s="133">
        <v>1</v>
      </c>
      <c r="Q307" s="133">
        <v>2</v>
      </c>
      <c r="R307" s="133" t="s">
        <v>791</v>
      </c>
      <c r="S307" s="133">
        <v>60</v>
      </c>
      <c r="T307" s="133">
        <v>120</v>
      </c>
      <c r="U307" s="133" t="s">
        <v>235</v>
      </c>
      <c r="V307" s="133" t="s">
        <v>264</v>
      </c>
      <c r="W307" s="62" t="s">
        <v>792</v>
      </c>
      <c r="X307" s="133" t="s">
        <v>69</v>
      </c>
      <c r="Y307" s="133" t="s">
        <v>610</v>
      </c>
      <c r="Z307" s="133" t="s">
        <v>610</v>
      </c>
      <c r="AA307" s="138" t="s">
        <v>793</v>
      </c>
      <c r="AB307" s="137" t="s">
        <v>794</v>
      </c>
      <c r="AC307" s="133" t="s">
        <v>795</v>
      </c>
      <c r="AD307" s="171">
        <v>46246</v>
      </c>
      <c r="AE307" s="116" t="s">
        <v>74</v>
      </c>
      <c r="AF307" s="133">
        <v>2</v>
      </c>
      <c r="AG307" s="133">
        <v>1</v>
      </c>
      <c r="AH307" s="133">
        <v>2</v>
      </c>
      <c r="AI307" s="133" t="s">
        <v>791</v>
      </c>
      <c r="AJ307" s="133">
        <v>60</v>
      </c>
      <c r="AK307" s="133">
        <v>120</v>
      </c>
      <c r="AL307" s="133" t="s">
        <v>235</v>
      </c>
      <c r="AM307" s="133" t="s">
        <v>264</v>
      </c>
      <c r="AN307" s="62" t="s">
        <v>792</v>
      </c>
      <c r="AO307" s="133" t="s">
        <v>69</v>
      </c>
      <c r="AP307" s="133" t="s">
        <v>610</v>
      </c>
      <c r="AQ307" s="133" t="s">
        <v>610</v>
      </c>
      <c r="AR307" s="138" t="s">
        <v>793</v>
      </c>
      <c r="AS307" s="137" t="s">
        <v>794</v>
      </c>
      <c r="AT307" s="133" t="s">
        <v>795</v>
      </c>
      <c r="AU307" s="137" t="s">
        <v>287</v>
      </c>
    </row>
    <row r="308" spans="2:47" s="43" customFormat="1" ht="135" customHeight="1" x14ac:dyDescent="0.35">
      <c r="B308" s="139" t="s">
        <v>95</v>
      </c>
      <c r="C308" s="158" t="s">
        <v>131</v>
      </c>
      <c r="D308" s="141" t="s">
        <v>565</v>
      </c>
      <c r="E308" s="134" t="s">
        <v>559</v>
      </c>
      <c r="F308" s="134" t="s">
        <v>560</v>
      </c>
      <c r="G308" s="133" t="s">
        <v>69</v>
      </c>
      <c r="H308" s="133" t="s">
        <v>70</v>
      </c>
      <c r="I308" s="133" t="s">
        <v>94</v>
      </c>
      <c r="J308" s="133" t="s">
        <v>89</v>
      </c>
      <c r="K308" s="62" t="s">
        <v>788</v>
      </c>
      <c r="L308" s="133" t="s">
        <v>626</v>
      </c>
      <c r="M308" s="62" t="s">
        <v>789</v>
      </c>
      <c r="N308" s="138" t="s">
        <v>790</v>
      </c>
      <c r="O308" s="133">
        <v>2</v>
      </c>
      <c r="P308" s="133">
        <v>1</v>
      </c>
      <c r="Q308" s="133">
        <v>2</v>
      </c>
      <c r="R308" s="133" t="s">
        <v>791</v>
      </c>
      <c r="S308" s="133">
        <v>60</v>
      </c>
      <c r="T308" s="133">
        <v>120</v>
      </c>
      <c r="U308" s="133" t="s">
        <v>235</v>
      </c>
      <c r="V308" s="133" t="s">
        <v>264</v>
      </c>
      <c r="W308" s="62" t="s">
        <v>792</v>
      </c>
      <c r="X308" s="133" t="s">
        <v>69</v>
      </c>
      <c r="Y308" s="133" t="s">
        <v>610</v>
      </c>
      <c r="Z308" s="133" t="s">
        <v>610</v>
      </c>
      <c r="AA308" s="138" t="s">
        <v>793</v>
      </c>
      <c r="AB308" s="137" t="s">
        <v>794</v>
      </c>
      <c r="AC308" s="133" t="s">
        <v>795</v>
      </c>
      <c r="AD308" s="171">
        <v>46246</v>
      </c>
      <c r="AE308" s="116" t="s">
        <v>74</v>
      </c>
      <c r="AF308" s="133">
        <v>2</v>
      </c>
      <c r="AG308" s="133">
        <v>1</v>
      </c>
      <c r="AH308" s="133">
        <v>2</v>
      </c>
      <c r="AI308" s="133" t="s">
        <v>791</v>
      </c>
      <c r="AJ308" s="133">
        <v>60</v>
      </c>
      <c r="AK308" s="133">
        <v>120</v>
      </c>
      <c r="AL308" s="133" t="s">
        <v>235</v>
      </c>
      <c r="AM308" s="133" t="s">
        <v>264</v>
      </c>
      <c r="AN308" s="62" t="s">
        <v>792</v>
      </c>
      <c r="AO308" s="133" t="s">
        <v>69</v>
      </c>
      <c r="AP308" s="133" t="s">
        <v>610</v>
      </c>
      <c r="AQ308" s="133" t="s">
        <v>610</v>
      </c>
      <c r="AR308" s="138" t="s">
        <v>793</v>
      </c>
      <c r="AS308" s="137" t="s">
        <v>794</v>
      </c>
      <c r="AT308" s="133" t="s">
        <v>795</v>
      </c>
      <c r="AU308" s="137" t="s">
        <v>287</v>
      </c>
    </row>
    <row r="309" spans="2:47" s="43" customFormat="1" ht="135" customHeight="1" x14ac:dyDescent="0.35">
      <c r="B309" s="139" t="s">
        <v>114</v>
      </c>
      <c r="C309" s="158" t="s">
        <v>158</v>
      </c>
      <c r="D309" s="141" t="s">
        <v>571</v>
      </c>
      <c r="E309" s="134" t="s">
        <v>567</v>
      </c>
      <c r="F309" s="175" t="s">
        <v>572</v>
      </c>
      <c r="G309" s="133" t="s">
        <v>69</v>
      </c>
      <c r="H309" s="133" t="s">
        <v>70</v>
      </c>
      <c r="I309" s="133" t="s">
        <v>568</v>
      </c>
      <c r="J309" s="133" t="s">
        <v>71</v>
      </c>
      <c r="K309" s="62" t="s">
        <v>625</v>
      </c>
      <c r="L309" s="133" t="s">
        <v>610</v>
      </c>
      <c r="M309" s="62" t="s">
        <v>610</v>
      </c>
      <c r="N309" s="138" t="s">
        <v>622</v>
      </c>
      <c r="O309" s="133">
        <v>2</v>
      </c>
      <c r="P309" s="133">
        <v>1</v>
      </c>
      <c r="Q309" s="133">
        <f t="shared" si="312"/>
        <v>2</v>
      </c>
      <c r="R309" s="133" t="str">
        <f t="shared" si="313"/>
        <v>BAJO</v>
      </c>
      <c r="S309" s="133">
        <v>60</v>
      </c>
      <c r="T309" s="133">
        <f t="shared" si="314"/>
        <v>120</v>
      </c>
      <c r="U309" s="133" t="str">
        <f t="shared" si="315"/>
        <v>III</v>
      </c>
      <c r="V309" s="133" t="str">
        <f t="shared" si="316"/>
        <v>Mejorable</v>
      </c>
      <c r="W309" s="62" t="s">
        <v>623</v>
      </c>
      <c r="X309" s="133" t="s">
        <v>69</v>
      </c>
      <c r="Y309" s="133" t="s">
        <v>610</v>
      </c>
      <c r="Z309" s="133" t="s">
        <v>610</v>
      </c>
      <c r="AA309" s="138" t="s">
        <v>610</v>
      </c>
      <c r="AB309" s="137" t="s">
        <v>624</v>
      </c>
      <c r="AC309" s="133" t="s">
        <v>610</v>
      </c>
      <c r="AD309" s="171">
        <v>46246</v>
      </c>
      <c r="AE309" s="116" t="s">
        <v>74</v>
      </c>
      <c r="AF309" s="133">
        <v>2</v>
      </c>
      <c r="AG309" s="133">
        <v>1</v>
      </c>
      <c r="AH309" s="133">
        <f t="shared" si="302"/>
        <v>2</v>
      </c>
      <c r="AI309" s="133" t="str">
        <f t="shared" si="303"/>
        <v>BAJO</v>
      </c>
      <c r="AJ309" s="133">
        <v>60</v>
      </c>
      <c r="AK309" s="133">
        <f t="shared" si="304"/>
        <v>120</v>
      </c>
      <c r="AL309" s="133" t="str">
        <f t="shared" si="305"/>
        <v>III</v>
      </c>
      <c r="AM309" s="133" t="str">
        <f t="shared" si="306"/>
        <v>Mejorable</v>
      </c>
      <c r="AN309" s="62" t="s">
        <v>623</v>
      </c>
      <c r="AO309" s="133" t="s">
        <v>69</v>
      </c>
      <c r="AP309" s="133" t="s">
        <v>610</v>
      </c>
      <c r="AQ309" s="133" t="s">
        <v>610</v>
      </c>
      <c r="AR309" s="138" t="s">
        <v>610</v>
      </c>
      <c r="AS309" s="137" t="s">
        <v>624</v>
      </c>
      <c r="AT309" s="133" t="s">
        <v>610</v>
      </c>
      <c r="AU309" s="137" t="str">
        <f t="shared" si="318"/>
        <v>Se mantiene los controles establecidos</v>
      </c>
    </row>
    <row r="310" spans="2:47" s="43" customFormat="1" ht="135" customHeight="1" x14ac:dyDescent="0.35">
      <c r="B310" s="139" t="s">
        <v>114</v>
      </c>
      <c r="C310" s="158" t="s">
        <v>158</v>
      </c>
      <c r="D310" s="141" t="s">
        <v>571</v>
      </c>
      <c r="E310" s="134" t="s">
        <v>567</v>
      </c>
      <c r="F310" s="175" t="s">
        <v>572</v>
      </c>
      <c r="G310" s="133" t="s">
        <v>69</v>
      </c>
      <c r="H310" s="133" t="s">
        <v>70</v>
      </c>
      <c r="I310" s="133" t="s">
        <v>569</v>
      </c>
      <c r="J310" s="133" t="s">
        <v>85</v>
      </c>
      <c r="K310" s="62" t="s">
        <v>731</v>
      </c>
      <c r="L310" s="133" t="s">
        <v>732</v>
      </c>
      <c r="M310" s="62" t="s">
        <v>733</v>
      </c>
      <c r="N310" s="62" t="s">
        <v>734</v>
      </c>
      <c r="O310" s="133">
        <v>2</v>
      </c>
      <c r="P310" s="133">
        <v>1</v>
      </c>
      <c r="Q310" s="133">
        <f t="shared" si="312"/>
        <v>2</v>
      </c>
      <c r="R310" s="133" t="str">
        <f t="shared" si="313"/>
        <v>BAJO</v>
      </c>
      <c r="S310" s="133">
        <v>60</v>
      </c>
      <c r="T310" s="133">
        <f t="shared" si="314"/>
        <v>120</v>
      </c>
      <c r="U310" s="133" t="str">
        <f t="shared" si="315"/>
        <v>III</v>
      </c>
      <c r="V310" s="133" t="str">
        <f t="shared" si="316"/>
        <v>Mejorable</v>
      </c>
      <c r="W310" s="133" t="s">
        <v>723</v>
      </c>
      <c r="X310" s="133" t="s">
        <v>69</v>
      </c>
      <c r="Y310" s="133" t="s">
        <v>610</v>
      </c>
      <c r="Z310" s="133" t="s">
        <v>610</v>
      </c>
      <c r="AA310" s="133" t="s">
        <v>610</v>
      </c>
      <c r="AB310" s="62" t="s">
        <v>735</v>
      </c>
      <c r="AC310" s="62" t="s">
        <v>610</v>
      </c>
      <c r="AD310" s="171">
        <v>46246</v>
      </c>
      <c r="AE310" s="116" t="s">
        <v>74</v>
      </c>
      <c r="AF310" s="133">
        <v>2</v>
      </c>
      <c r="AG310" s="133">
        <v>1</v>
      </c>
      <c r="AH310" s="133">
        <f t="shared" si="302"/>
        <v>2</v>
      </c>
      <c r="AI310" s="133" t="str">
        <f t="shared" si="303"/>
        <v>BAJO</v>
      </c>
      <c r="AJ310" s="133">
        <v>60</v>
      </c>
      <c r="AK310" s="133">
        <f t="shared" si="304"/>
        <v>120</v>
      </c>
      <c r="AL310" s="133" t="str">
        <f t="shared" si="305"/>
        <v>III</v>
      </c>
      <c r="AM310" s="133" t="str">
        <f t="shared" si="306"/>
        <v>Mejorable</v>
      </c>
      <c r="AN310" s="133" t="s">
        <v>723</v>
      </c>
      <c r="AO310" s="133" t="s">
        <v>69</v>
      </c>
      <c r="AP310" s="133" t="s">
        <v>610</v>
      </c>
      <c r="AQ310" s="133" t="s">
        <v>610</v>
      </c>
      <c r="AR310" s="133" t="s">
        <v>610</v>
      </c>
      <c r="AS310" s="62" t="s">
        <v>735</v>
      </c>
      <c r="AT310" s="62" t="s">
        <v>610</v>
      </c>
      <c r="AU310" s="137" t="str">
        <f t="shared" si="318"/>
        <v>Se mantiene los controles establecidos</v>
      </c>
    </row>
    <row r="311" spans="2:47" s="43" customFormat="1" ht="135" customHeight="1" x14ac:dyDescent="0.35">
      <c r="B311" s="139" t="s">
        <v>114</v>
      </c>
      <c r="C311" s="158" t="s">
        <v>158</v>
      </c>
      <c r="D311" s="141" t="s">
        <v>570</v>
      </c>
      <c r="E311" s="134" t="s">
        <v>567</v>
      </c>
      <c r="F311" s="174" t="s">
        <v>573</v>
      </c>
      <c r="G311" s="133" t="s">
        <v>69</v>
      </c>
      <c r="H311" s="133" t="s">
        <v>70</v>
      </c>
      <c r="I311" s="133" t="s">
        <v>568</v>
      </c>
      <c r="J311" s="133" t="s">
        <v>71</v>
      </c>
      <c r="K311" s="62" t="s">
        <v>625</v>
      </c>
      <c r="L311" s="133" t="s">
        <v>610</v>
      </c>
      <c r="M311" s="62" t="s">
        <v>610</v>
      </c>
      <c r="N311" s="138" t="s">
        <v>622</v>
      </c>
      <c r="O311" s="133">
        <v>2</v>
      </c>
      <c r="P311" s="133">
        <v>1</v>
      </c>
      <c r="Q311" s="133">
        <f t="shared" si="312"/>
        <v>2</v>
      </c>
      <c r="R311" s="133" t="str">
        <f t="shared" si="313"/>
        <v>BAJO</v>
      </c>
      <c r="S311" s="133">
        <v>60</v>
      </c>
      <c r="T311" s="133">
        <f t="shared" si="314"/>
        <v>120</v>
      </c>
      <c r="U311" s="133" t="str">
        <f t="shared" si="315"/>
        <v>III</v>
      </c>
      <c r="V311" s="133" t="str">
        <f t="shared" si="316"/>
        <v>Mejorable</v>
      </c>
      <c r="W311" s="62" t="s">
        <v>623</v>
      </c>
      <c r="X311" s="133" t="s">
        <v>69</v>
      </c>
      <c r="Y311" s="133" t="s">
        <v>610</v>
      </c>
      <c r="Z311" s="133" t="s">
        <v>610</v>
      </c>
      <c r="AA311" s="138" t="s">
        <v>610</v>
      </c>
      <c r="AB311" s="137" t="s">
        <v>624</v>
      </c>
      <c r="AC311" s="133" t="s">
        <v>610</v>
      </c>
      <c r="AD311" s="171">
        <v>46246</v>
      </c>
      <c r="AE311" s="116" t="s">
        <v>74</v>
      </c>
      <c r="AF311" s="133">
        <v>2</v>
      </c>
      <c r="AG311" s="133">
        <v>1</v>
      </c>
      <c r="AH311" s="133">
        <f t="shared" si="302"/>
        <v>2</v>
      </c>
      <c r="AI311" s="133" t="str">
        <f t="shared" si="303"/>
        <v>BAJO</v>
      </c>
      <c r="AJ311" s="133">
        <v>60</v>
      </c>
      <c r="AK311" s="133">
        <f t="shared" si="304"/>
        <v>120</v>
      </c>
      <c r="AL311" s="133" t="str">
        <f t="shared" si="305"/>
        <v>III</v>
      </c>
      <c r="AM311" s="133" t="str">
        <f t="shared" si="306"/>
        <v>Mejorable</v>
      </c>
      <c r="AN311" s="62" t="s">
        <v>623</v>
      </c>
      <c r="AO311" s="133" t="s">
        <v>69</v>
      </c>
      <c r="AP311" s="133" t="s">
        <v>610</v>
      </c>
      <c r="AQ311" s="133" t="s">
        <v>610</v>
      </c>
      <c r="AR311" s="138" t="s">
        <v>610</v>
      </c>
      <c r="AS311" s="137" t="s">
        <v>624</v>
      </c>
      <c r="AT311" s="133" t="s">
        <v>610</v>
      </c>
      <c r="AU311" s="137" t="str">
        <f t="shared" si="318"/>
        <v>Se mantiene los controles establecidos</v>
      </c>
    </row>
    <row r="312" spans="2:47" s="43" customFormat="1" ht="135" customHeight="1" x14ac:dyDescent="0.35">
      <c r="B312" s="139" t="s">
        <v>114</v>
      </c>
      <c r="C312" s="158" t="s">
        <v>158</v>
      </c>
      <c r="D312" s="141" t="s">
        <v>566</v>
      </c>
      <c r="E312" s="134" t="s">
        <v>567</v>
      </c>
      <c r="F312" s="174" t="s">
        <v>573</v>
      </c>
      <c r="G312" s="133" t="s">
        <v>69</v>
      </c>
      <c r="H312" s="133" t="s">
        <v>70</v>
      </c>
      <c r="I312" s="133" t="s">
        <v>569</v>
      </c>
      <c r="J312" s="133" t="s">
        <v>85</v>
      </c>
      <c r="K312" s="62" t="s">
        <v>693</v>
      </c>
      <c r="L312" s="133" t="s">
        <v>610</v>
      </c>
      <c r="M312" s="62" t="s">
        <v>610</v>
      </c>
      <c r="N312" s="62" t="s">
        <v>694</v>
      </c>
      <c r="O312" s="133">
        <v>2</v>
      </c>
      <c r="P312" s="133">
        <v>3</v>
      </c>
      <c r="Q312" s="133">
        <f t="shared" si="312"/>
        <v>6</v>
      </c>
      <c r="R312" s="133" t="str">
        <f t="shared" si="313"/>
        <v>MEDIO</v>
      </c>
      <c r="S312" s="133">
        <v>25</v>
      </c>
      <c r="T312" s="133">
        <f t="shared" si="314"/>
        <v>150</v>
      </c>
      <c r="U312" s="133" t="str">
        <f t="shared" si="315"/>
        <v>II</v>
      </c>
      <c r="V312" s="133" t="str">
        <f t="shared" si="316"/>
        <v>Aceptable con control especifico</v>
      </c>
      <c r="W312" s="62" t="s">
        <v>695</v>
      </c>
      <c r="X312" s="133" t="s">
        <v>69</v>
      </c>
      <c r="Y312" s="133" t="s">
        <v>610</v>
      </c>
      <c r="Z312" s="133" t="s">
        <v>610</v>
      </c>
      <c r="AA312" s="133" t="s">
        <v>610</v>
      </c>
      <c r="AB312" s="134" t="s">
        <v>696</v>
      </c>
      <c r="AC312" s="133" t="s">
        <v>610</v>
      </c>
      <c r="AD312" s="171">
        <v>46246</v>
      </c>
      <c r="AE312" s="116" t="s">
        <v>74</v>
      </c>
      <c r="AF312" s="133">
        <v>2</v>
      </c>
      <c r="AG312" s="133">
        <v>3</v>
      </c>
      <c r="AH312" s="133">
        <f t="shared" si="302"/>
        <v>6</v>
      </c>
      <c r="AI312" s="133" t="str">
        <f t="shared" si="303"/>
        <v>MEDIO</v>
      </c>
      <c r="AJ312" s="133">
        <v>25</v>
      </c>
      <c r="AK312" s="133">
        <f t="shared" si="304"/>
        <v>150</v>
      </c>
      <c r="AL312" s="133" t="str">
        <f t="shared" si="305"/>
        <v>II</v>
      </c>
      <c r="AM312" s="133" t="str">
        <f t="shared" si="306"/>
        <v>Aceptable con control especifico</v>
      </c>
      <c r="AN312" s="62" t="s">
        <v>695</v>
      </c>
      <c r="AO312" s="133" t="s">
        <v>69</v>
      </c>
      <c r="AP312" s="133" t="s">
        <v>610</v>
      </c>
      <c r="AQ312" s="133" t="s">
        <v>610</v>
      </c>
      <c r="AR312" s="133" t="s">
        <v>610</v>
      </c>
      <c r="AS312" s="133" t="s">
        <v>697</v>
      </c>
      <c r="AT312" s="133" t="s">
        <v>610</v>
      </c>
      <c r="AU312" s="137" t="str">
        <f t="shared" si="318"/>
        <v>Se mantiene los controles establecidos</v>
      </c>
    </row>
    <row r="313" spans="2:47" s="43" customFormat="1" ht="135" customHeight="1" x14ac:dyDescent="0.35">
      <c r="B313" s="139" t="s">
        <v>114</v>
      </c>
      <c r="C313" s="158" t="s">
        <v>158</v>
      </c>
      <c r="D313" s="141" t="s">
        <v>603</v>
      </c>
      <c r="E313" s="134" t="s">
        <v>567</v>
      </c>
      <c r="F313" s="174" t="s">
        <v>604</v>
      </c>
      <c r="G313" s="177" t="s">
        <v>73</v>
      </c>
      <c r="H313" s="133" t="s">
        <v>70</v>
      </c>
      <c r="I313" s="178" t="s">
        <v>772</v>
      </c>
      <c r="J313" s="133" t="s">
        <v>85</v>
      </c>
      <c r="K313" s="62" t="s">
        <v>693</v>
      </c>
      <c r="L313" s="133" t="s">
        <v>610</v>
      </c>
      <c r="M313" s="62" t="s">
        <v>610</v>
      </c>
      <c r="N313" s="62" t="s">
        <v>694</v>
      </c>
      <c r="O313" s="133">
        <v>2</v>
      </c>
      <c r="P313" s="133">
        <v>3</v>
      </c>
      <c r="Q313" s="133">
        <f t="shared" si="312"/>
        <v>6</v>
      </c>
      <c r="R313" s="133" t="str">
        <f t="shared" si="313"/>
        <v>MEDIO</v>
      </c>
      <c r="S313" s="133">
        <v>25</v>
      </c>
      <c r="T313" s="133">
        <f t="shared" si="314"/>
        <v>150</v>
      </c>
      <c r="U313" s="133" t="str">
        <f t="shared" si="315"/>
        <v>II</v>
      </c>
      <c r="V313" s="133" t="str">
        <f t="shared" si="316"/>
        <v>Aceptable con control especifico</v>
      </c>
      <c r="W313" s="62" t="s">
        <v>695</v>
      </c>
      <c r="X313" s="133" t="s">
        <v>69</v>
      </c>
      <c r="Y313" s="133" t="s">
        <v>610</v>
      </c>
      <c r="Z313" s="133" t="s">
        <v>610</v>
      </c>
      <c r="AA313" s="133" t="s">
        <v>610</v>
      </c>
      <c r="AB313" s="134" t="s">
        <v>696</v>
      </c>
      <c r="AC313" s="133" t="s">
        <v>610</v>
      </c>
      <c r="AD313" s="171">
        <v>46246</v>
      </c>
      <c r="AE313" s="116" t="s">
        <v>74</v>
      </c>
      <c r="AF313" s="133">
        <v>2</v>
      </c>
      <c r="AG313" s="133">
        <v>3</v>
      </c>
      <c r="AH313" s="133">
        <f t="shared" si="302"/>
        <v>6</v>
      </c>
      <c r="AI313" s="133" t="str">
        <f t="shared" si="303"/>
        <v>MEDIO</v>
      </c>
      <c r="AJ313" s="133">
        <v>25</v>
      </c>
      <c r="AK313" s="133">
        <f t="shared" si="304"/>
        <v>150</v>
      </c>
      <c r="AL313" s="133" t="str">
        <f t="shared" si="305"/>
        <v>II</v>
      </c>
      <c r="AM313" s="133" t="str">
        <f t="shared" si="306"/>
        <v>Aceptable con control especifico</v>
      </c>
      <c r="AN313" s="62" t="s">
        <v>695</v>
      </c>
      <c r="AO313" s="133" t="s">
        <v>69</v>
      </c>
      <c r="AP313" s="133" t="s">
        <v>610</v>
      </c>
      <c r="AQ313" s="133" t="s">
        <v>610</v>
      </c>
      <c r="AR313" s="133" t="s">
        <v>610</v>
      </c>
      <c r="AS313" s="133" t="s">
        <v>697</v>
      </c>
      <c r="AT313" s="133" t="s">
        <v>610</v>
      </c>
      <c r="AU313" s="137" t="str">
        <f t="shared" si="318"/>
        <v>Se mantiene los controles establecidos</v>
      </c>
    </row>
    <row r="314" spans="2:47" s="43" customFormat="1" ht="135" customHeight="1" x14ac:dyDescent="0.35">
      <c r="B314" s="139" t="s">
        <v>574</v>
      </c>
      <c r="C314" s="139" t="s">
        <v>575</v>
      </c>
      <c r="D314" s="141" t="s">
        <v>576</v>
      </c>
      <c r="E314" s="134" t="s">
        <v>567</v>
      </c>
      <c r="F314" s="176" t="s">
        <v>577</v>
      </c>
      <c r="G314" s="133" t="s">
        <v>69</v>
      </c>
      <c r="H314" s="133" t="s">
        <v>70</v>
      </c>
      <c r="I314" s="133" t="s">
        <v>578</v>
      </c>
      <c r="J314" s="133" t="s">
        <v>85</v>
      </c>
      <c r="K314" s="62" t="s">
        <v>737</v>
      </c>
      <c r="L314" s="133" t="s">
        <v>738</v>
      </c>
      <c r="M314" s="62" t="s">
        <v>610</v>
      </c>
      <c r="N314" s="138" t="s">
        <v>739</v>
      </c>
      <c r="O314" s="133">
        <v>2</v>
      </c>
      <c r="P314" s="133">
        <v>1</v>
      </c>
      <c r="Q314" s="133">
        <f t="shared" si="312"/>
        <v>2</v>
      </c>
      <c r="R314" s="133" t="str">
        <f t="shared" si="313"/>
        <v>BAJO</v>
      </c>
      <c r="S314" s="133">
        <v>60</v>
      </c>
      <c r="T314" s="133">
        <f t="shared" si="314"/>
        <v>120</v>
      </c>
      <c r="U314" s="133" t="str">
        <f t="shared" si="315"/>
        <v>III</v>
      </c>
      <c r="V314" s="133" t="str">
        <f t="shared" si="316"/>
        <v>Mejorable</v>
      </c>
      <c r="W314" s="62" t="s">
        <v>723</v>
      </c>
      <c r="X314" s="133" t="s">
        <v>69</v>
      </c>
      <c r="Y314" s="133" t="s">
        <v>610</v>
      </c>
      <c r="Z314" s="133" t="s">
        <v>610</v>
      </c>
      <c r="AA314" s="138" t="s">
        <v>610</v>
      </c>
      <c r="AB314" s="137" t="s">
        <v>702</v>
      </c>
      <c r="AC314" s="133" t="s">
        <v>610</v>
      </c>
      <c r="AD314" s="171">
        <v>46246</v>
      </c>
      <c r="AE314" s="116" t="s">
        <v>74</v>
      </c>
      <c r="AF314" s="133">
        <v>2</v>
      </c>
      <c r="AG314" s="133">
        <v>1</v>
      </c>
      <c r="AH314" s="133">
        <f t="shared" si="302"/>
        <v>2</v>
      </c>
      <c r="AI314" s="133" t="str">
        <f t="shared" si="303"/>
        <v>BAJO</v>
      </c>
      <c r="AJ314" s="133">
        <v>60</v>
      </c>
      <c r="AK314" s="133">
        <f t="shared" si="304"/>
        <v>120</v>
      </c>
      <c r="AL314" s="133" t="str">
        <f t="shared" si="305"/>
        <v>III</v>
      </c>
      <c r="AM314" s="133" t="str">
        <f t="shared" si="306"/>
        <v>Mejorable</v>
      </c>
      <c r="AN314" s="62" t="s">
        <v>723</v>
      </c>
      <c r="AO314" s="133" t="s">
        <v>69</v>
      </c>
      <c r="AP314" s="133" t="s">
        <v>610</v>
      </c>
      <c r="AQ314" s="133" t="s">
        <v>610</v>
      </c>
      <c r="AR314" s="138" t="s">
        <v>610</v>
      </c>
      <c r="AS314" s="137" t="s">
        <v>702</v>
      </c>
      <c r="AT314" s="133" t="s">
        <v>610</v>
      </c>
      <c r="AU314" s="137" t="str">
        <f t="shared" si="318"/>
        <v>Se mantiene los controles establecidos</v>
      </c>
    </row>
    <row r="315" spans="2:47" s="43" customFormat="1" ht="135" customHeight="1" x14ac:dyDescent="0.35">
      <c r="B315" s="139" t="s">
        <v>574</v>
      </c>
      <c r="C315" s="139" t="s">
        <v>575</v>
      </c>
      <c r="D315" s="141" t="s">
        <v>736</v>
      </c>
      <c r="E315" s="134" t="s">
        <v>567</v>
      </c>
      <c r="F315" s="176" t="s">
        <v>577</v>
      </c>
      <c r="G315" s="133" t="s">
        <v>69</v>
      </c>
      <c r="H315" s="133" t="s">
        <v>70</v>
      </c>
      <c r="I315" s="133" t="s">
        <v>579</v>
      </c>
      <c r="J315" s="133" t="s">
        <v>85</v>
      </c>
      <c r="K315" s="62" t="s">
        <v>693</v>
      </c>
      <c r="L315" s="133" t="s">
        <v>610</v>
      </c>
      <c r="M315" s="62" t="s">
        <v>610</v>
      </c>
      <c r="N315" s="62" t="s">
        <v>694</v>
      </c>
      <c r="O315" s="133">
        <v>2</v>
      </c>
      <c r="P315" s="133">
        <v>3</v>
      </c>
      <c r="Q315" s="133">
        <f t="shared" ref="Q315" si="319">O315 * P315</f>
        <v>6</v>
      </c>
      <c r="R315" s="133" t="str">
        <f t="shared" ref="R315" si="320">IF(OR(Q315="",NOT(ISNUMBER(Q315))),"FALSO",IF(AND(Q315&gt;=1,Q315&lt;=4),"BAJO",IF(AND(Q315&gt;=5,Q315&lt;=8),"MEDIO",IF(AND(Q315&gt;=9,Q315&lt;=20),"ALTO",IF(Q315&gt;=24,"MUYALTO","FALSO")))))</f>
        <v>MEDIO</v>
      </c>
      <c r="S315" s="133">
        <v>25</v>
      </c>
      <c r="T315" s="133">
        <f t="shared" ref="T315" si="321">Q315 * S315</f>
        <v>150</v>
      </c>
      <c r="U315" s="133" t="str">
        <f t="shared" ref="U315" si="322">IF(OR(T315="",NOT(ISNUMBER(T315))),"FALSO",IF(AND(T315&gt;=1,T315&lt;=20),"IV",IF(AND(T315&gt;=21,T315&lt;=120),"III",IF(AND(T315&gt;=121,T315&lt;=500),"II",IF(T315&gt;=600,"I","FALSO")))))</f>
        <v>II</v>
      </c>
      <c r="V315" s="133" t="str">
        <f t="shared" ref="V315" si="323">IF(U315="IV","Aceptable",IF(U315="III","Mejorable",IF(U315="II","Aceptable con control especifico", IF(U315="I","No Aceptable",FALSE))))</f>
        <v>Aceptable con control especifico</v>
      </c>
      <c r="W315" s="62" t="s">
        <v>695</v>
      </c>
      <c r="X315" s="133" t="s">
        <v>69</v>
      </c>
      <c r="Y315" s="133" t="s">
        <v>610</v>
      </c>
      <c r="Z315" s="133" t="s">
        <v>610</v>
      </c>
      <c r="AA315" s="133" t="s">
        <v>610</v>
      </c>
      <c r="AB315" s="134" t="s">
        <v>696</v>
      </c>
      <c r="AC315" s="133" t="s">
        <v>610</v>
      </c>
      <c r="AD315" s="171">
        <v>46246</v>
      </c>
      <c r="AE315" s="116" t="s">
        <v>74</v>
      </c>
      <c r="AF315" s="133">
        <v>2</v>
      </c>
      <c r="AG315" s="133">
        <v>3</v>
      </c>
      <c r="AH315" s="133">
        <f t="shared" ref="AH315" si="324">AF315 * AG315</f>
        <v>6</v>
      </c>
      <c r="AI315" s="133" t="str">
        <f t="shared" ref="AI315" si="325">IF(OR(AH315="",NOT(ISNUMBER(AH315))),"FALSO",IF(AND(AH315&gt;=1,AH315&lt;=4),"BAJO",IF(AND(AH315&gt;=5,AH315&lt;=8),"MEDIO",IF(AND(AH315&gt;=9,AH315&lt;=20),"ALTO",IF(AH315&gt;=24,"MUYALTO","FALSO")))))</f>
        <v>MEDIO</v>
      </c>
      <c r="AJ315" s="133">
        <v>25</v>
      </c>
      <c r="AK315" s="133">
        <f t="shared" ref="AK315" si="326">AH315 * AJ315</f>
        <v>150</v>
      </c>
      <c r="AL315" s="133" t="str">
        <f t="shared" ref="AL315" si="327">IF(OR(AK315="",NOT(ISNUMBER(AK315))),"FALSO",IF(AND(AK315&gt;=1,AK315&lt;=20),"IV",IF(AND(AK315&gt;=21,AK315&lt;=120),"III",IF(AND(AK315&gt;=121,AK315&lt;=500),"II",IF(AK315&gt;=600,"I","FALSO")))))</f>
        <v>II</v>
      </c>
      <c r="AM315" s="133" t="str">
        <f t="shared" ref="AM315" si="328">IF(AL315="IV","Aceptable",IF(AL315="III","Mejorable",IF(AL315="II","Aceptable con control especifico", IF(AL315="I","No Aceptable",FALSE))))</f>
        <v>Aceptable con control especifico</v>
      </c>
      <c r="AN315" s="62" t="s">
        <v>695</v>
      </c>
      <c r="AO315" s="133" t="s">
        <v>69</v>
      </c>
      <c r="AP315" s="133" t="s">
        <v>610</v>
      </c>
      <c r="AQ315" s="133" t="s">
        <v>610</v>
      </c>
      <c r="AR315" s="133" t="s">
        <v>610</v>
      </c>
      <c r="AS315" s="133" t="s">
        <v>697</v>
      </c>
      <c r="AT315" s="133" t="s">
        <v>610</v>
      </c>
      <c r="AU315" s="137" t="str">
        <f t="shared" ref="AU315" si="329">IF(AND(V315="Aceptable",AM315="Aceptable"),"Se mantiene los controles establecidos",
IF(AND(V315="Aceptable",AM315="Mejorable"),"Disminuyó el riesgo",
IF(AND(V315="Aceptable",AM315="Aceptable con control especifico"),"Disminuyó el riesgo",
IF(AND(V315="Mejorable",AM315="Mejorable"),"Se mantiene los controles establecidos",
IF(AND(V315="Mejorable",AM315="Aceptable"),"Disminuyó el riesgo",
IF(AND(V315="Mejorable",AM315="Aceptable con control especifico"),"Disminuyó el riesgo",
IF(AND(V315="Aceptable con control especifico",AM315="Aceptable con control especifico"),"Se mantiene los controles establecidos",
IF(AND(V315="Aceptable con control especifico",AM315="Mejorable"),"Aumentó el riesgo",
IF(AND(V315="Aceptable con control especifico",AM315="Aceptable"),"Aumentó el riesgo",
"Aumentó el riesgo")))))))))</f>
        <v>Se mantiene los controles establecidos</v>
      </c>
    </row>
    <row r="316" spans="2:47" s="43" customFormat="1" ht="135" customHeight="1" x14ac:dyDescent="0.35">
      <c r="B316" s="139" t="s">
        <v>574</v>
      </c>
      <c r="C316" s="139" t="s">
        <v>575</v>
      </c>
      <c r="D316" s="141" t="s">
        <v>580</v>
      </c>
      <c r="E316" s="134" t="s">
        <v>567</v>
      </c>
      <c r="F316" s="133" t="s">
        <v>581</v>
      </c>
      <c r="G316" s="133" t="s">
        <v>69</v>
      </c>
      <c r="H316" s="133" t="s">
        <v>70</v>
      </c>
      <c r="I316" s="133" t="s">
        <v>840</v>
      </c>
      <c r="J316" s="133" t="s">
        <v>71</v>
      </c>
      <c r="K316" s="62" t="s">
        <v>609</v>
      </c>
      <c r="L316" s="62" t="s">
        <v>610</v>
      </c>
      <c r="M316" s="62" t="s">
        <v>611</v>
      </c>
      <c r="N316" s="62" t="s">
        <v>612</v>
      </c>
      <c r="O316" s="133">
        <v>2</v>
      </c>
      <c r="P316" s="133">
        <v>4</v>
      </c>
      <c r="Q316" s="133">
        <f t="shared" si="312"/>
        <v>8</v>
      </c>
      <c r="R316" s="133" t="str">
        <f t="shared" si="313"/>
        <v>MEDIO</v>
      </c>
      <c r="S316" s="133">
        <v>10</v>
      </c>
      <c r="T316" s="133">
        <f t="shared" si="314"/>
        <v>80</v>
      </c>
      <c r="U316" s="133" t="str">
        <f t="shared" si="315"/>
        <v>III</v>
      </c>
      <c r="V316" s="133" t="str">
        <f t="shared" si="316"/>
        <v>Mejorable</v>
      </c>
      <c r="W316" s="62" t="s">
        <v>72</v>
      </c>
      <c r="X316" s="133" t="s">
        <v>73</v>
      </c>
      <c r="Y316" s="133" t="s">
        <v>610</v>
      </c>
      <c r="Z316" s="133" t="s">
        <v>610</v>
      </c>
      <c r="AA316" s="133" t="s">
        <v>610</v>
      </c>
      <c r="AB316" s="133" t="s">
        <v>613</v>
      </c>
      <c r="AC316" s="133" t="s">
        <v>614</v>
      </c>
      <c r="AD316" s="171">
        <v>46246</v>
      </c>
      <c r="AE316" s="116" t="s">
        <v>74</v>
      </c>
      <c r="AF316" s="133">
        <v>2</v>
      </c>
      <c r="AG316" s="133">
        <v>4</v>
      </c>
      <c r="AH316" s="133">
        <f t="shared" si="302"/>
        <v>8</v>
      </c>
      <c r="AI316" s="133" t="str">
        <f t="shared" si="303"/>
        <v>MEDIO</v>
      </c>
      <c r="AJ316" s="133">
        <v>10</v>
      </c>
      <c r="AK316" s="133">
        <f t="shared" si="304"/>
        <v>80</v>
      </c>
      <c r="AL316" s="133" t="str">
        <f t="shared" si="305"/>
        <v>III</v>
      </c>
      <c r="AM316" s="133" t="str">
        <f t="shared" si="306"/>
        <v>Mejorable</v>
      </c>
      <c r="AN316" s="62" t="s">
        <v>72</v>
      </c>
      <c r="AO316" s="133" t="s">
        <v>73</v>
      </c>
      <c r="AP316" s="133" t="s">
        <v>610</v>
      </c>
      <c r="AQ316" s="133" t="s">
        <v>610</v>
      </c>
      <c r="AR316" s="133" t="s">
        <v>610</v>
      </c>
      <c r="AS316" s="133" t="s">
        <v>613</v>
      </c>
      <c r="AT316" s="133" t="s">
        <v>614</v>
      </c>
      <c r="AU316" s="137" t="str">
        <f t="shared" si="318"/>
        <v>Se mantiene los controles establecidos</v>
      </c>
    </row>
    <row r="317" spans="2:47" s="43" customFormat="1" ht="168" customHeight="1" x14ac:dyDescent="0.35">
      <c r="B317" s="139" t="s">
        <v>574</v>
      </c>
      <c r="C317" s="139" t="s">
        <v>575</v>
      </c>
      <c r="D317" s="141" t="s">
        <v>580</v>
      </c>
      <c r="E317" s="134" t="s">
        <v>567</v>
      </c>
      <c r="F317" s="133" t="s">
        <v>581</v>
      </c>
      <c r="G317" s="133" t="s">
        <v>69</v>
      </c>
      <c r="H317" s="133" t="s">
        <v>70</v>
      </c>
      <c r="I317" s="133" t="s">
        <v>601</v>
      </c>
      <c r="J317" s="133" t="s">
        <v>71</v>
      </c>
      <c r="K317" s="134" t="s">
        <v>618</v>
      </c>
      <c r="L317" s="133" t="s">
        <v>610</v>
      </c>
      <c r="M317" s="62" t="s">
        <v>619</v>
      </c>
      <c r="N317" s="62" t="s">
        <v>620</v>
      </c>
      <c r="O317" s="133">
        <v>2</v>
      </c>
      <c r="P317" s="133">
        <v>3</v>
      </c>
      <c r="Q317" s="133">
        <f t="shared" si="312"/>
        <v>6</v>
      </c>
      <c r="R317" s="133" t="str">
        <f t="shared" si="313"/>
        <v>MEDIO</v>
      </c>
      <c r="S317" s="133">
        <v>25</v>
      </c>
      <c r="T317" s="133">
        <f t="shared" si="314"/>
        <v>150</v>
      </c>
      <c r="U317" s="133" t="str">
        <f t="shared" si="315"/>
        <v>II</v>
      </c>
      <c r="V317" s="133" t="str">
        <f t="shared" si="316"/>
        <v>Aceptable con control especifico</v>
      </c>
      <c r="W317" s="62" t="s">
        <v>78</v>
      </c>
      <c r="X317" s="133" t="s">
        <v>73</v>
      </c>
      <c r="Y317" s="133" t="s">
        <v>610</v>
      </c>
      <c r="Z317" s="133" t="s">
        <v>610</v>
      </c>
      <c r="AA317" s="133" t="s">
        <v>610</v>
      </c>
      <c r="AB317" s="133" t="s">
        <v>613</v>
      </c>
      <c r="AC317" s="133" t="s">
        <v>614</v>
      </c>
      <c r="AD317" s="171">
        <v>46246</v>
      </c>
      <c r="AE317" s="116" t="s">
        <v>74</v>
      </c>
      <c r="AF317" s="133">
        <v>2</v>
      </c>
      <c r="AG317" s="133">
        <v>3</v>
      </c>
      <c r="AH317" s="133">
        <f t="shared" si="302"/>
        <v>6</v>
      </c>
      <c r="AI317" s="133" t="str">
        <f t="shared" si="303"/>
        <v>MEDIO</v>
      </c>
      <c r="AJ317" s="133">
        <v>25</v>
      </c>
      <c r="AK317" s="133">
        <f t="shared" si="304"/>
        <v>150</v>
      </c>
      <c r="AL317" s="133" t="str">
        <f t="shared" si="305"/>
        <v>II</v>
      </c>
      <c r="AM317" s="133" t="str">
        <f t="shared" si="306"/>
        <v>Aceptable con control especifico</v>
      </c>
      <c r="AN317" s="62" t="s">
        <v>78</v>
      </c>
      <c r="AO317" s="133" t="s">
        <v>73</v>
      </c>
      <c r="AP317" s="133" t="s">
        <v>610</v>
      </c>
      <c r="AQ317" s="133" t="s">
        <v>610</v>
      </c>
      <c r="AR317" s="133" t="s">
        <v>610</v>
      </c>
      <c r="AS317" s="133" t="s">
        <v>613</v>
      </c>
      <c r="AT317" s="133" t="s">
        <v>614</v>
      </c>
      <c r="AU317" s="137" t="str">
        <f t="shared" si="318"/>
        <v>Se mantiene los controles establecidos</v>
      </c>
    </row>
    <row r="318" spans="2:47" s="43" customFormat="1" ht="135" customHeight="1" x14ac:dyDescent="0.35">
      <c r="B318" s="139" t="s">
        <v>574</v>
      </c>
      <c r="C318" s="139" t="s">
        <v>575</v>
      </c>
      <c r="D318" s="141" t="s">
        <v>580</v>
      </c>
      <c r="E318" s="134" t="s">
        <v>567</v>
      </c>
      <c r="F318" s="133" t="s">
        <v>581</v>
      </c>
      <c r="G318" s="133" t="s">
        <v>69</v>
      </c>
      <c r="H318" s="133" t="s">
        <v>70</v>
      </c>
      <c r="I318" s="133" t="s">
        <v>582</v>
      </c>
      <c r="J318" s="133" t="s">
        <v>76</v>
      </c>
      <c r="K318" s="62" t="s">
        <v>635</v>
      </c>
      <c r="L318" s="62" t="s">
        <v>610</v>
      </c>
      <c r="M318" s="62" t="s">
        <v>610</v>
      </c>
      <c r="N318" s="62" t="s">
        <v>636</v>
      </c>
      <c r="O318" s="133">
        <v>2</v>
      </c>
      <c r="P318" s="133">
        <v>3</v>
      </c>
      <c r="Q318" s="133">
        <f t="shared" si="312"/>
        <v>6</v>
      </c>
      <c r="R318" s="133" t="str">
        <f t="shared" si="313"/>
        <v>MEDIO</v>
      </c>
      <c r="S318" s="133">
        <v>10</v>
      </c>
      <c r="T318" s="133">
        <f t="shared" si="314"/>
        <v>60</v>
      </c>
      <c r="U318" s="133" t="str">
        <f t="shared" si="315"/>
        <v>III</v>
      </c>
      <c r="V318" s="133" t="str">
        <f t="shared" si="316"/>
        <v>Mejorable</v>
      </c>
      <c r="W318" s="133" t="s">
        <v>637</v>
      </c>
      <c r="X318" s="133" t="s">
        <v>73</v>
      </c>
      <c r="Y318" s="133" t="s">
        <v>610</v>
      </c>
      <c r="Z318" s="133" t="s">
        <v>610</v>
      </c>
      <c r="AA318" s="133" t="s">
        <v>610</v>
      </c>
      <c r="AB318" s="133" t="s">
        <v>638</v>
      </c>
      <c r="AC318" s="133" t="s">
        <v>614</v>
      </c>
      <c r="AD318" s="171">
        <v>46246</v>
      </c>
      <c r="AE318" s="116" t="s">
        <v>74</v>
      </c>
      <c r="AF318" s="133">
        <v>2</v>
      </c>
      <c r="AG318" s="133">
        <v>3</v>
      </c>
      <c r="AH318" s="133">
        <f t="shared" si="302"/>
        <v>6</v>
      </c>
      <c r="AI318" s="133" t="str">
        <f t="shared" si="303"/>
        <v>MEDIO</v>
      </c>
      <c r="AJ318" s="133">
        <v>10</v>
      </c>
      <c r="AK318" s="133">
        <f t="shared" si="304"/>
        <v>60</v>
      </c>
      <c r="AL318" s="133" t="str">
        <f t="shared" si="305"/>
        <v>III</v>
      </c>
      <c r="AM318" s="133" t="str">
        <f t="shared" si="306"/>
        <v>Mejorable</v>
      </c>
      <c r="AN318" s="133" t="s">
        <v>637</v>
      </c>
      <c r="AO318" s="133" t="s">
        <v>73</v>
      </c>
      <c r="AP318" s="133" t="s">
        <v>610</v>
      </c>
      <c r="AQ318" s="133" t="s">
        <v>610</v>
      </c>
      <c r="AR318" s="133" t="s">
        <v>610</v>
      </c>
      <c r="AS318" s="133" t="s">
        <v>638</v>
      </c>
      <c r="AT318" s="133" t="s">
        <v>614</v>
      </c>
      <c r="AU318" s="137" t="str">
        <f t="shared" si="318"/>
        <v>Se mantiene los controles establecidos</v>
      </c>
    </row>
    <row r="319" spans="2:47" s="43" customFormat="1" ht="135" customHeight="1" x14ac:dyDescent="0.35">
      <c r="B319" s="139" t="s">
        <v>574</v>
      </c>
      <c r="C319" s="139" t="s">
        <v>575</v>
      </c>
      <c r="D319" s="141" t="s">
        <v>580</v>
      </c>
      <c r="E319" s="134" t="s">
        <v>567</v>
      </c>
      <c r="F319" s="133" t="s">
        <v>581</v>
      </c>
      <c r="G319" s="133" t="s">
        <v>69</v>
      </c>
      <c r="H319" s="133" t="s">
        <v>70</v>
      </c>
      <c r="I319" s="133" t="s">
        <v>583</v>
      </c>
      <c r="J319" s="133" t="s">
        <v>80</v>
      </c>
      <c r="K319" s="62" t="s">
        <v>668</v>
      </c>
      <c r="L319" s="133" t="s">
        <v>610</v>
      </c>
      <c r="M319" s="62" t="s">
        <v>610</v>
      </c>
      <c r="N319" s="62" t="s">
        <v>669</v>
      </c>
      <c r="O319" s="133">
        <v>2</v>
      </c>
      <c r="P319" s="133">
        <v>2</v>
      </c>
      <c r="Q319" s="133">
        <f t="shared" si="312"/>
        <v>4</v>
      </c>
      <c r="R319" s="133" t="str">
        <f t="shared" si="313"/>
        <v>BAJO</v>
      </c>
      <c r="S319" s="133">
        <v>10</v>
      </c>
      <c r="T319" s="133">
        <f t="shared" si="314"/>
        <v>40</v>
      </c>
      <c r="U319" s="133" t="str">
        <f t="shared" si="315"/>
        <v>III</v>
      </c>
      <c r="V319" s="133" t="str">
        <f t="shared" si="316"/>
        <v>Mejorable</v>
      </c>
      <c r="W319" s="62" t="s">
        <v>670</v>
      </c>
      <c r="X319" s="133" t="s">
        <v>73</v>
      </c>
      <c r="Y319" s="133" t="s">
        <v>610</v>
      </c>
      <c r="Z319" s="133" t="s">
        <v>610</v>
      </c>
      <c r="AA319" s="133" t="s">
        <v>610</v>
      </c>
      <c r="AB319" s="133" t="s">
        <v>671</v>
      </c>
      <c r="AC319" s="133" t="s">
        <v>610</v>
      </c>
      <c r="AD319" s="171">
        <v>46246</v>
      </c>
      <c r="AE319" s="116" t="s">
        <v>74</v>
      </c>
      <c r="AF319" s="133">
        <v>2</v>
      </c>
      <c r="AG319" s="133">
        <v>2</v>
      </c>
      <c r="AH319" s="133">
        <f t="shared" si="302"/>
        <v>4</v>
      </c>
      <c r="AI319" s="133" t="str">
        <f t="shared" si="303"/>
        <v>BAJO</v>
      </c>
      <c r="AJ319" s="133">
        <v>10</v>
      </c>
      <c r="AK319" s="133">
        <f t="shared" si="304"/>
        <v>40</v>
      </c>
      <c r="AL319" s="133" t="str">
        <f t="shared" si="305"/>
        <v>III</v>
      </c>
      <c r="AM319" s="133" t="str">
        <f t="shared" si="306"/>
        <v>Mejorable</v>
      </c>
      <c r="AN319" s="62" t="s">
        <v>670</v>
      </c>
      <c r="AO319" s="133" t="s">
        <v>73</v>
      </c>
      <c r="AP319" s="133" t="s">
        <v>610</v>
      </c>
      <c r="AQ319" s="133" t="s">
        <v>610</v>
      </c>
      <c r="AR319" s="133" t="s">
        <v>610</v>
      </c>
      <c r="AS319" s="133" t="s">
        <v>671</v>
      </c>
      <c r="AT319" s="133" t="s">
        <v>610</v>
      </c>
      <c r="AU319" s="137" t="str">
        <f t="shared" si="318"/>
        <v>Se mantiene los controles establecidos</v>
      </c>
    </row>
    <row r="320" spans="2:47" s="43" customFormat="1" ht="135" customHeight="1" x14ac:dyDescent="0.35">
      <c r="B320" s="139" t="s">
        <v>574</v>
      </c>
      <c r="C320" s="139" t="s">
        <v>575</v>
      </c>
      <c r="D320" s="141" t="s">
        <v>580</v>
      </c>
      <c r="E320" s="134" t="s">
        <v>567</v>
      </c>
      <c r="F320" s="133" t="s">
        <v>581</v>
      </c>
      <c r="G320" s="133" t="s">
        <v>69</v>
      </c>
      <c r="H320" s="133" t="s">
        <v>70</v>
      </c>
      <c r="I320" s="133" t="s">
        <v>584</v>
      </c>
      <c r="J320" s="133" t="s">
        <v>82</v>
      </c>
      <c r="K320" s="62" t="s">
        <v>677</v>
      </c>
      <c r="L320" s="133" t="s">
        <v>610</v>
      </c>
      <c r="M320" s="62" t="s">
        <v>610</v>
      </c>
      <c r="N320" s="62" t="s">
        <v>678</v>
      </c>
      <c r="O320" s="133">
        <v>2</v>
      </c>
      <c r="P320" s="133">
        <v>3</v>
      </c>
      <c r="Q320" s="133">
        <f t="shared" si="312"/>
        <v>6</v>
      </c>
      <c r="R320" s="133" t="str">
        <f t="shared" si="313"/>
        <v>MEDIO</v>
      </c>
      <c r="S320" s="133">
        <v>25</v>
      </c>
      <c r="T320" s="133">
        <f t="shared" si="314"/>
        <v>150</v>
      </c>
      <c r="U320" s="133" t="str">
        <f t="shared" si="315"/>
        <v>II</v>
      </c>
      <c r="V320" s="133" t="str">
        <f t="shared" si="316"/>
        <v>Aceptable con control especifico</v>
      </c>
      <c r="W320" s="133" t="s">
        <v>674</v>
      </c>
      <c r="X320" s="133" t="s">
        <v>73</v>
      </c>
      <c r="Y320" s="133" t="s">
        <v>610</v>
      </c>
      <c r="Z320" s="133" t="s">
        <v>610</v>
      </c>
      <c r="AA320" s="133" t="s">
        <v>610</v>
      </c>
      <c r="AB320" s="133" t="s">
        <v>679</v>
      </c>
      <c r="AC320" s="133" t="s">
        <v>610</v>
      </c>
      <c r="AD320" s="171">
        <v>46246</v>
      </c>
      <c r="AE320" s="116" t="s">
        <v>74</v>
      </c>
      <c r="AF320" s="133">
        <v>2</v>
      </c>
      <c r="AG320" s="133">
        <v>3</v>
      </c>
      <c r="AH320" s="133">
        <f t="shared" si="302"/>
        <v>6</v>
      </c>
      <c r="AI320" s="133" t="str">
        <f t="shared" si="303"/>
        <v>MEDIO</v>
      </c>
      <c r="AJ320" s="133">
        <v>25</v>
      </c>
      <c r="AK320" s="133">
        <f t="shared" si="304"/>
        <v>150</v>
      </c>
      <c r="AL320" s="133" t="str">
        <f t="shared" si="305"/>
        <v>II</v>
      </c>
      <c r="AM320" s="133" t="str">
        <f t="shared" si="306"/>
        <v>Aceptable con control especifico</v>
      </c>
      <c r="AN320" s="133" t="s">
        <v>674</v>
      </c>
      <c r="AO320" s="133" t="s">
        <v>73</v>
      </c>
      <c r="AP320" s="133" t="s">
        <v>610</v>
      </c>
      <c r="AQ320" s="133" t="s">
        <v>610</v>
      </c>
      <c r="AR320" s="133" t="s">
        <v>610</v>
      </c>
      <c r="AS320" s="133" t="s">
        <v>679</v>
      </c>
      <c r="AT320" s="133" t="s">
        <v>610</v>
      </c>
      <c r="AU320" s="137" t="str">
        <f t="shared" si="318"/>
        <v>Se mantiene los controles establecidos</v>
      </c>
    </row>
    <row r="321" spans="2:48" s="43" customFormat="1" ht="135" customHeight="1" x14ac:dyDescent="0.35">
      <c r="B321" s="139" t="s">
        <v>574</v>
      </c>
      <c r="C321" s="139" t="s">
        <v>575</v>
      </c>
      <c r="D321" s="141" t="s">
        <v>580</v>
      </c>
      <c r="E321" s="134" t="s">
        <v>567</v>
      </c>
      <c r="F321" s="133" t="s">
        <v>581</v>
      </c>
      <c r="G321" s="133" t="s">
        <v>69</v>
      </c>
      <c r="H321" s="133" t="s">
        <v>70</v>
      </c>
      <c r="I321" s="133" t="s">
        <v>585</v>
      </c>
      <c r="J321" s="133" t="s">
        <v>85</v>
      </c>
      <c r="K321" s="134" t="s">
        <v>741</v>
      </c>
      <c r="L321" s="62" t="s">
        <v>742</v>
      </c>
      <c r="M321" s="62" t="s">
        <v>743</v>
      </c>
      <c r="N321" s="62" t="s">
        <v>744</v>
      </c>
      <c r="O321" s="133">
        <v>2</v>
      </c>
      <c r="P321" s="133">
        <v>4</v>
      </c>
      <c r="Q321" s="133">
        <f t="shared" si="312"/>
        <v>8</v>
      </c>
      <c r="R321" s="133" t="str">
        <f t="shared" si="313"/>
        <v>MEDIO</v>
      </c>
      <c r="S321" s="133">
        <v>25</v>
      </c>
      <c r="T321" s="133">
        <f t="shared" si="314"/>
        <v>200</v>
      </c>
      <c r="U321" s="133" t="str">
        <f t="shared" si="315"/>
        <v>II</v>
      </c>
      <c r="V321" s="133" t="str">
        <f t="shared" si="316"/>
        <v>Aceptable con control especifico</v>
      </c>
      <c r="W321" s="133" t="s">
        <v>723</v>
      </c>
      <c r="X321" s="133" t="s">
        <v>69</v>
      </c>
      <c r="Y321" s="133" t="s">
        <v>626</v>
      </c>
      <c r="Z321" s="173" t="s">
        <v>745</v>
      </c>
      <c r="AA321" s="133" t="s">
        <v>746</v>
      </c>
      <c r="AB321" s="133" t="s">
        <v>747</v>
      </c>
      <c r="AC321" s="133" t="s">
        <v>748</v>
      </c>
      <c r="AD321" s="171">
        <v>46246</v>
      </c>
      <c r="AE321" s="116" t="s">
        <v>74</v>
      </c>
      <c r="AF321" s="133">
        <v>2</v>
      </c>
      <c r="AG321" s="133">
        <v>4</v>
      </c>
      <c r="AH321" s="133">
        <f t="shared" si="302"/>
        <v>8</v>
      </c>
      <c r="AI321" s="133" t="str">
        <f t="shared" si="303"/>
        <v>MEDIO</v>
      </c>
      <c r="AJ321" s="133">
        <v>25</v>
      </c>
      <c r="AK321" s="133">
        <f t="shared" si="304"/>
        <v>200</v>
      </c>
      <c r="AL321" s="133" t="str">
        <f t="shared" si="305"/>
        <v>II</v>
      </c>
      <c r="AM321" s="133" t="str">
        <f t="shared" si="306"/>
        <v>Aceptable con control especifico</v>
      </c>
      <c r="AN321" s="133" t="s">
        <v>723</v>
      </c>
      <c r="AO321" s="133" t="s">
        <v>69</v>
      </c>
      <c r="AP321" s="133" t="s">
        <v>626</v>
      </c>
      <c r="AQ321" s="173" t="s">
        <v>745</v>
      </c>
      <c r="AR321" s="133" t="s">
        <v>746</v>
      </c>
      <c r="AS321" s="133" t="s">
        <v>747</v>
      </c>
      <c r="AT321" s="133" t="s">
        <v>748</v>
      </c>
      <c r="AU321" s="137" t="str">
        <f t="shared" si="318"/>
        <v>Se mantiene los controles establecidos</v>
      </c>
      <c r="AV321" s="137" t="str">
        <f t="shared" ref="AV321" si="330">IF(AND(W321="Aceptable",AN321="Aceptable"),"Se mantiene los controles establecidos",
IF(AND(W321="Aceptable",AN321="Mejorable"),"Disminuyó el riesgo",
IF(AND(W321="Aceptable",AN321="Aceptable con control especifico"),"Disminuyó el riesgo",
IF(AND(W321="Mejorable",AN321="Mejorable"),"Se mantiene los controles establecidos",
IF(AND(W321="Mejorable",AN321="Aceptable"),"Disminuyó el riesgo",
IF(AND(W321="Mejorable",AN321="Aceptable con control especifico"),"Disminuyó el riesgo",
IF(AND(W321="Aceptable con control especifico",AN321="Aceptable con control especifico"),"Se mantiene los controles establecidos",
IF(AND(W321="Aceptable con control especifico",AN321="Mejorable"),"Aumentó el riesgo",
IF(AND(W321="Aceptable con control especifico",AN321="Aceptable"),"Aumentó el riesgo",
"Aumentó el riesgo")))))))))</f>
        <v>Aumentó el riesgo</v>
      </c>
    </row>
    <row r="322" spans="2:48" s="43" customFormat="1" ht="135" customHeight="1" x14ac:dyDescent="0.35">
      <c r="B322" s="139" t="s">
        <v>574</v>
      </c>
      <c r="C322" s="139" t="s">
        <v>575</v>
      </c>
      <c r="D322" s="141" t="s">
        <v>580</v>
      </c>
      <c r="E322" s="134" t="s">
        <v>567</v>
      </c>
      <c r="F322" s="133" t="s">
        <v>581</v>
      </c>
      <c r="G322" s="133" t="s">
        <v>69</v>
      </c>
      <c r="H322" s="133" t="s">
        <v>70</v>
      </c>
      <c r="I322" s="133" t="s">
        <v>586</v>
      </c>
      <c r="J322" s="133" t="s">
        <v>85</v>
      </c>
      <c r="K322" s="62" t="s">
        <v>721</v>
      </c>
      <c r="L322" s="133" t="s">
        <v>610</v>
      </c>
      <c r="M322" s="62" t="s">
        <v>729</v>
      </c>
      <c r="N322" s="62" t="s">
        <v>699</v>
      </c>
      <c r="O322" s="133">
        <v>2</v>
      </c>
      <c r="P322" s="133">
        <v>1</v>
      </c>
      <c r="Q322" s="133">
        <f t="shared" ref="Q322" si="331">O322 * P322</f>
        <v>2</v>
      </c>
      <c r="R322" s="133" t="str">
        <f t="shared" ref="R322" si="332">IF(OR(Q322="",NOT(ISNUMBER(Q322))),"FALSO",IF(AND(Q322&gt;=1,Q322&lt;=4),"BAJO",IF(AND(Q322&gt;=5,Q322&lt;=8),"MEDIO",IF(AND(Q322&gt;=9,Q322&lt;=20),"ALTO",IF(Q322&gt;=24,"MUYALTO","FALSO")))))</f>
        <v>BAJO</v>
      </c>
      <c r="S322" s="133">
        <v>60</v>
      </c>
      <c r="T322" s="133">
        <f t="shared" ref="T322" si="333">Q322 * S322</f>
        <v>120</v>
      </c>
      <c r="U322" s="133" t="str">
        <f t="shared" ref="U322" si="334">IF(OR(T322="",NOT(ISNUMBER(T322))),"FALSO",IF(AND(T322&gt;=1,T322&lt;=20),"IV",IF(AND(T322&gt;=21,T322&lt;=120),"III",IF(AND(T322&gt;=121,T322&lt;=500),"II",IF(T322&gt;=600,"I","FALSO")))))</f>
        <v>III</v>
      </c>
      <c r="V322" s="133" t="str">
        <f t="shared" ref="V322" si="335">IF(U322="IV","Aceptable",IF(U322="III","Mejorable",IF(U322="II","Aceptable con control especifico", IF(U322="I","No Aceptable",FALSE))))</f>
        <v>Mejorable</v>
      </c>
      <c r="W322" s="62" t="s">
        <v>723</v>
      </c>
      <c r="X322" s="133" t="s">
        <v>69</v>
      </c>
      <c r="Y322" s="133" t="s">
        <v>610</v>
      </c>
      <c r="Z322" s="133" t="s">
        <v>610</v>
      </c>
      <c r="AA322" s="133" t="s">
        <v>610</v>
      </c>
      <c r="AB322" s="133" t="s">
        <v>730</v>
      </c>
      <c r="AC322" s="133" t="s">
        <v>610</v>
      </c>
      <c r="AD322" s="171">
        <v>46246</v>
      </c>
      <c r="AE322" s="116" t="s">
        <v>74</v>
      </c>
      <c r="AF322" s="133">
        <v>2</v>
      </c>
      <c r="AG322" s="133">
        <v>1</v>
      </c>
      <c r="AH322" s="133">
        <f t="shared" ref="AH322" si="336">AF322 * AG322</f>
        <v>2</v>
      </c>
      <c r="AI322" s="133" t="str">
        <f t="shared" ref="AI322" si="337">IF(OR(AH322="",NOT(ISNUMBER(AH322))),"FALSO",IF(AND(AH322&gt;=1,AH322&lt;=4),"BAJO",IF(AND(AH322&gt;=5,AH322&lt;=8),"MEDIO",IF(AND(AH322&gt;=9,AH322&lt;=20),"ALTO",IF(AH322&gt;=24,"MUYALTO","FALSO")))))</f>
        <v>BAJO</v>
      </c>
      <c r="AJ322" s="133">
        <v>60</v>
      </c>
      <c r="AK322" s="133">
        <f t="shared" ref="AK322" si="338">AH322 * AJ322</f>
        <v>120</v>
      </c>
      <c r="AL322" s="133" t="str">
        <f t="shared" ref="AL322" si="339">IF(OR(AK322="",NOT(ISNUMBER(AK322))),"FALSO",IF(AND(AK322&gt;=1,AK322&lt;=20),"IV",IF(AND(AK322&gt;=21,AK322&lt;=120),"III",IF(AND(AK322&gt;=121,AK322&lt;=500),"II",IF(AK322&gt;=600,"I","FALSO")))))</f>
        <v>III</v>
      </c>
      <c r="AM322" s="133" t="str">
        <f t="shared" ref="AM322" si="340">IF(AL322="IV","Aceptable",IF(AL322="III","Mejorable",IF(AL322="II","Aceptable con control especifico", IF(AL322="I","No Aceptable",FALSE))))</f>
        <v>Mejorable</v>
      </c>
      <c r="AN322" s="62" t="s">
        <v>723</v>
      </c>
      <c r="AO322" s="133" t="s">
        <v>69</v>
      </c>
      <c r="AP322" s="133" t="s">
        <v>610</v>
      </c>
      <c r="AQ322" s="133" t="s">
        <v>610</v>
      </c>
      <c r="AR322" s="133" t="s">
        <v>610</v>
      </c>
      <c r="AS322" s="133" t="s">
        <v>730</v>
      </c>
      <c r="AT322" s="133" t="s">
        <v>610</v>
      </c>
      <c r="AU322" s="137" t="str">
        <f t="shared" si="318"/>
        <v>Se mantiene los controles establecidos</v>
      </c>
    </row>
    <row r="323" spans="2:48" s="43" customFormat="1" ht="135" customHeight="1" x14ac:dyDescent="0.35">
      <c r="B323" s="139" t="s">
        <v>574</v>
      </c>
      <c r="C323" s="139" t="s">
        <v>575</v>
      </c>
      <c r="D323" s="141" t="s">
        <v>580</v>
      </c>
      <c r="E323" s="134" t="s">
        <v>567</v>
      </c>
      <c r="F323" s="133" t="s">
        <v>581</v>
      </c>
      <c r="G323" s="133" t="s">
        <v>69</v>
      </c>
      <c r="H323" s="133" t="s">
        <v>70</v>
      </c>
      <c r="I323" s="133" t="s">
        <v>586</v>
      </c>
      <c r="J323" s="133" t="s">
        <v>85</v>
      </c>
      <c r="K323" s="62" t="s">
        <v>698</v>
      </c>
      <c r="L323" s="133" t="s">
        <v>610</v>
      </c>
      <c r="M323" s="62" t="s">
        <v>610</v>
      </c>
      <c r="N323" s="62" t="s">
        <v>699</v>
      </c>
      <c r="O323" s="133">
        <v>2</v>
      </c>
      <c r="P323" s="133">
        <v>4</v>
      </c>
      <c r="Q323" s="133">
        <f t="shared" si="312"/>
        <v>8</v>
      </c>
      <c r="R323" s="133" t="str">
        <f t="shared" si="313"/>
        <v>MEDIO</v>
      </c>
      <c r="S323" s="133">
        <v>25</v>
      </c>
      <c r="T323" s="133">
        <f t="shared" si="314"/>
        <v>200</v>
      </c>
      <c r="U323" s="133" t="str">
        <f t="shared" si="315"/>
        <v>II</v>
      </c>
      <c r="V323" s="133" t="str">
        <f t="shared" si="316"/>
        <v>Aceptable con control especifico</v>
      </c>
      <c r="W323" s="133" t="s">
        <v>700</v>
      </c>
      <c r="X323" s="133" t="s">
        <v>69</v>
      </c>
      <c r="Y323" s="133" t="s">
        <v>610</v>
      </c>
      <c r="Z323" s="133" t="s">
        <v>610</v>
      </c>
      <c r="AA323" s="133" t="s">
        <v>701</v>
      </c>
      <c r="AB323" s="133" t="s">
        <v>702</v>
      </c>
      <c r="AC323" s="133" t="s">
        <v>610</v>
      </c>
      <c r="AD323" s="171">
        <v>46246</v>
      </c>
      <c r="AE323" s="116" t="s">
        <v>74</v>
      </c>
      <c r="AF323" s="133">
        <v>2</v>
      </c>
      <c r="AG323" s="133">
        <v>4</v>
      </c>
      <c r="AH323" s="133">
        <f t="shared" si="302"/>
        <v>8</v>
      </c>
      <c r="AI323" s="133" t="str">
        <f t="shared" si="303"/>
        <v>MEDIO</v>
      </c>
      <c r="AJ323" s="133">
        <v>25</v>
      </c>
      <c r="AK323" s="133">
        <f t="shared" si="304"/>
        <v>200</v>
      </c>
      <c r="AL323" s="133" t="str">
        <f t="shared" si="305"/>
        <v>II</v>
      </c>
      <c r="AM323" s="133" t="str">
        <f t="shared" si="306"/>
        <v>Aceptable con control especifico</v>
      </c>
      <c r="AN323" s="133" t="s">
        <v>700</v>
      </c>
      <c r="AO323" s="133" t="s">
        <v>69</v>
      </c>
      <c r="AP323" s="133" t="s">
        <v>610</v>
      </c>
      <c r="AQ323" s="133" t="s">
        <v>610</v>
      </c>
      <c r="AR323" s="133" t="s">
        <v>701</v>
      </c>
      <c r="AS323" s="133" t="s">
        <v>702</v>
      </c>
      <c r="AT323" s="133" t="s">
        <v>610</v>
      </c>
      <c r="AU323" s="137" t="str">
        <f t="shared" si="318"/>
        <v>Se mantiene los controles establecidos</v>
      </c>
    </row>
    <row r="324" spans="2:48" s="43" customFormat="1" ht="135" customHeight="1" x14ac:dyDescent="0.35">
      <c r="B324" s="139" t="s">
        <v>574</v>
      </c>
      <c r="C324" s="139" t="s">
        <v>575</v>
      </c>
      <c r="D324" s="141" t="s">
        <v>580</v>
      </c>
      <c r="E324" s="134" t="s">
        <v>567</v>
      </c>
      <c r="F324" s="133" t="s">
        <v>581</v>
      </c>
      <c r="G324" s="133" t="s">
        <v>69</v>
      </c>
      <c r="H324" s="133" t="s">
        <v>70</v>
      </c>
      <c r="I324" s="133" t="s">
        <v>587</v>
      </c>
      <c r="J324" s="133" t="s">
        <v>85</v>
      </c>
      <c r="K324" s="62" t="s">
        <v>698</v>
      </c>
      <c r="L324" s="133" t="s">
        <v>610</v>
      </c>
      <c r="M324" s="62" t="s">
        <v>610</v>
      </c>
      <c r="N324" s="62" t="s">
        <v>699</v>
      </c>
      <c r="O324" s="133">
        <v>2</v>
      </c>
      <c r="P324" s="133">
        <v>4</v>
      </c>
      <c r="Q324" s="133">
        <f t="shared" si="312"/>
        <v>8</v>
      </c>
      <c r="R324" s="133" t="str">
        <f t="shared" si="313"/>
        <v>MEDIO</v>
      </c>
      <c r="S324" s="133">
        <v>25</v>
      </c>
      <c r="T324" s="133">
        <f t="shared" si="314"/>
        <v>200</v>
      </c>
      <c r="U324" s="133" t="str">
        <f t="shared" si="315"/>
        <v>II</v>
      </c>
      <c r="V324" s="133" t="str">
        <f t="shared" si="316"/>
        <v>Aceptable con control especifico</v>
      </c>
      <c r="W324" s="133" t="s">
        <v>700</v>
      </c>
      <c r="X324" s="133" t="s">
        <v>69</v>
      </c>
      <c r="Y324" s="133" t="s">
        <v>610</v>
      </c>
      <c r="Z324" s="133" t="s">
        <v>610</v>
      </c>
      <c r="AA324" s="133" t="s">
        <v>701</v>
      </c>
      <c r="AB324" s="133" t="s">
        <v>702</v>
      </c>
      <c r="AC324" s="133" t="s">
        <v>610</v>
      </c>
      <c r="AD324" s="171">
        <v>46246</v>
      </c>
      <c r="AE324" s="116" t="s">
        <v>74</v>
      </c>
      <c r="AF324" s="133">
        <v>2</v>
      </c>
      <c r="AG324" s="133">
        <v>4</v>
      </c>
      <c r="AH324" s="133">
        <f t="shared" si="302"/>
        <v>8</v>
      </c>
      <c r="AI324" s="133" t="str">
        <f t="shared" si="303"/>
        <v>MEDIO</v>
      </c>
      <c r="AJ324" s="133">
        <v>25</v>
      </c>
      <c r="AK324" s="133">
        <f t="shared" si="304"/>
        <v>200</v>
      </c>
      <c r="AL324" s="133" t="str">
        <f t="shared" si="305"/>
        <v>II</v>
      </c>
      <c r="AM324" s="133" t="str">
        <f t="shared" si="306"/>
        <v>Aceptable con control especifico</v>
      </c>
      <c r="AN324" s="133" t="s">
        <v>700</v>
      </c>
      <c r="AO324" s="133" t="s">
        <v>69</v>
      </c>
      <c r="AP324" s="133" t="s">
        <v>610</v>
      </c>
      <c r="AQ324" s="133" t="s">
        <v>610</v>
      </c>
      <c r="AR324" s="133" t="s">
        <v>701</v>
      </c>
      <c r="AS324" s="133" t="s">
        <v>702</v>
      </c>
      <c r="AT324" s="133" t="s">
        <v>610</v>
      </c>
      <c r="AU324" s="137" t="str">
        <f t="shared" si="318"/>
        <v>Se mantiene los controles establecidos</v>
      </c>
    </row>
    <row r="325" spans="2:48" s="43" customFormat="1" ht="135" customHeight="1" x14ac:dyDescent="0.35">
      <c r="B325" s="139" t="s">
        <v>574</v>
      </c>
      <c r="C325" s="139" t="s">
        <v>575</v>
      </c>
      <c r="D325" s="141" t="s">
        <v>580</v>
      </c>
      <c r="E325" s="134" t="s">
        <v>567</v>
      </c>
      <c r="F325" s="133" t="s">
        <v>581</v>
      </c>
      <c r="G325" s="133" t="s">
        <v>69</v>
      </c>
      <c r="H325" s="133" t="s">
        <v>70</v>
      </c>
      <c r="I325" s="133" t="s">
        <v>588</v>
      </c>
      <c r="J325" s="133" t="s">
        <v>85</v>
      </c>
      <c r="K325" s="62" t="s">
        <v>721</v>
      </c>
      <c r="L325" s="133" t="s">
        <v>610</v>
      </c>
      <c r="M325" s="62" t="s">
        <v>729</v>
      </c>
      <c r="N325" s="62" t="s">
        <v>699</v>
      </c>
      <c r="O325" s="133">
        <v>2</v>
      </c>
      <c r="P325" s="133">
        <v>1</v>
      </c>
      <c r="Q325" s="133">
        <f t="shared" ref="Q325" si="341">O325 * P325</f>
        <v>2</v>
      </c>
      <c r="R325" s="133" t="str">
        <f t="shared" ref="R325" si="342">IF(OR(Q325="",NOT(ISNUMBER(Q325))),"FALSO",IF(AND(Q325&gt;=1,Q325&lt;=4),"BAJO",IF(AND(Q325&gt;=5,Q325&lt;=8),"MEDIO",IF(AND(Q325&gt;=9,Q325&lt;=20),"ALTO",IF(Q325&gt;=24,"MUYALTO","FALSO")))))</f>
        <v>BAJO</v>
      </c>
      <c r="S325" s="133">
        <v>60</v>
      </c>
      <c r="T325" s="133">
        <f t="shared" ref="T325" si="343">Q325 * S325</f>
        <v>120</v>
      </c>
      <c r="U325" s="133" t="str">
        <f t="shared" ref="U325" si="344">IF(OR(T325="",NOT(ISNUMBER(T325))),"FALSO",IF(AND(T325&gt;=1,T325&lt;=20),"IV",IF(AND(T325&gt;=21,T325&lt;=120),"III",IF(AND(T325&gt;=121,T325&lt;=500),"II",IF(T325&gt;=600,"I","FALSO")))))</f>
        <v>III</v>
      </c>
      <c r="V325" s="133" t="str">
        <f t="shared" ref="V325" si="345">IF(U325="IV","Aceptable",IF(U325="III","Mejorable",IF(U325="II","Aceptable con control especifico", IF(U325="I","No Aceptable",FALSE))))</f>
        <v>Mejorable</v>
      </c>
      <c r="W325" s="62" t="s">
        <v>723</v>
      </c>
      <c r="X325" s="133" t="s">
        <v>69</v>
      </c>
      <c r="Y325" s="133" t="s">
        <v>610</v>
      </c>
      <c r="Z325" s="133" t="s">
        <v>610</v>
      </c>
      <c r="AA325" s="133" t="s">
        <v>610</v>
      </c>
      <c r="AB325" s="133" t="s">
        <v>730</v>
      </c>
      <c r="AC325" s="133" t="s">
        <v>610</v>
      </c>
      <c r="AD325" s="171">
        <v>46246</v>
      </c>
      <c r="AE325" s="116" t="s">
        <v>74</v>
      </c>
      <c r="AF325" s="133">
        <v>2</v>
      </c>
      <c r="AG325" s="133">
        <v>1</v>
      </c>
      <c r="AH325" s="133">
        <f t="shared" ref="AH325:AH326" si="346">AF325 * AG325</f>
        <v>2</v>
      </c>
      <c r="AI325" s="133" t="str">
        <f t="shared" ref="AI325:AI326" si="347">IF(OR(AH325="",NOT(ISNUMBER(AH325))),"FALSO",IF(AND(AH325&gt;=1,AH325&lt;=4),"BAJO",IF(AND(AH325&gt;=5,AH325&lt;=8),"MEDIO",IF(AND(AH325&gt;=9,AH325&lt;=20),"ALTO",IF(AH325&gt;=24,"MUYALTO","FALSO")))))</f>
        <v>BAJO</v>
      </c>
      <c r="AJ325" s="133">
        <v>60</v>
      </c>
      <c r="AK325" s="133">
        <f t="shared" ref="AK325:AK326" si="348">AH325 * AJ325</f>
        <v>120</v>
      </c>
      <c r="AL325" s="133" t="str">
        <f t="shared" ref="AL325:AL326" si="349">IF(OR(AK325="",NOT(ISNUMBER(AK325))),"FALSO",IF(AND(AK325&gt;=1,AK325&lt;=20),"IV",IF(AND(AK325&gt;=21,AK325&lt;=120),"III",IF(AND(AK325&gt;=121,AK325&lt;=500),"II",IF(AK325&gt;=600,"I","FALSO")))))</f>
        <v>III</v>
      </c>
      <c r="AM325" s="133" t="str">
        <f t="shared" ref="AM325:AM326" si="350">IF(AL325="IV","Aceptable",IF(AL325="III","Mejorable",IF(AL325="II","Aceptable con control especifico", IF(AL325="I","No Aceptable",FALSE))))</f>
        <v>Mejorable</v>
      </c>
      <c r="AN325" s="62" t="s">
        <v>723</v>
      </c>
      <c r="AO325" s="133" t="s">
        <v>69</v>
      </c>
      <c r="AP325" s="133" t="s">
        <v>610</v>
      </c>
      <c r="AQ325" s="133" t="s">
        <v>610</v>
      </c>
      <c r="AR325" s="133" t="s">
        <v>610</v>
      </c>
      <c r="AS325" s="133" t="s">
        <v>730</v>
      </c>
      <c r="AT325" s="133" t="s">
        <v>610</v>
      </c>
      <c r="AU325" s="137" t="str">
        <f t="shared" si="318"/>
        <v>Se mantiene los controles establecidos</v>
      </c>
    </row>
    <row r="326" spans="2:48" s="43" customFormat="1" ht="135" customHeight="1" x14ac:dyDescent="0.35">
      <c r="B326" s="139" t="s">
        <v>574</v>
      </c>
      <c r="C326" s="139" t="s">
        <v>575</v>
      </c>
      <c r="D326" s="141" t="s">
        <v>580</v>
      </c>
      <c r="E326" s="134" t="s">
        <v>567</v>
      </c>
      <c r="F326" s="133" t="s">
        <v>581</v>
      </c>
      <c r="G326" s="133" t="s">
        <v>69</v>
      </c>
      <c r="H326" s="133" t="s">
        <v>70</v>
      </c>
      <c r="I326" s="137" t="s">
        <v>774</v>
      </c>
      <c r="J326" s="133" t="s">
        <v>85</v>
      </c>
      <c r="K326" s="62" t="s">
        <v>775</v>
      </c>
      <c r="L326" s="133" t="s">
        <v>610</v>
      </c>
      <c r="M326" s="180" t="s">
        <v>776</v>
      </c>
      <c r="N326" s="137" t="s">
        <v>777</v>
      </c>
      <c r="O326" s="133">
        <v>2</v>
      </c>
      <c r="P326" s="133">
        <v>1</v>
      </c>
      <c r="Q326" s="133">
        <f t="shared" si="312"/>
        <v>2</v>
      </c>
      <c r="R326" s="133" t="str">
        <f t="shared" si="313"/>
        <v>BAJO</v>
      </c>
      <c r="S326" s="133">
        <v>10</v>
      </c>
      <c r="T326" s="133">
        <f t="shared" si="314"/>
        <v>20</v>
      </c>
      <c r="U326" s="133" t="str">
        <f t="shared" si="315"/>
        <v>IV</v>
      </c>
      <c r="V326" s="133" t="str">
        <f t="shared" si="316"/>
        <v>Aceptable</v>
      </c>
      <c r="W326" s="62" t="s">
        <v>723</v>
      </c>
      <c r="X326" s="133" t="s">
        <v>69</v>
      </c>
      <c r="Y326" s="133" t="s">
        <v>610</v>
      </c>
      <c r="Z326" s="133" t="s">
        <v>778</v>
      </c>
      <c r="AA326" s="133" t="s">
        <v>779</v>
      </c>
      <c r="AB326" s="137" t="s">
        <v>780</v>
      </c>
      <c r="AC326" s="133" t="s">
        <v>610</v>
      </c>
      <c r="AD326" s="171">
        <v>46246</v>
      </c>
      <c r="AE326" s="159" t="s">
        <v>74</v>
      </c>
      <c r="AF326" s="133">
        <v>2</v>
      </c>
      <c r="AG326" s="133">
        <v>1</v>
      </c>
      <c r="AH326" s="133">
        <f t="shared" si="346"/>
        <v>2</v>
      </c>
      <c r="AI326" s="133" t="str">
        <f t="shared" si="347"/>
        <v>BAJO</v>
      </c>
      <c r="AJ326" s="133">
        <v>10</v>
      </c>
      <c r="AK326" s="133">
        <f t="shared" si="348"/>
        <v>20</v>
      </c>
      <c r="AL326" s="133" t="str">
        <f t="shared" si="349"/>
        <v>IV</v>
      </c>
      <c r="AM326" s="133" t="str">
        <f t="shared" si="350"/>
        <v>Aceptable</v>
      </c>
      <c r="AN326" s="62" t="s">
        <v>723</v>
      </c>
      <c r="AO326" s="133" t="s">
        <v>69</v>
      </c>
      <c r="AP326" s="133" t="s">
        <v>610</v>
      </c>
      <c r="AQ326" s="133" t="s">
        <v>778</v>
      </c>
      <c r="AR326" s="133" t="s">
        <v>779</v>
      </c>
      <c r="AS326" s="137" t="s">
        <v>780</v>
      </c>
      <c r="AT326" s="133" t="s">
        <v>610</v>
      </c>
      <c r="AU326" s="137" t="str">
        <f t="shared" si="318"/>
        <v>Se mantiene los controles establecidos</v>
      </c>
    </row>
    <row r="327" spans="2:48" s="43" customFormat="1" ht="135" customHeight="1" x14ac:dyDescent="0.35">
      <c r="B327" s="139" t="s">
        <v>574</v>
      </c>
      <c r="C327" s="139" t="s">
        <v>575</v>
      </c>
      <c r="D327" s="141" t="s">
        <v>580</v>
      </c>
      <c r="E327" s="134" t="s">
        <v>567</v>
      </c>
      <c r="F327" s="133" t="s">
        <v>581</v>
      </c>
      <c r="G327" s="133" t="s">
        <v>69</v>
      </c>
      <c r="H327" s="133" t="s">
        <v>70</v>
      </c>
      <c r="I327" s="133" t="s">
        <v>589</v>
      </c>
      <c r="J327" s="133" t="s">
        <v>89</v>
      </c>
      <c r="K327" s="62" t="s">
        <v>788</v>
      </c>
      <c r="L327" s="133" t="s">
        <v>626</v>
      </c>
      <c r="M327" s="62" t="s">
        <v>789</v>
      </c>
      <c r="N327" s="138" t="s">
        <v>790</v>
      </c>
      <c r="O327" s="133">
        <v>2</v>
      </c>
      <c r="P327" s="133">
        <v>1</v>
      </c>
      <c r="Q327" s="133">
        <v>2</v>
      </c>
      <c r="R327" s="133" t="s">
        <v>791</v>
      </c>
      <c r="S327" s="133">
        <v>60</v>
      </c>
      <c r="T327" s="133">
        <v>120</v>
      </c>
      <c r="U327" s="133" t="s">
        <v>235</v>
      </c>
      <c r="V327" s="133" t="s">
        <v>264</v>
      </c>
      <c r="W327" s="62" t="s">
        <v>792</v>
      </c>
      <c r="X327" s="133" t="s">
        <v>69</v>
      </c>
      <c r="Y327" s="133" t="s">
        <v>610</v>
      </c>
      <c r="Z327" s="133" t="s">
        <v>610</v>
      </c>
      <c r="AA327" s="138" t="s">
        <v>793</v>
      </c>
      <c r="AB327" s="137" t="s">
        <v>794</v>
      </c>
      <c r="AC327" s="133" t="s">
        <v>795</v>
      </c>
      <c r="AD327" s="171">
        <v>46246</v>
      </c>
      <c r="AE327" s="116" t="s">
        <v>74</v>
      </c>
      <c r="AF327" s="133">
        <v>2</v>
      </c>
      <c r="AG327" s="133">
        <v>1</v>
      </c>
      <c r="AH327" s="133">
        <v>2</v>
      </c>
      <c r="AI327" s="133" t="s">
        <v>791</v>
      </c>
      <c r="AJ327" s="133">
        <v>60</v>
      </c>
      <c r="AK327" s="133">
        <v>120</v>
      </c>
      <c r="AL327" s="133" t="s">
        <v>235</v>
      </c>
      <c r="AM327" s="133" t="s">
        <v>264</v>
      </c>
      <c r="AN327" s="62" t="s">
        <v>792</v>
      </c>
      <c r="AO327" s="133" t="s">
        <v>69</v>
      </c>
      <c r="AP327" s="133" t="s">
        <v>610</v>
      </c>
      <c r="AQ327" s="133" t="s">
        <v>610</v>
      </c>
      <c r="AR327" s="138" t="s">
        <v>793</v>
      </c>
      <c r="AS327" s="137" t="s">
        <v>794</v>
      </c>
      <c r="AT327" s="133" t="s">
        <v>795</v>
      </c>
      <c r="AU327" s="137" t="s">
        <v>287</v>
      </c>
    </row>
    <row r="328" spans="2:48" s="43" customFormat="1" ht="135" customHeight="1" x14ac:dyDescent="0.35">
      <c r="B328" s="139" t="s">
        <v>574</v>
      </c>
      <c r="C328" s="139" t="s">
        <v>575</v>
      </c>
      <c r="D328" s="141" t="s">
        <v>590</v>
      </c>
      <c r="E328" s="134" t="s">
        <v>591</v>
      </c>
      <c r="F328" s="133" t="s">
        <v>592</v>
      </c>
      <c r="G328" s="133" t="s">
        <v>69</v>
      </c>
      <c r="H328" s="133" t="s">
        <v>70</v>
      </c>
      <c r="I328" s="133" t="s">
        <v>840</v>
      </c>
      <c r="J328" s="133" t="s">
        <v>71</v>
      </c>
      <c r="K328" s="62" t="s">
        <v>609</v>
      </c>
      <c r="L328" s="62" t="s">
        <v>610</v>
      </c>
      <c r="M328" s="62" t="s">
        <v>611</v>
      </c>
      <c r="N328" s="62" t="s">
        <v>612</v>
      </c>
      <c r="O328" s="133">
        <v>2</v>
      </c>
      <c r="P328" s="133">
        <v>4</v>
      </c>
      <c r="Q328" s="133">
        <f t="shared" si="312"/>
        <v>8</v>
      </c>
      <c r="R328" s="133" t="str">
        <f t="shared" si="313"/>
        <v>MEDIO</v>
      </c>
      <c r="S328" s="133">
        <v>10</v>
      </c>
      <c r="T328" s="133">
        <f t="shared" si="314"/>
        <v>80</v>
      </c>
      <c r="U328" s="133" t="str">
        <f t="shared" si="315"/>
        <v>III</v>
      </c>
      <c r="V328" s="133" t="str">
        <f t="shared" si="316"/>
        <v>Mejorable</v>
      </c>
      <c r="W328" s="62" t="s">
        <v>72</v>
      </c>
      <c r="X328" s="133" t="s">
        <v>73</v>
      </c>
      <c r="Y328" s="133" t="s">
        <v>610</v>
      </c>
      <c r="Z328" s="133" t="s">
        <v>610</v>
      </c>
      <c r="AA328" s="133" t="s">
        <v>610</v>
      </c>
      <c r="AB328" s="133" t="s">
        <v>613</v>
      </c>
      <c r="AC328" s="133" t="s">
        <v>614</v>
      </c>
      <c r="AD328" s="171">
        <v>46246</v>
      </c>
      <c r="AE328" s="116" t="s">
        <v>74</v>
      </c>
      <c r="AF328" s="133">
        <v>2</v>
      </c>
      <c r="AG328" s="133">
        <v>4</v>
      </c>
      <c r="AH328" s="133">
        <f t="shared" si="302"/>
        <v>8</v>
      </c>
      <c r="AI328" s="133" t="str">
        <f t="shared" si="303"/>
        <v>MEDIO</v>
      </c>
      <c r="AJ328" s="133">
        <v>10</v>
      </c>
      <c r="AK328" s="133">
        <f t="shared" si="304"/>
        <v>80</v>
      </c>
      <c r="AL328" s="133" t="str">
        <f t="shared" si="305"/>
        <v>III</v>
      </c>
      <c r="AM328" s="133" t="str">
        <f t="shared" si="306"/>
        <v>Mejorable</v>
      </c>
      <c r="AN328" s="62" t="s">
        <v>72</v>
      </c>
      <c r="AO328" s="133" t="s">
        <v>73</v>
      </c>
      <c r="AP328" s="133" t="s">
        <v>610</v>
      </c>
      <c r="AQ328" s="133" t="s">
        <v>610</v>
      </c>
      <c r="AR328" s="133" t="s">
        <v>610</v>
      </c>
      <c r="AS328" s="133" t="s">
        <v>613</v>
      </c>
      <c r="AT328" s="133" t="s">
        <v>614</v>
      </c>
      <c r="AU328" s="137" t="str">
        <f t="shared" si="318"/>
        <v>Se mantiene los controles establecidos</v>
      </c>
    </row>
    <row r="329" spans="2:48" s="43" customFormat="1" ht="135" customHeight="1" x14ac:dyDescent="0.35">
      <c r="B329" s="139" t="s">
        <v>574</v>
      </c>
      <c r="C329" s="139" t="s">
        <v>575</v>
      </c>
      <c r="D329" s="141" t="s">
        <v>590</v>
      </c>
      <c r="E329" s="134" t="s">
        <v>591</v>
      </c>
      <c r="F329" s="133" t="s">
        <v>592</v>
      </c>
      <c r="G329" s="133" t="s">
        <v>69</v>
      </c>
      <c r="H329" s="133" t="s">
        <v>70</v>
      </c>
      <c r="I329" s="133" t="s">
        <v>593</v>
      </c>
      <c r="J329" s="133" t="s">
        <v>71</v>
      </c>
      <c r="K329" s="62" t="s">
        <v>615</v>
      </c>
      <c r="L329" s="62" t="s">
        <v>610</v>
      </c>
      <c r="M329" s="62" t="s">
        <v>616</v>
      </c>
      <c r="N329" s="62" t="s">
        <v>612</v>
      </c>
      <c r="O329" s="133">
        <v>2</v>
      </c>
      <c r="P329" s="133">
        <v>1</v>
      </c>
      <c r="Q329" s="133">
        <f t="shared" si="312"/>
        <v>2</v>
      </c>
      <c r="R329" s="133" t="str">
        <f t="shared" si="313"/>
        <v>BAJO</v>
      </c>
      <c r="S329" s="133">
        <v>25</v>
      </c>
      <c r="T329" s="133">
        <f t="shared" si="314"/>
        <v>50</v>
      </c>
      <c r="U329" s="133" t="str">
        <f t="shared" si="315"/>
        <v>III</v>
      </c>
      <c r="V329" s="133" t="str">
        <f t="shared" si="316"/>
        <v>Mejorable</v>
      </c>
      <c r="W329" s="62" t="s">
        <v>78</v>
      </c>
      <c r="X329" s="133" t="s">
        <v>73</v>
      </c>
      <c r="Y329" s="133" t="s">
        <v>610</v>
      </c>
      <c r="Z329" s="133" t="s">
        <v>610</v>
      </c>
      <c r="AA329" s="133" t="s">
        <v>610</v>
      </c>
      <c r="AB329" s="133" t="s">
        <v>617</v>
      </c>
      <c r="AC329" s="133" t="s">
        <v>614</v>
      </c>
      <c r="AD329" s="171">
        <v>46246</v>
      </c>
      <c r="AE329" s="116" t="s">
        <v>74</v>
      </c>
      <c r="AF329" s="133">
        <v>2</v>
      </c>
      <c r="AG329" s="133">
        <v>1</v>
      </c>
      <c r="AH329" s="133">
        <f t="shared" si="302"/>
        <v>2</v>
      </c>
      <c r="AI329" s="133" t="str">
        <f t="shared" si="303"/>
        <v>BAJO</v>
      </c>
      <c r="AJ329" s="133">
        <v>25</v>
      </c>
      <c r="AK329" s="133">
        <f t="shared" si="304"/>
        <v>50</v>
      </c>
      <c r="AL329" s="133" t="str">
        <f t="shared" si="305"/>
        <v>III</v>
      </c>
      <c r="AM329" s="133" t="str">
        <f t="shared" si="306"/>
        <v>Mejorable</v>
      </c>
      <c r="AN329" s="62" t="s">
        <v>78</v>
      </c>
      <c r="AO329" s="133" t="s">
        <v>73</v>
      </c>
      <c r="AP329" s="133" t="s">
        <v>610</v>
      </c>
      <c r="AQ329" s="133" t="s">
        <v>610</v>
      </c>
      <c r="AR329" s="133" t="s">
        <v>610</v>
      </c>
      <c r="AS329" s="133" t="s">
        <v>617</v>
      </c>
      <c r="AT329" s="133" t="s">
        <v>614</v>
      </c>
      <c r="AU329" s="137" t="str">
        <f t="shared" si="318"/>
        <v>Se mantiene los controles establecidos</v>
      </c>
    </row>
    <row r="330" spans="2:48" s="43" customFormat="1" ht="135" customHeight="1" x14ac:dyDescent="0.35">
      <c r="B330" s="139" t="s">
        <v>574</v>
      </c>
      <c r="C330" s="139" t="s">
        <v>575</v>
      </c>
      <c r="D330" s="141" t="s">
        <v>590</v>
      </c>
      <c r="E330" s="134" t="s">
        <v>591</v>
      </c>
      <c r="F330" s="133" t="s">
        <v>592</v>
      </c>
      <c r="G330" s="133" t="s">
        <v>69</v>
      </c>
      <c r="H330" s="133" t="s">
        <v>70</v>
      </c>
      <c r="I330" s="133" t="s">
        <v>594</v>
      </c>
      <c r="J330" s="133" t="s">
        <v>82</v>
      </c>
      <c r="K330" s="62" t="s">
        <v>677</v>
      </c>
      <c r="L330" s="133" t="s">
        <v>610</v>
      </c>
      <c r="M330" s="62" t="s">
        <v>610</v>
      </c>
      <c r="N330" s="62" t="s">
        <v>678</v>
      </c>
      <c r="O330" s="133">
        <v>2</v>
      </c>
      <c r="P330" s="133">
        <v>3</v>
      </c>
      <c r="Q330" s="133">
        <f t="shared" si="312"/>
        <v>6</v>
      </c>
      <c r="R330" s="133" t="str">
        <f t="shared" si="313"/>
        <v>MEDIO</v>
      </c>
      <c r="S330" s="133">
        <v>25</v>
      </c>
      <c r="T330" s="133">
        <f t="shared" si="314"/>
        <v>150</v>
      </c>
      <c r="U330" s="133" t="str">
        <f t="shared" si="315"/>
        <v>II</v>
      </c>
      <c r="V330" s="133" t="str">
        <f t="shared" si="316"/>
        <v>Aceptable con control especifico</v>
      </c>
      <c r="W330" s="133" t="s">
        <v>674</v>
      </c>
      <c r="X330" s="133" t="s">
        <v>73</v>
      </c>
      <c r="Y330" s="133" t="s">
        <v>610</v>
      </c>
      <c r="Z330" s="133" t="s">
        <v>610</v>
      </c>
      <c r="AA330" s="133" t="s">
        <v>610</v>
      </c>
      <c r="AB330" s="133" t="s">
        <v>679</v>
      </c>
      <c r="AC330" s="133" t="s">
        <v>610</v>
      </c>
      <c r="AD330" s="171">
        <v>46246</v>
      </c>
      <c r="AE330" s="116" t="s">
        <v>74</v>
      </c>
      <c r="AF330" s="133">
        <v>2</v>
      </c>
      <c r="AG330" s="133">
        <v>3</v>
      </c>
      <c r="AH330" s="133">
        <f t="shared" si="302"/>
        <v>6</v>
      </c>
      <c r="AI330" s="133" t="str">
        <f t="shared" si="303"/>
        <v>MEDIO</v>
      </c>
      <c r="AJ330" s="133">
        <v>25</v>
      </c>
      <c r="AK330" s="133">
        <f t="shared" si="304"/>
        <v>150</v>
      </c>
      <c r="AL330" s="133" t="str">
        <f t="shared" si="305"/>
        <v>II</v>
      </c>
      <c r="AM330" s="133" t="str">
        <f t="shared" si="306"/>
        <v>Aceptable con control especifico</v>
      </c>
      <c r="AN330" s="133" t="s">
        <v>674</v>
      </c>
      <c r="AO330" s="133" t="s">
        <v>73</v>
      </c>
      <c r="AP330" s="133" t="s">
        <v>610</v>
      </c>
      <c r="AQ330" s="133" t="s">
        <v>610</v>
      </c>
      <c r="AR330" s="133" t="s">
        <v>610</v>
      </c>
      <c r="AS330" s="133" t="s">
        <v>679</v>
      </c>
      <c r="AT330" s="133" t="s">
        <v>610</v>
      </c>
      <c r="AU330" s="137" t="str">
        <f t="shared" si="318"/>
        <v>Se mantiene los controles establecidos</v>
      </c>
    </row>
    <row r="331" spans="2:48" s="43" customFormat="1" ht="135" customHeight="1" x14ac:dyDescent="0.35">
      <c r="B331" s="139" t="s">
        <v>574</v>
      </c>
      <c r="C331" s="139" t="s">
        <v>575</v>
      </c>
      <c r="D331" s="141" t="s">
        <v>590</v>
      </c>
      <c r="E331" s="134" t="s">
        <v>591</v>
      </c>
      <c r="F331" s="133" t="s">
        <v>592</v>
      </c>
      <c r="G331" s="133" t="s">
        <v>69</v>
      </c>
      <c r="H331" s="133" t="s">
        <v>70</v>
      </c>
      <c r="I331" s="133" t="s">
        <v>595</v>
      </c>
      <c r="J331" s="133" t="s">
        <v>85</v>
      </c>
      <c r="K331" s="62" t="s">
        <v>721</v>
      </c>
      <c r="L331" s="133" t="s">
        <v>610</v>
      </c>
      <c r="M331" s="62" t="s">
        <v>729</v>
      </c>
      <c r="N331" s="62" t="s">
        <v>699</v>
      </c>
      <c r="O331" s="133">
        <v>2</v>
      </c>
      <c r="P331" s="133">
        <v>1</v>
      </c>
      <c r="Q331" s="133">
        <f t="shared" ref="Q331" si="351">O331 * P331</f>
        <v>2</v>
      </c>
      <c r="R331" s="133" t="str">
        <f t="shared" ref="R331" si="352">IF(OR(Q331="",NOT(ISNUMBER(Q331))),"FALSO",IF(AND(Q331&gt;=1,Q331&lt;=4),"BAJO",IF(AND(Q331&gt;=5,Q331&lt;=8),"MEDIO",IF(AND(Q331&gt;=9,Q331&lt;=20),"ALTO",IF(Q331&gt;=24,"MUYALTO","FALSO")))))</f>
        <v>BAJO</v>
      </c>
      <c r="S331" s="133">
        <v>60</v>
      </c>
      <c r="T331" s="133">
        <f t="shared" ref="T331" si="353">Q331 * S331</f>
        <v>120</v>
      </c>
      <c r="U331" s="133" t="str">
        <f t="shared" ref="U331" si="354">IF(OR(T331="",NOT(ISNUMBER(T331))),"FALSO",IF(AND(T331&gt;=1,T331&lt;=20),"IV",IF(AND(T331&gt;=21,T331&lt;=120),"III",IF(AND(T331&gt;=121,T331&lt;=500),"II",IF(T331&gt;=600,"I","FALSO")))))</f>
        <v>III</v>
      </c>
      <c r="V331" s="133" t="str">
        <f t="shared" ref="V331" si="355">IF(U331="IV","Aceptable",IF(U331="III","Mejorable",IF(U331="II","Aceptable con control especifico", IF(U331="I","No Aceptable",FALSE))))</f>
        <v>Mejorable</v>
      </c>
      <c r="W331" s="62" t="s">
        <v>723</v>
      </c>
      <c r="X331" s="133" t="s">
        <v>69</v>
      </c>
      <c r="Y331" s="133" t="s">
        <v>610</v>
      </c>
      <c r="Z331" s="133" t="s">
        <v>610</v>
      </c>
      <c r="AA331" s="133" t="s">
        <v>610</v>
      </c>
      <c r="AB331" s="133" t="s">
        <v>730</v>
      </c>
      <c r="AC331" s="133" t="s">
        <v>610</v>
      </c>
      <c r="AD331" s="171">
        <v>46246</v>
      </c>
      <c r="AE331" s="116" t="s">
        <v>74</v>
      </c>
      <c r="AF331" s="133">
        <v>2</v>
      </c>
      <c r="AG331" s="133">
        <v>1</v>
      </c>
      <c r="AH331" s="133">
        <f t="shared" ref="AH331" si="356">AF331 * AG331</f>
        <v>2</v>
      </c>
      <c r="AI331" s="133" t="str">
        <f t="shared" ref="AI331" si="357">IF(OR(AH331="",NOT(ISNUMBER(AH331))),"FALSO",IF(AND(AH331&gt;=1,AH331&lt;=4),"BAJO",IF(AND(AH331&gt;=5,AH331&lt;=8),"MEDIO",IF(AND(AH331&gt;=9,AH331&lt;=20),"ALTO",IF(AH331&gt;=24,"MUYALTO","FALSO")))))</f>
        <v>BAJO</v>
      </c>
      <c r="AJ331" s="133">
        <v>60</v>
      </c>
      <c r="AK331" s="133">
        <f t="shared" ref="AK331" si="358">AH331 * AJ331</f>
        <v>120</v>
      </c>
      <c r="AL331" s="133" t="str">
        <f t="shared" ref="AL331" si="359">IF(OR(AK331="",NOT(ISNUMBER(AK331))),"FALSO",IF(AND(AK331&gt;=1,AK331&lt;=20),"IV",IF(AND(AK331&gt;=21,AK331&lt;=120),"III",IF(AND(AK331&gt;=121,AK331&lt;=500),"II",IF(AK331&gt;=600,"I","FALSO")))))</f>
        <v>III</v>
      </c>
      <c r="AM331" s="133" t="str">
        <f t="shared" ref="AM331" si="360">IF(AL331="IV","Aceptable",IF(AL331="III","Mejorable",IF(AL331="II","Aceptable con control especifico", IF(AL331="I","No Aceptable",FALSE))))</f>
        <v>Mejorable</v>
      </c>
      <c r="AN331" s="62" t="s">
        <v>723</v>
      </c>
      <c r="AO331" s="133" t="s">
        <v>69</v>
      </c>
      <c r="AP331" s="133" t="s">
        <v>610</v>
      </c>
      <c r="AQ331" s="133" t="s">
        <v>610</v>
      </c>
      <c r="AR331" s="133" t="s">
        <v>610</v>
      </c>
      <c r="AS331" s="133" t="s">
        <v>730</v>
      </c>
      <c r="AT331" s="133" t="s">
        <v>610</v>
      </c>
      <c r="AU331" s="137" t="str">
        <f t="shared" si="318"/>
        <v>Se mantiene los controles establecidos</v>
      </c>
    </row>
    <row r="332" spans="2:48" s="43" customFormat="1" ht="135" customHeight="1" x14ac:dyDescent="0.35">
      <c r="B332" s="139" t="s">
        <v>574</v>
      </c>
      <c r="C332" s="139" t="s">
        <v>575</v>
      </c>
      <c r="D332" s="141" t="s">
        <v>590</v>
      </c>
      <c r="E332" s="134" t="s">
        <v>591</v>
      </c>
      <c r="F332" s="133" t="s">
        <v>592</v>
      </c>
      <c r="G332" s="133" t="s">
        <v>69</v>
      </c>
      <c r="H332" s="133" t="s">
        <v>70</v>
      </c>
      <c r="I332" s="133" t="s">
        <v>589</v>
      </c>
      <c r="J332" s="133" t="s">
        <v>89</v>
      </c>
      <c r="K332" s="62" t="s">
        <v>788</v>
      </c>
      <c r="L332" s="133" t="s">
        <v>626</v>
      </c>
      <c r="M332" s="62" t="s">
        <v>789</v>
      </c>
      <c r="N332" s="138" t="s">
        <v>790</v>
      </c>
      <c r="O332" s="133">
        <v>2</v>
      </c>
      <c r="P332" s="133">
        <v>1</v>
      </c>
      <c r="Q332" s="133">
        <v>2</v>
      </c>
      <c r="R332" s="133" t="s">
        <v>791</v>
      </c>
      <c r="S332" s="133">
        <v>60</v>
      </c>
      <c r="T332" s="133">
        <v>120</v>
      </c>
      <c r="U332" s="133" t="s">
        <v>235</v>
      </c>
      <c r="V332" s="133" t="s">
        <v>264</v>
      </c>
      <c r="W332" s="62" t="s">
        <v>792</v>
      </c>
      <c r="X332" s="133" t="s">
        <v>69</v>
      </c>
      <c r="Y332" s="133" t="s">
        <v>610</v>
      </c>
      <c r="Z332" s="133" t="s">
        <v>610</v>
      </c>
      <c r="AA332" s="138" t="s">
        <v>793</v>
      </c>
      <c r="AB332" s="137" t="s">
        <v>794</v>
      </c>
      <c r="AC332" s="133" t="s">
        <v>795</v>
      </c>
      <c r="AD332" s="171">
        <v>46246</v>
      </c>
      <c r="AE332" s="116" t="s">
        <v>74</v>
      </c>
      <c r="AF332" s="133">
        <v>2</v>
      </c>
      <c r="AG332" s="133">
        <v>1</v>
      </c>
      <c r="AH332" s="133">
        <v>2</v>
      </c>
      <c r="AI332" s="133" t="s">
        <v>791</v>
      </c>
      <c r="AJ332" s="133">
        <v>60</v>
      </c>
      <c r="AK332" s="133">
        <v>120</v>
      </c>
      <c r="AL332" s="133" t="s">
        <v>235</v>
      </c>
      <c r="AM332" s="133" t="s">
        <v>264</v>
      </c>
      <c r="AN332" s="62" t="s">
        <v>792</v>
      </c>
      <c r="AO332" s="133" t="s">
        <v>69</v>
      </c>
      <c r="AP332" s="133" t="s">
        <v>610</v>
      </c>
      <c r="AQ332" s="133" t="s">
        <v>610</v>
      </c>
      <c r="AR332" s="138" t="s">
        <v>793</v>
      </c>
      <c r="AS332" s="137" t="s">
        <v>794</v>
      </c>
      <c r="AT332" s="133" t="s">
        <v>795</v>
      </c>
      <c r="AU332" s="137" t="s">
        <v>287</v>
      </c>
    </row>
    <row r="333" spans="2:48" s="43" customFormat="1" ht="199.5" customHeight="1" x14ac:dyDescent="0.35">
      <c r="B333" s="139" t="s">
        <v>574</v>
      </c>
      <c r="C333" s="139" t="s">
        <v>575</v>
      </c>
      <c r="D333" s="141" t="s">
        <v>602</v>
      </c>
      <c r="E333" s="134" t="s">
        <v>591</v>
      </c>
      <c r="F333" s="133" t="s">
        <v>783</v>
      </c>
      <c r="G333" s="133" t="s">
        <v>69</v>
      </c>
      <c r="H333" s="133" t="s">
        <v>70</v>
      </c>
      <c r="I333" s="133" t="s">
        <v>781</v>
      </c>
      <c r="J333" s="133" t="s">
        <v>85</v>
      </c>
      <c r="K333" s="62" t="s">
        <v>782</v>
      </c>
      <c r="L333" s="133" t="s">
        <v>610</v>
      </c>
      <c r="M333" s="62" t="s">
        <v>784</v>
      </c>
      <c r="N333" s="138" t="s">
        <v>785</v>
      </c>
      <c r="O333" s="133">
        <v>2</v>
      </c>
      <c r="P333" s="133">
        <v>1</v>
      </c>
      <c r="Q333" s="133">
        <f t="shared" si="312"/>
        <v>2</v>
      </c>
      <c r="R333" s="133" t="str">
        <f t="shared" si="313"/>
        <v>BAJO</v>
      </c>
      <c r="S333" s="133">
        <v>60</v>
      </c>
      <c r="T333" s="133">
        <f t="shared" si="314"/>
        <v>120</v>
      </c>
      <c r="U333" s="133" t="str">
        <f t="shared" si="315"/>
        <v>III</v>
      </c>
      <c r="V333" s="133" t="str">
        <f t="shared" si="316"/>
        <v>Mejorable</v>
      </c>
      <c r="W333" s="62" t="s">
        <v>723</v>
      </c>
      <c r="X333" s="133" t="s">
        <v>69</v>
      </c>
      <c r="Y333" s="133" t="s">
        <v>610</v>
      </c>
      <c r="Z333" s="133" t="s">
        <v>610</v>
      </c>
      <c r="AA333" s="133" t="s">
        <v>786</v>
      </c>
      <c r="AB333" s="137" t="s">
        <v>787</v>
      </c>
      <c r="AC333" s="133" t="s">
        <v>610</v>
      </c>
      <c r="AD333" s="171">
        <v>46246</v>
      </c>
      <c r="AE333" s="116" t="s">
        <v>74</v>
      </c>
      <c r="AF333" s="133">
        <v>2</v>
      </c>
      <c r="AG333" s="133">
        <v>1</v>
      </c>
      <c r="AH333" s="133">
        <f t="shared" si="302"/>
        <v>2</v>
      </c>
      <c r="AI333" s="133" t="str">
        <f t="shared" si="303"/>
        <v>BAJO</v>
      </c>
      <c r="AJ333" s="133">
        <v>60</v>
      </c>
      <c r="AK333" s="133">
        <f t="shared" si="304"/>
        <v>120</v>
      </c>
      <c r="AL333" s="133" t="str">
        <f t="shared" si="305"/>
        <v>III</v>
      </c>
      <c r="AM333" s="133" t="str">
        <f t="shared" si="306"/>
        <v>Mejorable</v>
      </c>
      <c r="AN333" s="62" t="s">
        <v>723</v>
      </c>
      <c r="AO333" s="133" t="s">
        <v>69</v>
      </c>
      <c r="AP333" s="133" t="s">
        <v>610</v>
      </c>
      <c r="AQ333" s="133" t="s">
        <v>610</v>
      </c>
      <c r="AR333" s="133" t="s">
        <v>786</v>
      </c>
      <c r="AS333" s="137" t="s">
        <v>787</v>
      </c>
      <c r="AT333" s="133" t="s">
        <v>610</v>
      </c>
      <c r="AU333" s="137"/>
    </row>
    <row r="334" spans="2:48" s="43" customFormat="1" ht="135" customHeight="1" x14ac:dyDescent="0.35">
      <c r="B334" s="139" t="s">
        <v>150</v>
      </c>
      <c r="C334" s="139" t="s">
        <v>120</v>
      </c>
      <c r="D334" s="141" t="s">
        <v>596</v>
      </c>
      <c r="E334" s="134" t="s">
        <v>597</v>
      </c>
      <c r="F334" s="133" t="s">
        <v>598</v>
      </c>
      <c r="G334" s="133" t="s">
        <v>69</v>
      </c>
      <c r="H334" s="133" t="s">
        <v>70</v>
      </c>
      <c r="I334" s="133" t="s">
        <v>599</v>
      </c>
      <c r="J334" s="133" t="s">
        <v>82</v>
      </c>
      <c r="K334" s="62" t="s">
        <v>672</v>
      </c>
      <c r="L334" s="133" t="s">
        <v>610</v>
      </c>
      <c r="M334" s="62" t="s">
        <v>610</v>
      </c>
      <c r="N334" s="62" t="s">
        <v>673</v>
      </c>
      <c r="O334" s="133">
        <v>2</v>
      </c>
      <c r="P334" s="133">
        <v>3</v>
      </c>
      <c r="Q334" s="133">
        <v>6</v>
      </c>
      <c r="R334" s="133" t="s">
        <v>45</v>
      </c>
      <c r="S334" s="133">
        <v>25</v>
      </c>
      <c r="T334" s="133">
        <v>150</v>
      </c>
      <c r="U334" s="133" t="s">
        <v>219</v>
      </c>
      <c r="V334" s="133" t="s">
        <v>676</v>
      </c>
      <c r="W334" s="133" t="s">
        <v>674</v>
      </c>
      <c r="X334" s="133" t="s">
        <v>73</v>
      </c>
      <c r="Y334" s="133" t="s">
        <v>610</v>
      </c>
      <c r="Z334" s="133" t="s">
        <v>610</v>
      </c>
      <c r="AA334" s="133" t="s">
        <v>610</v>
      </c>
      <c r="AB334" s="133" t="s">
        <v>675</v>
      </c>
      <c r="AC334" s="133" t="s">
        <v>610</v>
      </c>
      <c r="AD334" s="171">
        <v>46246</v>
      </c>
      <c r="AE334" s="159" t="s">
        <v>74</v>
      </c>
      <c r="AF334" s="133">
        <v>2</v>
      </c>
      <c r="AG334" s="133">
        <v>3</v>
      </c>
      <c r="AH334" s="133">
        <v>6</v>
      </c>
      <c r="AI334" s="133" t="s">
        <v>45</v>
      </c>
      <c r="AJ334" s="133">
        <v>25</v>
      </c>
      <c r="AK334" s="133">
        <v>150</v>
      </c>
      <c r="AL334" s="133" t="s">
        <v>219</v>
      </c>
      <c r="AM334" s="133" t="s">
        <v>676</v>
      </c>
      <c r="AN334" s="133" t="s">
        <v>674</v>
      </c>
      <c r="AO334" s="133" t="s">
        <v>73</v>
      </c>
      <c r="AP334" s="136" t="s">
        <v>610</v>
      </c>
      <c r="AQ334" s="136" t="s">
        <v>610</v>
      </c>
      <c r="AR334" s="136" t="s">
        <v>610</v>
      </c>
      <c r="AS334" s="133" t="s">
        <v>675</v>
      </c>
      <c r="AT334" s="136" t="s">
        <v>610</v>
      </c>
      <c r="AU334" s="137" t="s">
        <v>287</v>
      </c>
    </row>
    <row r="335" spans="2:48" s="43" customFormat="1" ht="135" customHeight="1" x14ac:dyDescent="0.35">
      <c r="B335" s="139" t="s">
        <v>150</v>
      </c>
      <c r="C335" s="139" t="s">
        <v>120</v>
      </c>
      <c r="D335" s="141" t="s">
        <v>596</v>
      </c>
      <c r="E335" s="134" t="s">
        <v>597</v>
      </c>
      <c r="F335" s="133" t="s">
        <v>598</v>
      </c>
      <c r="G335" s="133" t="s">
        <v>69</v>
      </c>
      <c r="H335" s="133" t="s">
        <v>70</v>
      </c>
      <c r="I335" s="133" t="s">
        <v>600</v>
      </c>
      <c r="J335" s="133" t="s">
        <v>85</v>
      </c>
      <c r="K335" s="62" t="s">
        <v>693</v>
      </c>
      <c r="L335" s="133" t="s">
        <v>610</v>
      </c>
      <c r="M335" s="62" t="s">
        <v>610</v>
      </c>
      <c r="N335" s="62" t="s">
        <v>694</v>
      </c>
      <c r="O335" s="133">
        <v>2</v>
      </c>
      <c r="P335" s="133">
        <v>3</v>
      </c>
      <c r="Q335" s="133">
        <f t="shared" ref="Q335" si="361">O335 * P335</f>
        <v>6</v>
      </c>
      <c r="R335" s="133" t="str">
        <f t="shared" ref="R335" si="362">IF(OR(Q335="",NOT(ISNUMBER(Q335))),"FALSO",IF(AND(Q335&gt;=1,Q335&lt;=4),"BAJO",IF(AND(Q335&gt;=5,Q335&lt;=8),"MEDIO",IF(AND(Q335&gt;=9,Q335&lt;=20),"ALTO",IF(Q335&gt;=24,"MUYALTO","FALSO")))))</f>
        <v>MEDIO</v>
      </c>
      <c r="S335" s="133">
        <v>25</v>
      </c>
      <c r="T335" s="133">
        <f t="shared" ref="T335" si="363">Q335 * S335</f>
        <v>150</v>
      </c>
      <c r="U335" s="133" t="str">
        <f t="shared" ref="U335" si="364">IF(OR(T335="",NOT(ISNUMBER(T335))),"FALSO",IF(AND(T335&gt;=1,T335&lt;=20),"IV",IF(AND(T335&gt;=21,T335&lt;=120),"III",IF(AND(T335&gt;=121,T335&lt;=500),"II",IF(T335&gt;=600,"I","FALSO")))))</f>
        <v>II</v>
      </c>
      <c r="V335" s="133" t="str">
        <f t="shared" ref="V335:V338" si="365">IF(U335="IV","Aceptable",IF(U335="III","Mejorable",IF(U335="II","Aceptable con control especifico", IF(U335="I","No Aceptable",FALSE))))</f>
        <v>Aceptable con control especifico</v>
      </c>
      <c r="W335" s="62" t="s">
        <v>695</v>
      </c>
      <c r="X335" s="133" t="s">
        <v>69</v>
      </c>
      <c r="Y335" s="133" t="s">
        <v>610</v>
      </c>
      <c r="Z335" s="133" t="s">
        <v>610</v>
      </c>
      <c r="AA335" s="133" t="s">
        <v>610</v>
      </c>
      <c r="AB335" s="134" t="s">
        <v>696</v>
      </c>
      <c r="AC335" s="133" t="s">
        <v>610</v>
      </c>
      <c r="AD335" s="171">
        <v>46246</v>
      </c>
      <c r="AE335" s="116" t="s">
        <v>74</v>
      </c>
      <c r="AF335" s="133">
        <v>2</v>
      </c>
      <c r="AG335" s="133">
        <v>3</v>
      </c>
      <c r="AH335" s="133">
        <f t="shared" ref="AH335" si="366">AF335 * AG335</f>
        <v>6</v>
      </c>
      <c r="AI335" s="133" t="str">
        <f t="shared" ref="AI335" si="367">IF(OR(AH335="",NOT(ISNUMBER(AH335))),"FALSO",IF(AND(AH335&gt;=1,AH335&lt;=4),"BAJO",IF(AND(AH335&gt;=5,AH335&lt;=8),"MEDIO",IF(AND(AH335&gt;=9,AH335&lt;=20),"ALTO",IF(AH335&gt;=24,"MUYALTO","FALSO")))))</f>
        <v>MEDIO</v>
      </c>
      <c r="AJ335" s="133">
        <v>25</v>
      </c>
      <c r="AK335" s="133">
        <f t="shared" ref="AK335" si="368">AH335 * AJ335</f>
        <v>150</v>
      </c>
      <c r="AL335" s="133" t="str">
        <f t="shared" ref="AL335" si="369">IF(OR(AK335="",NOT(ISNUMBER(AK335))),"FALSO",IF(AND(AK335&gt;=1,AK335&lt;=20),"IV",IF(AND(AK335&gt;=21,AK335&lt;=120),"III",IF(AND(AK335&gt;=121,AK335&lt;=500),"II",IF(AK335&gt;=600,"I","FALSO")))))</f>
        <v>II</v>
      </c>
      <c r="AM335" s="133" t="str">
        <f t="shared" ref="AM335" si="370">IF(AL335="IV","Aceptable",IF(AL335="III","Mejorable",IF(AL335="II","Aceptable con control especifico", IF(AL335="I","No Aceptable",FALSE))))</f>
        <v>Aceptable con control especifico</v>
      </c>
      <c r="AN335" s="62" t="s">
        <v>695</v>
      </c>
      <c r="AO335" s="133" t="s">
        <v>69</v>
      </c>
      <c r="AP335" s="133" t="s">
        <v>610</v>
      </c>
      <c r="AQ335" s="133" t="s">
        <v>610</v>
      </c>
      <c r="AR335" s="133" t="s">
        <v>610</v>
      </c>
      <c r="AS335" s="133" t="s">
        <v>697</v>
      </c>
      <c r="AT335" s="133" t="s">
        <v>610</v>
      </c>
      <c r="AU335" s="137" t="str">
        <f t="shared" ref="AU335" si="371">IF(AND(V335="Aceptable",AM335="Aceptable"),"Se mantiene los controles establecidos",
IF(AND(V335="Aceptable",AM335="Mejorable"),"Disminuyó el riesgo",
IF(AND(V335="Aceptable",AM335="Aceptable con control especifico"),"Disminuyó el riesgo",
IF(AND(V335="Mejorable",AM335="Mejorable"),"Se mantiene los controles establecidos",
IF(AND(V335="Mejorable",AM335="Aceptable"),"Disminuyó el riesgo",
IF(AND(V335="Mejorable",AM335="Aceptable con control especifico"),"Disminuyó el riesgo",
IF(AND(V335="Aceptable con control especifico",AM335="Aceptable con control especifico"),"Se mantiene los controles establecidos",
IF(AND(V335="Aceptable con control especifico",AM335="Mejorable"),"Aumentó el riesgo",
IF(AND(V335="Aceptable con control especifico",AM335="Aceptable"),"Aumentó el riesgo",
"Aumentó el riesgo")))))))))</f>
        <v>Se mantiene los controles establecidos</v>
      </c>
    </row>
    <row r="336" spans="2:48" s="43" customFormat="1" ht="135" customHeight="1" x14ac:dyDescent="0.35">
      <c r="B336" s="139" t="s">
        <v>114</v>
      </c>
      <c r="C336" s="158" t="s">
        <v>158</v>
      </c>
      <c r="D336" s="139" t="s">
        <v>847</v>
      </c>
      <c r="E336" s="137" t="s">
        <v>492</v>
      </c>
      <c r="F336" s="134" t="s">
        <v>848</v>
      </c>
      <c r="G336" s="133" t="s">
        <v>69</v>
      </c>
      <c r="H336" s="133" t="s">
        <v>70</v>
      </c>
      <c r="I336" s="138" t="s">
        <v>849</v>
      </c>
      <c r="J336" s="133" t="s">
        <v>155</v>
      </c>
      <c r="K336" s="62" t="s">
        <v>850</v>
      </c>
      <c r="L336" s="133" t="s">
        <v>119</v>
      </c>
      <c r="M336" s="134" t="s">
        <v>851</v>
      </c>
      <c r="N336" s="138" t="s">
        <v>852</v>
      </c>
      <c r="O336" s="133">
        <v>2</v>
      </c>
      <c r="P336" s="133">
        <v>2</v>
      </c>
      <c r="Q336" s="178">
        <f t="shared" ref="Q336:Q338" si="372">O336*P336</f>
        <v>4</v>
      </c>
      <c r="R336" s="178" t="str">
        <f t="shared" ref="R336:R338" si="373">IF(Q336&lt;=4,"BAJO",IF(Q336&lt;=8,"MEDIO",IF(Q336&lt;=20,"ALTO","MUY ALTO")))</f>
        <v>BAJO</v>
      </c>
      <c r="S336" s="133">
        <v>60</v>
      </c>
      <c r="T336" s="178">
        <f t="shared" ref="T336:T338" si="374">Q336*S336</f>
        <v>240</v>
      </c>
      <c r="U336" s="178" t="str">
        <f t="shared" ref="U336:U338" si="375">IF(T336&lt;=20,"IV",IF(T336&lt;=120,"III",IF(T336&lt;=500,"II",IF(T336&lt;=4000,"I",FALSE))))</f>
        <v>II</v>
      </c>
      <c r="V336" s="178" t="str">
        <f t="shared" si="365"/>
        <v>Aceptable con control especifico</v>
      </c>
      <c r="W336" s="317" t="s">
        <v>665</v>
      </c>
      <c r="X336" s="133" t="s">
        <v>69</v>
      </c>
      <c r="Y336" s="133" t="s">
        <v>119</v>
      </c>
      <c r="Z336" s="133" t="s">
        <v>119</v>
      </c>
      <c r="AA336" s="133" t="s">
        <v>853</v>
      </c>
      <c r="AB336" s="137" t="s">
        <v>702</v>
      </c>
      <c r="AC336" s="137" t="s">
        <v>854</v>
      </c>
      <c r="AD336" s="171">
        <v>46246</v>
      </c>
      <c r="AE336" s="159"/>
      <c r="AF336" s="133"/>
      <c r="AG336" s="133"/>
      <c r="AH336" s="133"/>
      <c r="AI336" s="133"/>
      <c r="AJ336" s="133"/>
      <c r="AK336" s="133"/>
      <c r="AL336" s="133"/>
      <c r="AM336" s="133"/>
      <c r="AN336" s="62"/>
      <c r="AO336" s="133"/>
      <c r="AP336" s="136"/>
      <c r="AQ336" s="136"/>
      <c r="AR336" s="136"/>
      <c r="AS336" s="137"/>
      <c r="AT336" s="136"/>
      <c r="AU336" s="137"/>
    </row>
    <row r="337" spans="2:47" s="43" customFormat="1" ht="135" customHeight="1" x14ac:dyDescent="0.35">
      <c r="B337" s="139" t="s">
        <v>114</v>
      </c>
      <c r="C337" s="158" t="s">
        <v>158</v>
      </c>
      <c r="D337" s="139" t="s">
        <v>847</v>
      </c>
      <c r="E337" s="137" t="s">
        <v>492</v>
      </c>
      <c r="F337" s="134" t="s">
        <v>848</v>
      </c>
      <c r="G337" s="133" t="s">
        <v>69</v>
      </c>
      <c r="H337" s="133" t="s">
        <v>70</v>
      </c>
      <c r="I337" s="134" t="s">
        <v>855</v>
      </c>
      <c r="J337" s="134" t="s">
        <v>82</v>
      </c>
      <c r="K337" s="134" t="s">
        <v>856</v>
      </c>
      <c r="L337" s="134" t="s">
        <v>119</v>
      </c>
      <c r="M337" s="134" t="s">
        <v>119</v>
      </c>
      <c r="N337" s="134" t="s">
        <v>857</v>
      </c>
      <c r="O337" s="133">
        <v>2</v>
      </c>
      <c r="P337" s="133">
        <v>2</v>
      </c>
      <c r="Q337" s="178">
        <f t="shared" si="372"/>
        <v>4</v>
      </c>
      <c r="R337" s="178" t="str">
        <f t="shared" si="373"/>
        <v>BAJO</v>
      </c>
      <c r="S337" s="133">
        <v>25</v>
      </c>
      <c r="T337" s="178">
        <f t="shared" si="374"/>
        <v>100</v>
      </c>
      <c r="U337" s="178" t="str">
        <f t="shared" si="375"/>
        <v>III</v>
      </c>
      <c r="V337" s="178" t="str">
        <f t="shared" si="365"/>
        <v>Mejorable</v>
      </c>
      <c r="W337" s="134" t="s">
        <v>858</v>
      </c>
      <c r="X337" s="133" t="s">
        <v>69</v>
      </c>
      <c r="Y337" s="133" t="s">
        <v>119</v>
      </c>
      <c r="Z337" s="133" t="s">
        <v>119</v>
      </c>
      <c r="AA337" s="133" t="s">
        <v>119</v>
      </c>
      <c r="AB337" s="134" t="s">
        <v>859</v>
      </c>
      <c r="AC337" s="116" t="s">
        <v>610</v>
      </c>
      <c r="AD337" s="171">
        <v>46246</v>
      </c>
      <c r="AE337" s="159"/>
      <c r="AF337" s="133"/>
      <c r="AG337" s="133"/>
      <c r="AH337" s="133"/>
      <c r="AI337" s="133"/>
      <c r="AJ337" s="133"/>
      <c r="AK337" s="133"/>
      <c r="AL337" s="133"/>
      <c r="AM337" s="133"/>
      <c r="AN337" s="133"/>
      <c r="AO337" s="133"/>
      <c r="AP337" s="136"/>
      <c r="AQ337" s="136"/>
      <c r="AR337" s="136"/>
      <c r="AS337" s="133"/>
      <c r="AT337" s="136"/>
      <c r="AU337" s="137"/>
    </row>
    <row r="338" spans="2:47" s="43" customFormat="1" ht="135" customHeight="1" x14ac:dyDescent="0.35">
      <c r="B338" s="139" t="s">
        <v>114</v>
      </c>
      <c r="C338" s="158" t="s">
        <v>158</v>
      </c>
      <c r="D338" s="139" t="s">
        <v>847</v>
      </c>
      <c r="E338" s="137" t="s">
        <v>492</v>
      </c>
      <c r="F338" s="134" t="s">
        <v>848</v>
      </c>
      <c r="G338" s="133" t="s">
        <v>69</v>
      </c>
      <c r="H338" s="133" t="s">
        <v>70</v>
      </c>
      <c r="I338" s="133" t="s">
        <v>860</v>
      </c>
      <c r="J338" s="133" t="s">
        <v>85</v>
      </c>
      <c r="K338" s="62" t="s">
        <v>861</v>
      </c>
      <c r="L338" s="133" t="s">
        <v>119</v>
      </c>
      <c r="M338" s="134" t="s">
        <v>851</v>
      </c>
      <c r="N338" s="62" t="s">
        <v>862</v>
      </c>
      <c r="O338" s="133">
        <v>2</v>
      </c>
      <c r="P338" s="133">
        <v>2</v>
      </c>
      <c r="Q338" s="178">
        <f t="shared" si="372"/>
        <v>4</v>
      </c>
      <c r="R338" s="178" t="str">
        <f t="shared" si="373"/>
        <v>BAJO</v>
      </c>
      <c r="S338" s="133">
        <v>60</v>
      </c>
      <c r="T338" s="178">
        <f t="shared" si="374"/>
        <v>240</v>
      </c>
      <c r="U338" s="178" t="str">
        <f t="shared" si="375"/>
        <v>II</v>
      </c>
      <c r="V338" s="178" t="str">
        <f t="shared" si="365"/>
        <v>Aceptable con control especifico</v>
      </c>
      <c r="W338" s="133" t="s">
        <v>863</v>
      </c>
      <c r="X338" s="133" t="s">
        <v>69</v>
      </c>
      <c r="Y338" s="133" t="s">
        <v>119</v>
      </c>
      <c r="Z338" s="133" t="s">
        <v>119</v>
      </c>
      <c r="AA338" s="133" t="s">
        <v>853</v>
      </c>
      <c r="AB338" s="137" t="s">
        <v>702</v>
      </c>
      <c r="AC338" s="62" t="s">
        <v>610</v>
      </c>
      <c r="AD338" s="171">
        <v>46246</v>
      </c>
      <c r="AE338" s="159"/>
      <c r="AF338" s="133"/>
      <c r="AG338" s="133"/>
      <c r="AH338" s="133"/>
      <c r="AI338" s="133"/>
      <c r="AJ338" s="133"/>
      <c r="AK338" s="133"/>
      <c r="AL338" s="133"/>
      <c r="AM338" s="133"/>
      <c r="AN338" s="133"/>
      <c r="AO338" s="133"/>
      <c r="AP338" s="136"/>
      <c r="AQ338" s="136"/>
      <c r="AR338" s="136"/>
      <c r="AS338" s="62"/>
      <c r="AT338" s="160"/>
      <c r="AU338" s="137"/>
    </row>
    <row r="339" spans="2:47" s="43" customFormat="1" ht="135" hidden="1" customHeight="1" x14ac:dyDescent="0.35">
      <c r="B339" s="139"/>
      <c r="C339" s="158"/>
      <c r="D339" s="139"/>
      <c r="E339" s="137"/>
      <c r="F339" s="134"/>
      <c r="G339" s="133"/>
      <c r="H339" s="133"/>
      <c r="I339" s="133"/>
      <c r="J339" s="133"/>
      <c r="K339" s="62"/>
      <c r="L339" s="133"/>
      <c r="M339" s="62"/>
      <c r="N339" s="62"/>
      <c r="O339" s="133"/>
      <c r="P339" s="133"/>
      <c r="Q339" s="133"/>
      <c r="R339" s="133"/>
      <c r="S339" s="133"/>
      <c r="T339" s="133"/>
      <c r="U339" s="133"/>
      <c r="V339" s="133"/>
      <c r="W339" s="133"/>
      <c r="X339" s="133"/>
      <c r="Y339" s="133"/>
      <c r="Z339" s="133"/>
      <c r="AA339" s="133"/>
      <c r="AB339" s="62"/>
      <c r="AC339" s="62"/>
      <c r="AD339" s="171">
        <v>46246</v>
      </c>
      <c r="AE339" s="159"/>
      <c r="AF339" s="133"/>
      <c r="AG339" s="133"/>
      <c r="AH339" s="133"/>
      <c r="AI339" s="133"/>
      <c r="AJ339" s="133"/>
      <c r="AK339" s="133"/>
      <c r="AL339" s="133"/>
      <c r="AM339" s="133"/>
      <c r="AN339" s="133"/>
      <c r="AO339" s="133"/>
      <c r="AP339" s="136"/>
      <c r="AQ339" s="136"/>
      <c r="AR339" s="136"/>
      <c r="AS339" s="62"/>
      <c r="AT339" s="160"/>
      <c r="AU339" s="137"/>
    </row>
    <row r="340" spans="2:47" s="43" customFormat="1" ht="135" hidden="1" customHeight="1" x14ac:dyDescent="0.35">
      <c r="B340" s="139"/>
      <c r="C340" s="158"/>
      <c r="D340" s="139"/>
      <c r="E340" s="137"/>
      <c r="F340" s="134"/>
      <c r="G340" s="133"/>
      <c r="H340" s="133"/>
      <c r="I340" s="133"/>
      <c r="J340" s="133"/>
      <c r="K340" s="134"/>
      <c r="L340" s="62"/>
      <c r="M340" s="62"/>
      <c r="N340" s="62"/>
      <c r="O340" s="133"/>
      <c r="P340" s="133"/>
      <c r="Q340" s="133"/>
      <c r="R340" s="133"/>
      <c r="S340" s="133"/>
      <c r="T340" s="133"/>
      <c r="U340" s="133"/>
      <c r="V340" s="133"/>
      <c r="W340" s="133"/>
      <c r="X340" s="133"/>
      <c r="Y340" s="133"/>
      <c r="Z340" s="133"/>
      <c r="AA340" s="133"/>
      <c r="AB340" s="62"/>
      <c r="AC340" s="62"/>
      <c r="AD340" s="171">
        <v>46246</v>
      </c>
      <c r="AE340" s="159"/>
      <c r="AF340" s="133"/>
      <c r="AG340" s="133"/>
      <c r="AH340" s="133"/>
      <c r="AI340" s="133"/>
      <c r="AJ340" s="133"/>
      <c r="AK340" s="133"/>
      <c r="AL340" s="133"/>
      <c r="AM340" s="133"/>
      <c r="AN340" s="133"/>
      <c r="AO340" s="133"/>
      <c r="AP340" s="136"/>
      <c r="AQ340" s="136"/>
      <c r="AR340" s="136"/>
      <c r="AS340" s="62"/>
      <c r="AT340" s="160"/>
      <c r="AU340" s="137"/>
    </row>
    <row r="341" spans="2:47" s="43" customFormat="1" ht="135" hidden="1" customHeight="1" x14ac:dyDescent="0.35">
      <c r="B341" s="139"/>
      <c r="C341" s="158"/>
      <c r="D341" s="141"/>
      <c r="E341" s="134"/>
      <c r="F341" s="134"/>
      <c r="G341" s="133"/>
      <c r="H341" s="133"/>
      <c r="I341" s="137"/>
      <c r="J341" s="137"/>
      <c r="K341" s="62"/>
      <c r="L341" s="137"/>
      <c r="M341" s="137"/>
      <c r="N341" s="137"/>
      <c r="O341" s="133"/>
      <c r="P341" s="133"/>
      <c r="Q341" s="133"/>
      <c r="R341" s="133"/>
      <c r="S341" s="133"/>
      <c r="T341" s="133"/>
      <c r="U341" s="133"/>
      <c r="V341" s="133"/>
      <c r="W341" s="62"/>
      <c r="X341" s="133"/>
      <c r="Y341" s="133"/>
      <c r="Z341" s="133"/>
      <c r="AA341" s="133"/>
      <c r="AB341" s="137"/>
      <c r="AC341" s="133"/>
      <c r="AD341" s="171">
        <v>46246</v>
      </c>
      <c r="AE341" s="159"/>
      <c r="AF341" s="133"/>
      <c r="AG341" s="133"/>
      <c r="AH341" s="133"/>
      <c r="AI341" s="133"/>
      <c r="AJ341" s="133"/>
      <c r="AK341" s="133"/>
      <c r="AL341" s="133"/>
      <c r="AM341" s="133"/>
      <c r="AN341" s="62"/>
      <c r="AO341" s="133"/>
      <c r="AP341" s="136"/>
      <c r="AQ341" s="136"/>
      <c r="AR341" s="136"/>
      <c r="AS341" s="137"/>
      <c r="AT341" s="136"/>
      <c r="AU341" s="137"/>
    </row>
    <row r="342" spans="2:47" s="43" customFormat="1" ht="135" hidden="1" customHeight="1" x14ac:dyDescent="0.35">
      <c r="B342" s="139"/>
      <c r="C342" s="158"/>
      <c r="D342" s="141"/>
      <c r="E342" s="134"/>
      <c r="F342" s="134"/>
      <c r="G342" s="133"/>
      <c r="H342" s="133"/>
      <c r="I342" s="138"/>
      <c r="J342" s="133"/>
      <c r="K342" s="62"/>
      <c r="L342" s="133"/>
      <c r="M342" s="62"/>
      <c r="N342" s="138"/>
      <c r="O342" s="133"/>
      <c r="P342" s="133"/>
      <c r="Q342" s="133"/>
      <c r="R342" s="133"/>
      <c r="S342" s="133"/>
      <c r="T342" s="133"/>
      <c r="U342" s="133"/>
      <c r="V342" s="133"/>
      <c r="W342" s="62"/>
      <c r="X342" s="133"/>
      <c r="Y342" s="133"/>
      <c r="Z342" s="133"/>
      <c r="AA342" s="133"/>
      <c r="AB342" s="137"/>
      <c r="AC342" s="133"/>
      <c r="AD342" s="171">
        <v>46246</v>
      </c>
      <c r="AE342" s="159"/>
      <c r="AF342" s="133"/>
      <c r="AG342" s="133"/>
      <c r="AH342" s="133"/>
      <c r="AI342" s="133"/>
      <c r="AJ342" s="133"/>
      <c r="AK342" s="133"/>
      <c r="AL342" s="133"/>
      <c r="AM342" s="133"/>
      <c r="AN342" s="62"/>
      <c r="AO342" s="133"/>
      <c r="AP342" s="136"/>
      <c r="AQ342" s="136"/>
      <c r="AR342" s="136"/>
      <c r="AS342" s="137"/>
      <c r="AT342" s="136"/>
      <c r="AU342" s="137"/>
    </row>
    <row r="343" spans="2:47" s="43" customFormat="1" ht="135" hidden="1" customHeight="1" x14ac:dyDescent="0.35">
      <c r="B343" s="139"/>
      <c r="C343" s="158"/>
      <c r="D343" s="141"/>
      <c r="E343" s="134"/>
      <c r="F343" s="134"/>
      <c r="G343" s="133"/>
      <c r="H343" s="133"/>
      <c r="I343" s="133"/>
      <c r="J343" s="133"/>
      <c r="K343" s="62"/>
      <c r="L343" s="133"/>
      <c r="M343" s="62"/>
      <c r="N343" s="62"/>
      <c r="O343" s="133"/>
      <c r="P343" s="133"/>
      <c r="Q343" s="133"/>
      <c r="R343" s="133"/>
      <c r="S343" s="133"/>
      <c r="T343" s="133"/>
      <c r="U343" s="133"/>
      <c r="V343" s="133"/>
      <c r="W343" s="133"/>
      <c r="X343" s="133"/>
      <c r="Y343" s="133"/>
      <c r="Z343" s="133"/>
      <c r="AA343" s="133"/>
      <c r="AB343" s="133"/>
      <c r="AC343" s="133"/>
      <c r="AD343" s="171">
        <v>46246</v>
      </c>
      <c r="AE343" s="159"/>
      <c r="AF343" s="133"/>
      <c r="AG343" s="133"/>
      <c r="AH343" s="133"/>
      <c r="AI343" s="133"/>
      <c r="AJ343" s="133"/>
      <c r="AK343" s="133"/>
      <c r="AL343" s="133"/>
      <c r="AM343" s="133"/>
      <c r="AN343" s="133"/>
      <c r="AO343" s="133"/>
      <c r="AP343" s="136"/>
      <c r="AQ343" s="136"/>
      <c r="AR343" s="136"/>
      <c r="AS343" s="133"/>
      <c r="AT343" s="136"/>
      <c r="AU343" s="137"/>
    </row>
    <row r="344" spans="2:47" s="43" customFormat="1" ht="135" hidden="1" customHeight="1" x14ac:dyDescent="0.35">
      <c r="B344" s="139"/>
      <c r="C344" s="158"/>
      <c r="D344" s="141"/>
      <c r="E344" s="134"/>
      <c r="F344" s="134"/>
      <c r="G344" s="133"/>
      <c r="H344" s="133"/>
      <c r="I344" s="133"/>
      <c r="J344" s="133"/>
      <c r="K344" s="134"/>
      <c r="L344" s="62"/>
      <c r="M344" s="62"/>
      <c r="N344" s="62"/>
      <c r="O344" s="133"/>
      <c r="P344" s="133"/>
      <c r="Q344" s="133"/>
      <c r="R344" s="133"/>
      <c r="S344" s="133"/>
      <c r="T344" s="133"/>
      <c r="U344" s="133"/>
      <c r="V344" s="133"/>
      <c r="W344" s="133"/>
      <c r="X344" s="133"/>
      <c r="Y344" s="133"/>
      <c r="Z344" s="133"/>
      <c r="AA344" s="133"/>
      <c r="AB344" s="133"/>
      <c r="AC344" s="133"/>
      <c r="AD344" s="171">
        <v>46246</v>
      </c>
      <c r="AE344" s="159"/>
      <c r="AF344" s="133"/>
      <c r="AG344" s="133"/>
      <c r="AH344" s="133"/>
      <c r="AI344" s="133"/>
      <c r="AJ344" s="133"/>
      <c r="AK344" s="133"/>
      <c r="AL344" s="133"/>
      <c r="AM344" s="133"/>
      <c r="AN344" s="133"/>
      <c r="AO344" s="133"/>
      <c r="AP344" s="136"/>
      <c r="AQ344" s="136"/>
      <c r="AR344" s="136"/>
      <c r="AS344" s="133"/>
      <c r="AT344" s="136"/>
      <c r="AU344" s="137"/>
    </row>
    <row r="345" spans="2:47" s="43" customFormat="1" ht="135" hidden="1" customHeight="1" x14ac:dyDescent="0.35">
      <c r="B345" s="139"/>
      <c r="C345" s="158"/>
      <c r="D345" s="141"/>
      <c r="E345" s="134"/>
      <c r="F345" s="134"/>
      <c r="G345" s="133"/>
      <c r="H345" s="133"/>
      <c r="I345" s="133"/>
      <c r="J345" s="133"/>
      <c r="K345" s="62"/>
      <c r="L345" s="133"/>
      <c r="M345" s="62"/>
      <c r="N345" s="62"/>
      <c r="O345" s="133"/>
      <c r="P345" s="133"/>
      <c r="Q345" s="133"/>
      <c r="R345" s="133"/>
      <c r="S345" s="133"/>
      <c r="T345" s="133"/>
      <c r="U345" s="133"/>
      <c r="V345" s="133"/>
      <c r="W345" s="133"/>
      <c r="X345" s="133"/>
      <c r="Y345" s="133"/>
      <c r="Z345" s="133"/>
      <c r="AA345" s="133"/>
      <c r="AB345" s="133"/>
      <c r="AC345" s="133"/>
      <c r="AD345" s="171">
        <v>46246</v>
      </c>
      <c r="AE345" s="159"/>
      <c r="AF345" s="133"/>
      <c r="AG345" s="133"/>
      <c r="AH345" s="133"/>
      <c r="AI345" s="133"/>
      <c r="AJ345" s="133"/>
      <c r="AK345" s="133"/>
      <c r="AL345" s="133"/>
      <c r="AM345" s="133"/>
      <c r="AN345" s="133"/>
      <c r="AO345" s="133"/>
      <c r="AP345" s="136"/>
      <c r="AQ345" s="136"/>
      <c r="AR345" s="136"/>
      <c r="AS345" s="133"/>
      <c r="AT345" s="136"/>
      <c r="AU345" s="137"/>
    </row>
    <row r="346" spans="2:47" s="43" customFormat="1" ht="135" hidden="1" customHeight="1" x14ac:dyDescent="0.35">
      <c r="B346" s="139"/>
      <c r="C346" s="158"/>
      <c r="D346" s="141"/>
      <c r="E346" s="134"/>
      <c r="F346" s="134"/>
      <c r="G346" s="133"/>
      <c r="H346" s="133"/>
      <c r="I346" s="133"/>
      <c r="J346" s="133"/>
      <c r="K346" s="62"/>
      <c r="L346" s="133"/>
      <c r="M346" s="62"/>
      <c r="N346" s="62"/>
      <c r="O346" s="133"/>
      <c r="P346" s="133"/>
      <c r="Q346" s="133"/>
      <c r="R346" s="133"/>
      <c r="S346" s="133"/>
      <c r="T346" s="133"/>
      <c r="U346" s="133"/>
      <c r="V346" s="133"/>
      <c r="W346" s="133"/>
      <c r="X346" s="133"/>
      <c r="Y346" s="133"/>
      <c r="Z346" s="133"/>
      <c r="AA346" s="133"/>
      <c r="AB346" s="62"/>
      <c r="AC346" s="62"/>
      <c r="AD346" s="171">
        <v>46246</v>
      </c>
      <c r="AE346" s="159"/>
      <c r="AF346" s="133"/>
      <c r="AG346" s="133"/>
      <c r="AH346" s="133"/>
      <c r="AI346" s="133"/>
      <c r="AJ346" s="133"/>
      <c r="AK346" s="133"/>
      <c r="AL346" s="133"/>
      <c r="AM346" s="133"/>
      <c r="AN346" s="133"/>
      <c r="AO346" s="133"/>
      <c r="AP346" s="136"/>
      <c r="AQ346" s="136"/>
      <c r="AR346" s="136"/>
      <c r="AS346" s="62"/>
      <c r="AT346" s="160"/>
      <c r="AU346" s="137"/>
    </row>
    <row r="347" spans="2:47" s="43" customFormat="1" ht="135" hidden="1" customHeight="1" x14ac:dyDescent="0.35">
      <c r="B347" s="139"/>
      <c r="C347" s="158"/>
      <c r="D347" s="141"/>
      <c r="E347" s="134"/>
      <c r="F347" s="134"/>
      <c r="G347" s="133"/>
      <c r="H347" s="133"/>
      <c r="I347" s="133"/>
      <c r="J347" s="133"/>
      <c r="K347" s="62"/>
      <c r="L347" s="133"/>
      <c r="M347" s="62"/>
      <c r="N347" s="62"/>
      <c r="O347" s="133"/>
      <c r="P347" s="133"/>
      <c r="Q347" s="133"/>
      <c r="R347" s="133"/>
      <c r="S347" s="133"/>
      <c r="T347" s="133"/>
      <c r="U347" s="133"/>
      <c r="V347" s="133"/>
      <c r="W347" s="133"/>
      <c r="X347" s="133"/>
      <c r="Y347" s="133"/>
      <c r="Z347" s="133"/>
      <c r="AA347" s="133"/>
      <c r="AB347" s="62"/>
      <c r="AC347" s="62"/>
      <c r="AD347" s="171">
        <v>46246</v>
      </c>
      <c r="AE347" s="159"/>
      <c r="AF347" s="133"/>
      <c r="AG347" s="133"/>
      <c r="AH347" s="133"/>
      <c r="AI347" s="133"/>
      <c r="AJ347" s="133"/>
      <c r="AK347" s="133"/>
      <c r="AL347" s="133"/>
      <c r="AM347" s="133"/>
      <c r="AN347" s="133"/>
      <c r="AO347" s="133"/>
      <c r="AP347" s="136"/>
      <c r="AQ347" s="136"/>
      <c r="AR347" s="136"/>
      <c r="AS347" s="62"/>
      <c r="AT347" s="160"/>
      <c r="AU347" s="137"/>
    </row>
    <row r="348" spans="2:47" s="43" customFormat="1" ht="135" hidden="1" customHeight="1" x14ac:dyDescent="0.35">
      <c r="B348" s="139"/>
      <c r="C348" s="158"/>
      <c r="D348" s="141"/>
      <c r="E348" s="134"/>
      <c r="F348" s="134"/>
      <c r="G348" s="133"/>
      <c r="H348" s="133"/>
      <c r="I348" s="133"/>
      <c r="J348" s="133"/>
      <c r="K348" s="134"/>
      <c r="L348" s="62"/>
      <c r="M348" s="62"/>
      <c r="N348" s="62"/>
      <c r="O348" s="133"/>
      <c r="P348" s="133"/>
      <c r="Q348" s="133"/>
      <c r="R348" s="133"/>
      <c r="S348" s="133"/>
      <c r="T348" s="133"/>
      <c r="U348" s="133"/>
      <c r="V348" s="133"/>
      <c r="W348" s="133"/>
      <c r="X348" s="133"/>
      <c r="Y348" s="133"/>
      <c r="Z348" s="133"/>
      <c r="AA348" s="133"/>
      <c r="AB348" s="62"/>
      <c r="AC348" s="62"/>
      <c r="AD348" s="171">
        <v>46246</v>
      </c>
      <c r="AE348" s="159"/>
      <c r="AF348" s="133"/>
      <c r="AG348" s="133"/>
      <c r="AH348" s="133"/>
      <c r="AI348" s="133"/>
      <c r="AJ348" s="133"/>
      <c r="AK348" s="133"/>
      <c r="AL348" s="133"/>
      <c r="AM348" s="133"/>
      <c r="AN348" s="133"/>
      <c r="AO348" s="133"/>
      <c r="AP348" s="136"/>
      <c r="AQ348" s="136"/>
      <c r="AR348" s="136"/>
      <c r="AS348" s="62"/>
      <c r="AT348" s="160"/>
      <c r="AU348" s="137"/>
    </row>
    <row r="349" spans="2:47" s="43" customFormat="1" ht="135" hidden="1" customHeight="1" x14ac:dyDescent="0.35">
      <c r="B349" s="139"/>
      <c r="C349" s="158"/>
      <c r="D349" s="141"/>
      <c r="E349" s="134"/>
      <c r="F349" s="134"/>
      <c r="G349" s="133"/>
      <c r="H349" s="133"/>
      <c r="I349" s="138"/>
      <c r="J349" s="133"/>
      <c r="K349" s="62"/>
      <c r="L349" s="133"/>
      <c r="M349" s="62"/>
      <c r="N349" s="138"/>
      <c r="O349" s="133"/>
      <c r="P349" s="133"/>
      <c r="Q349" s="133"/>
      <c r="R349" s="133"/>
      <c r="S349" s="133"/>
      <c r="T349" s="133"/>
      <c r="U349" s="133"/>
      <c r="V349" s="133"/>
      <c r="W349" s="62"/>
      <c r="X349" s="133"/>
      <c r="Y349" s="133"/>
      <c r="Z349" s="133"/>
      <c r="AA349" s="133"/>
      <c r="AB349" s="137"/>
      <c r="AC349" s="133"/>
      <c r="AD349" s="171">
        <v>46246</v>
      </c>
      <c r="AE349" s="159"/>
      <c r="AF349" s="133"/>
      <c r="AG349" s="133"/>
      <c r="AH349" s="133"/>
      <c r="AI349" s="133"/>
      <c r="AJ349" s="133"/>
      <c r="AK349" s="133"/>
      <c r="AL349" s="133"/>
      <c r="AM349" s="133"/>
      <c r="AN349" s="62"/>
      <c r="AO349" s="133"/>
      <c r="AP349" s="136"/>
      <c r="AQ349" s="136"/>
      <c r="AR349" s="136"/>
      <c r="AS349" s="137"/>
      <c r="AT349" s="136"/>
      <c r="AU349" s="137"/>
    </row>
    <row r="350" spans="2:47" s="43" customFormat="1" ht="135" hidden="1" customHeight="1" x14ac:dyDescent="0.35">
      <c r="B350" s="139"/>
      <c r="C350" s="158"/>
      <c r="D350" s="141"/>
      <c r="E350" s="134"/>
      <c r="F350" s="134"/>
      <c r="G350" s="133"/>
      <c r="H350" s="133"/>
      <c r="I350" s="133"/>
      <c r="J350" s="133"/>
      <c r="K350" s="62"/>
      <c r="L350" s="133"/>
      <c r="M350" s="62"/>
      <c r="N350" s="62"/>
      <c r="O350" s="133"/>
      <c r="P350" s="133"/>
      <c r="Q350" s="133"/>
      <c r="R350" s="133"/>
      <c r="S350" s="133"/>
      <c r="T350" s="133"/>
      <c r="U350" s="133"/>
      <c r="V350" s="133"/>
      <c r="W350" s="133"/>
      <c r="X350" s="133"/>
      <c r="Y350" s="133"/>
      <c r="Z350" s="133"/>
      <c r="AA350" s="133"/>
      <c r="AB350" s="133"/>
      <c r="AC350" s="133"/>
      <c r="AD350" s="171">
        <v>46246</v>
      </c>
      <c r="AE350" s="159"/>
      <c r="AF350" s="133"/>
      <c r="AG350" s="133"/>
      <c r="AH350" s="133"/>
      <c r="AI350" s="133"/>
      <c r="AJ350" s="133"/>
      <c r="AK350" s="133"/>
      <c r="AL350" s="133"/>
      <c r="AM350" s="133"/>
      <c r="AN350" s="133"/>
      <c r="AO350" s="133"/>
      <c r="AP350" s="136"/>
      <c r="AQ350" s="136"/>
      <c r="AR350" s="136"/>
      <c r="AS350" s="133"/>
      <c r="AT350" s="136"/>
      <c r="AU350" s="137"/>
    </row>
    <row r="351" spans="2:47" s="43" customFormat="1" ht="135" hidden="1" customHeight="1" x14ac:dyDescent="0.35">
      <c r="B351" s="139"/>
      <c r="C351" s="158"/>
      <c r="D351" s="141"/>
      <c r="E351" s="134"/>
      <c r="F351" s="134"/>
      <c r="G351" s="133"/>
      <c r="H351" s="133"/>
      <c r="I351" s="133"/>
      <c r="J351" s="133"/>
      <c r="K351" s="62"/>
      <c r="L351" s="133"/>
      <c r="M351" s="62"/>
      <c r="N351" s="62"/>
      <c r="O351" s="133"/>
      <c r="P351" s="133"/>
      <c r="Q351" s="133"/>
      <c r="R351" s="133"/>
      <c r="S351" s="133"/>
      <c r="T351" s="133"/>
      <c r="U351" s="133"/>
      <c r="V351" s="133"/>
      <c r="W351" s="133"/>
      <c r="X351" s="133"/>
      <c r="Y351" s="133"/>
      <c r="Z351" s="133"/>
      <c r="AA351" s="133"/>
      <c r="AB351" s="62"/>
      <c r="AC351" s="62"/>
      <c r="AD351" s="171">
        <v>46246</v>
      </c>
      <c r="AE351" s="159"/>
      <c r="AF351" s="133"/>
      <c r="AG351" s="133"/>
      <c r="AH351" s="133"/>
      <c r="AI351" s="133"/>
      <c r="AJ351" s="133"/>
      <c r="AK351" s="133"/>
      <c r="AL351" s="133"/>
      <c r="AM351" s="133"/>
      <c r="AN351" s="133"/>
      <c r="AO351" s="133"/>
      <c r="AP351" s="136"/>
      <c r="AQ351" s="136"/>
      <c r="AR351" s="136"/>
      <c r="AS351" s="62"/>
      <c r="AT351" s="160"/>
      <c r="AU351" s="137"/>
    </row>
    <row r="352" spans="2:47" s="43" customFormat="1" ht="135" hidden="1" customHeight="1" x14ac:dyDescent="0.35">
      <c r="B352" s="139"/>
      <c r="C352" s="158"/>
      <c r="D352" s="141"/>
      <c r="E352" s="134"/>
      <c r="F352" s="134"/>
      <c r="G352" s="133"/>
      <c r="H352" s="133"/>
      <c r="I352" s="133"/>
      <c r="J352" s="133"/>
      <c r="K352" s="62"/>
      <c r="L352" s="133"/>
      <c r="M352" s="62"/>
      <c r="N352" s="62"/>
      <c r="O352" s="133"/>
      <c r="P352" s="133"/>
      <c r="Q352" s="133"/>
      <c r="R352" s="133"/>
      <c r="S352" s="133"/>
      <c r="T352" s="133"/>
      <c r="U352" s="133"/>
      <c r="V352" s="133"/>
      <c r="W352" s="133"/>
      <c r="X352" s="133"/>
      <c r="Y352" s="133"/>
      <c r="Z352" s="133"/>
      <c r="AA352" s="133"/>
      <c r="AB352" s="62"/>
      <c r="AC352" s="62"/>
      <c r="AD352" s="171">
        <v>46246</v>
      </c>
      <c r="AE352" s="159"/>
      <c r="AF352" s="133"/>
      <c r="AG352" s="133"/>
      <c r="AH352" s="133"/>
      <c r="AI352" s="133"/>
      <c r="AJ352" s="133"/>
      <c r="AK352" s="133"/>
      <c r="AL352" s="133"/>
      <c r="AM352" s="133"/>
      <c r="AN352" s="133"/>
      <c r="AO352" s="133"/>
      <c r="AP352" s="136"/>
      <c r="AQ352" s="136"/>
      <c r="AR352" s="136"/>
      <c r="AS352" s="62"/>
      <c r="AT352" s="160"/>
      <c r="AU352" s="137"/>
    </row>
    <row r="353" spans="2:47" s="43" customFormat="1" ht="135" hidden="1" customHeight="1" x14ac:dyDescent="0.35">
      <c r="B353" s="139"/>
      <c r="C353" s="158"/>
      <c r="D353" s="141"/>
      <c r="E353" s="134"/>
      <c r="F353" s="134"/>
      <c r="G353" s="133"/>
      <c r="H353" s="133"/>
      <c r="I353" s="133"/>
      <c r="J353" s="133"/>
      <c r="K353" s="134"/>
      <c r="L353" s="62"/>
      <c r="M353" s="62"/>
      <c r="N353" s="62"/>
      <c r="O353" s="133"/>
      <c r="P353" s="133"/>
      <c r="Q353" s="133"/>
      <c r="R353" s="133"/>
      <c r="S353" s="133"/>
      <c r="T353" s="133"/>
      <c r="U353" s="133"/>
      <c r="V353" s="133"/>
      <c r="W353" s="133"/>
      <c r="X353" s="133"/>
      <c r="Y353" s="133"/>
      <c r="Z353" s="133"/>
      <c r="AA353" s="133"/>
      <c r="AB353" s="62"/>
      <c r="AC353" s="62"/>
      <c r="AD353" s="171">
        <v>46246</v>
      </c>
      <c r="AE353" s="159"/>
      <c r="AF353" s="133"/>
      <c r="AG353" s="133"/>
      <c r="AH353" s="133"/>
      <c r="AI353" s="133"/>
      <c r="AJ353" s="133"/>
      <c r="AK353" s="133"/>
      <c r="AL353" s="133"/>
      <c r="AM353" s="133"/>
      <c r="AN353" s="133"/>
      <c r="AO353" s="133"/>
      <c r="AP353" s="136"/>
      <c r="AQ353" s="136"/>
      <c r="AR353" s="136"/>
      <c r="AS353" s="62"/>
      <c r="AT353" s="160"/>
      <c r="AU353" s="137"/>
    </row>
    <row r="354" spans="2:47" s="43" customFormat="1" ht="135" hidden="1" customHeight="1" x14ac:dyDescent="0.35">
      <c r="B354" s="139"/>
      <c r="C354" s="158"/>
      <c r="D354" s="140"/>
      <c r="E354" s="134"/>
      <c r="F354" s="134"/>
      <c r="G354" s="133"/>
      <c r="H354" s="133"/>
      <c r="I354" s="137"/>
      <c r="J354" s="137"/>
      <c r="K354" s="62"/>
      <c r="L354" s="137"/>
      <c r="M354" s="137"/>
      <c r="N354" s="137"/>
      <c r="O354" s="133"/>
      <c r="P354" s="133"/>
      <c r="Q354" s="133"/>
      <c r="R354" s="133"/>
      <c r="S354" s="133"/>
      <c r="T354" s="133"/>
      <c r="U354" s="133"/>
      <c r="V354" s="133"/>
      <c r="W354" s="62"/>
      <c r="X354" s="133"/>
      <c r="Y354" s="133"/>
      <c r="Z354" s="133"/>
      <c r="AA354" s="133"/>
      <c r="AB354" s="137"/>
      <c r="AC354" s="133"/>
      <c r="AD354" s="171">
        <v>46246</v>
      </c>
      <c r="AE354" s="159"/>
      <c r="AF354" s="133"/>
      <c r="AG354" s="133"/>
      <c r="AH354" s="133"/>
      <c r="AI354" s="133"/>
      <c r="AJ354" s="133"/>
      <c r="AK354" s="133"/>
      <c r="AL354" s="133"/>
      <c r="AM354" s="133"/>
      <c r="AN354" s="62"/>
      <c r="AO354" s="133"/>
      <c r="AP354" s="136"/>
      <c r="AQ354" s="136"/>
      <c r="AR354" s="136"/>
      <c r="AS354" s="137"/>
      <c r="AT354" s="136"/>
      <c r="AU354" s="137"/>
    </row>
    <row r="355" spans="2:47" s="43" customFormat="1" ht="135" hidden="1" customHeight="1" x14ac:dyDescent="0.35">
      <c r="B355" s="139"/>
      <c r="C355" s="158"/>
      <c r="D355" s="140"/>
      <c r="E355" s="134"/>
      <c r="F355" s="134"/>
      <c r="G355" s="133"/>
      <c r="H355" s="133"/>
      <c r="I355" s="138"/>
      <c r="J355" s="133"/>
      <c r="K355" s="62"/>
      <c r="L355" s="133"/>
      <c r="M355" s="62"/>
      <c r="N355" s="138"/>
      <c r="O355" s="133"/>
      <c r="P355" s="133"/>
      <c r="Q355" s="133"/>
      <c r="R355" s="133"/>
      <c r="S355" s="133"/>
      <c r="T355" s="133"/>
      <c r="U355" s="133"/>
      <c r="V355" s="133"/>
      <c r="W355" s="62"/>
      <c r="X355" s="133"/>
      <c r="Y355" s="133"/>
      <c r="Z355" s="133"/>
      <c r="AA355" s="133"/>
      <c r="AB355" s="137"/>
      <c r="AC355" s="133"/>
      <c r="AD355" s="171">
        <v>46246</v>
      </c>
      <c r="AE355" s="159"/>
      <c r="AF355" s="133"/>
      <c r="AG355" s="133"/>
      <c r="AH355" s="133"/>
      <c r="AI355" s="133"/>
      <c r="AJ355" s="133"/>
      <c r="AK355" s="133"/>
      <c r="AL355" s="133"/>
      <c r="AM355" s="133"/>
      <c r="AN355" s="62"/>
      <c r="AO355" s="133"/>
      <c r="AP355" s="136"/>
      <c r="AQ355" s="136"/>
      <c r="AR355" s="136"/>
      <c r="AS355" s="137"/>
      <c r="AT355" s="136"/>
      <c r="AU355" s="137"/>
    </row>
    <row r="356" spans="2:47" s="43" customFormat="1" ht="135" hidden="1" customHeight="1" x14ac:dyDescent="0.35">
      <c r="B356" s="139"/>
      <c r="C356" s="158"/>
      <c r="D356" s="140"/>
      <c r="E356" s="134"/>
      <c r="F356" s="134"/>
      <c r="G356" s="133"/>
      <c r="H356" s="133"/>
      <c r="I356" s="133"/>
      <c r="J356" s="133"/>
      <c r="K356" s="62"/>
      <c r="L356" s="137"/>
      <c r="M356" s="62"/>
      <c r="N356" s="62"/>
      <c r="O356" s="133"/>
      <c r="P356" s="133"/>
      <c r="Q356" s="133"/>
      <c r="R356" s="133"/>
      <c r="S356" s="133"/>
      <c r="T356" s="133"/>
      <c r="U356" s="133"/>
      <c r="V356" s="133"/>
      <c r="W356" s="133"/>
      <c r="X356" s="133"/>
      <c r="Y356" s="133"/>
      <c r="Z356" s="133"/>
      <c r="AA356" s="133"/>
      <c r="AB356" s="133"/>
      <c r="AC356" s="133"/>
      <c r="AD356" s="171">
        <v>46246</v>
      </c>
      <c r="AE356" s="159"/>
      <c r="AF356" s="133"/>
      <c r="AG356" s="133"/>
      <c r="AH356" s="133"/>
      <c r="AI356" s="133"/>
      <c r="AJ356" s="133"/>
      <c r="AK356" s="133"/>
      <c r="AL356" s="133"/>
      <c r="AM356" s="133"/>
      <c r="AN356" s="133"/>
      <c r="AO356" s="133"/>
      <c r="AP356" s="136"/>
      <c r="AQ356" s="136"/>
      <c r="AR356" s="136"/>
      <c r="AS356" s="133"/>
      <c r="AT356" s="136"/>
      <c r="AU356" s="137"/>
    </row>
    <row r="357" spans="2:47" s="43" customFormat="1" ht="135" hidden="1" customHeight="1" x14ac:dyDescent="0.35">
      <c r="B357" s="139"/>
      <c r="C357" s="158"/>
      <c r="D357" s="140"/>
      <c r="E357" s="134"/>
      <c r="F357" s="134"/>
      <c r="G357" s="133"/>
      <c r="H357" s="133"/>
      <c r="I357" s="133"/>
      <c r="J357" s="133"/>
      <c r="K357" s="134"/>
      <c r="L357" s="62"/>
      <c r="M357" s="62"/>
      <c r="N357" s="62"/>
      <c r="O357" s="133"/>
      <c r="P357" s="133"/>
      <c r="Q357" s="133"/>
      <c r="R357" s="133"/>
      <c r="S357" s="133"/>
      <c r="T357" s="133"/>
      <c r="U357" s="133"/>
      <c r="V357" s="133"/>
      <c r="W357" s="133"/>
      <c r="X357" s="133"/>
      <c r="Y357" s="133"/>
      <c r="Z357" s="133"/>
      <c r="AA357" s="133"/>
      <c r="AB357" s="133"/>
      <c r="AC357" s="133"/>
      <c r="AD357" s="171">
        <v>46246</v>
      </c>
      <c r="AE357" s="159"/>
      <c r="AF357" s="133"/>
      <c r="AG357" s="133"/>
      <c r="AH357" s="133"/>
      <c r="AI357" s="133"/>
      <c r="AJ357" s="133"/>
      <c r="AK357" s="133"/>
      <c r="AL357" s="133"/>
      <c r="AM357" s="133"/>
      <c r="AN357" s="133"/>
      <c r="AO357" s="133"/>
      <c r="AP357" s="136"/>
      <c r="AQ357" s="136"/>
      <c r="AR357" s="136"/>
      <c r="AS357" s="133"/>
      <c r="AT357" s="136"/>
      <c r="AU357" s="137"/>
    </row>
    <row r="358" spans="2:47" s="43" customFormat="1" ht="135" hidden="1" customHeight="1" x14ac:dyDescent="0.35">
      <c r="B358" s="139"/>
      <c r="C358" s="158"/>
      <c r="D358" s="140"/>
      <c r="E358" s="134"/>
      <c r="F358" s="134"/>
      <c r="G358" s="133"/>
      <c r="H358" s="133"/>
      <c r="I358" s="133"/>
      <c r="J358" s="133"/>
      <c r="K358" s="62"/>
      <c r="L358" s="133"/>
      <c r="M358" s="62"/>
      <c r="N358" s="62"/>
      <c r="O358" s="133"/>
      <c r="P358" s="133"/>
      <c r="Q358" s="133"/>
      <c r="R358" s="133"/>
      <c r="S358" s="133"/>
      <c r="T358" s="133"/>
      <c r="U358" s="133"/>
      <c r="V358" s="133"/>
      <c r="W358" s="133"/>
      <c r="X358" s="133"/>
      <c r="Y358" s="133"/>
      <c r="Z358" s="133"/>
      <c r="AA358" s="133"/>
      <c r="AB358" s="133"/>
      <c r="AC358" s="133"/>
      <c r="AD358" s="171">
        <v>46246</v>
      </c>
      <c r="AE358" s="159"/>
      <c r="AF358" s="133"/>
      <c r="AG358" s="133"/>
      <c r="AH358" s="133"/>
      <c r="AI358" s="133"/>
      <c r="AJ358" s="133"/>
      <c r="AK358" s="133"/>
      <c r="AL358" s="133"/>
      <c r="AM358" s="133"/>
      <c r="AN358" s="133"/>
      <c r="AO358" s="133"/>
      <c r="AP358" s="136"/>
      <c r="AQ358" s="136"/>
      <c r="AR358" s="136"/>
      <c r="AS358" s="133"/>
      <c r="AT358" s="136"/>
      <c r="AU358" s="137"/>
    </row>
    <row r="359" spans="2:47" s="43" customFormat="1" ht="135" hidden="1" customHeight="1" x14ac:dyDescent="0.35">
      <c r="B359" s="139"/>
      <c r="C359" s="158"/>
      <c r="D359" s="140"/>
      <c r="E359" s="134"/>
      <c r="F359" s="134"/>
      <c r="G359" s="133"/>
      <c r="H359" s="133"/>
      <c r="I359" s="133"/>
      <c r="J359" s="133"/>
      <c r="K359" s="62"/>
      <c r="L359" s="133"/>
      <c r="M359" s="62"/>
      <c r="N359" s="62"/>
      <c r="O359" s="133"/>
      <c r="P359" s="133"/>
      <c r="Q359" s="133"/>
      <c r="R359" s="133"/>
      <c r="S359" s="133"/>
      <c r="T359" s="133"/>
      <c r="U359" s="133"/>
      <c r="V359" s="133"/>
      <c r="W359" s="133"/>
      <c r="X359" s="133"/>
      <c r="Y359" s="133"/>
      <c r="Z359" s="133"/>
      <c r="AA359" s="133"/>
      <c r="AB359" s="62"/>
      <c r="AC359" s="62"/>
      <c r="AD359" s="171">
        <v>46246</v>
      </c>
      <c r="AE359" s="159"/>
      <c r="AF359" s="133"/>
      <c r="AG359" s="133"/>
      <c r="AH359" s="133"/>
      <c r="AI359" s="133"/>
      <c r="AJ359" s="133"/>
      <c r="AK359" s="133"/>
      <c r="AL359" s="133"/>
      <c r="AM359" s="133"/>
      <c r="AN359" s="133"/>
      <c r="AO359" s="133"/>
      <c r="AP359" s="136"/>
      <c r="AQ359" s="136"/>
      <c r="AR359" s="136"/>
      <c r="AS359" s="62"/>
      <c r="AT359" s="160"/>
      <c r="AU359" s="137"/>
    </row>
    <row r="360" spans="2:47" s="43" customFormat="1" ht="135" hidden="1" customHeight="1" x14ac:dyDescent="0.35">
      <c r="B360" s="139"/>
      <c r="C360" s="158"/>
      <c r="D360" s="140"/>
      <c r="E360" s="134"/>
      <c r="F360" s="134"/>
      <c r="G360" s="133"/>
      <c r="H360" s="133"/>
      <c r="I360" s="133"/>
      <c r="J360" s="133"/>
      <c r="K360" s="62"/>
      <c r="L360" s="133"/>
      <c r="M360" s="62"/>
      <c r="N360" s="62"/>
      <c r="O360" s="133"/>
      <c r="P360" s="133"/>
      <c r="Q360" s="133"/>
      <c r="R360" s="133"/>
      <c r="S360" s="133"/>
      <c r="T360" s="133"/>
      <c r="U360" s="133"/>
      <c r="V360" s="133"/>
      <c r="W360" s="133"/>
      <c r="X360" s="133"/>
      <c r="Y360" s="133"/>
      <c r="Z360" s="133"/>
      <c r="AA360" s="133"/>
      <c r="AB360" s="62"/>
      <c r="AC360" s="62"/>
      <c r="AD360" s="171">
        <v>46246</v>
      </c>
      <c r="AE360" s="159"/>
      <c r="AF360" s="133"/>
      <c r="AG360" s="133"/>
      <c r="AH360" s="133"/>
      <c r="AI360" s="133"/>
      <c r="AJ360" s="133"/>
      <c r="AK360" s="133"/>
      <c r="AL360" s="133"/>
      <c r="AM360" s="133"/>
      <c r="AN360" s="133"/>
      <c r="AO360" s="133"/>
      <c r="AP360" s="136"/>
      <c r="AQ360" s="136"/>
      <c r="AR360" s="136"/>
      <c r="AS360" s="62"/>
      <c r="AT360" s="160"/>
      <c r="AU360" s="137"/>
    </row>
    <row r="361" spans="2:47" s="43" customFormat="1" ht="135" hidden="1" customHeight="1" x14ac:dyDescent="0.35">
      <c r="B361" s="139"/>
      <c r="C361" s="158"/>
      <c r="D361" s="140"/>
      <c r="E361" s="134"/>
      <c r="F361" s="134"/>
      <c r="G361" s="133"/>
      <c r="H361" s="133"/>
      <c r="I361" s="133"/>
      <c r="J361" s="133"/>
      <c r="K361" s="134"/>
      <c r="L361" s="62"/>
      <c r="M361" s="62"/>
      <c r="N361" s="62"/>
      <c r="O361" s="133"/>
      <c r="P361" s="133"/>
      <c r="Q361" s="133"/>
      <c r="R361" s="133"/>
      <c r="S361" s="133"/>
      <c r="T361" s="133"/>
      <c r="U361" s="133"/>
      <c r="V361" s="133"/>
      <c r="W361" s="133"/>
      <c r="X361" s="133"/>
      <c r="Y361" s="133"/>
      <c r="Z361" s="133"/>
      <c r="AA361" s="133"/>
      <c r="AB361" s="62"/>
      <c r="AC361" s="62"/>
      <c r="AD361" s="171">
        <v>46246</v>
      </c>
      <c r="AE361" s="159"/>
      <c r="AF361" s="133"/>
      <c r="AG361" s="133"/>
      <c r="AH361" s="133"/>
      <c r="AI361" s="133"/>
      <c r="AJ361" s="133"/>
      <c r="AK361" s="133"/>
      <c r="AL361" s="133"/>
      <c r="AM361" s="133"/>
      <c r="AN361" s="133"/>
      <c r="AO361" s="133"/>
      <c r="AP361" s="136"/>
      <c r="AQ361" s="136"/>
      <c r="AR361" s="136"/>
      <c r="AS361" s="62"/>
      <c r="AT361" s="160"/>
      <c r="AU361" s="137"/>
    </row>
    <row r="362" spans="2:47" s="43" customFormat="1" ht="135" hidden="1" customHeight="1" x14ac:dyDescent="0.35">
      <c r="B362" s="139"/>
      <c r="C362" s="158"/>
      <c r="D362" s="140"/>
      <c r="E362" s="134"/>
      <c r="F362" s="134"/>
      <c r="G362" s="133"/>
      <c r="H362" s="133"/>
      <c r="I362" s="137"/>
      <c r="J362" s="137"/>
      <c r="K362" s="62"/>
      <c r="L362" s="137"/>
      <c r="M362" s="137"/>
      <c r="N362" s="137"/>
      <c r="O362" s="133"/>
      <c r="P362" s="133"/>
      <c r="Q362" s="133"/>
      <c r="R362" s="133"/>
      <c r="S362" s="133"/>
      <c r="T362" s="133"/>
      <c r="U362" s="133"/>
      <c r="V362" s="133"/>
      <c r="W362" s="62"/>
      <c r="X362" s="133"/>
      <c r="Y362" s="133"/>
      <c r="Z362" s="133"/>
      <c r="AA362" s="133"/>
      <c r="AB362" s="137"/>
      <c r="AC362" s="133"/>
      <c r="AD362" s="171">
        <v>46246</v>
      </c>
      <c r="AE362" s="159"/>
      <c r="AF362" s="133"/>
      <c r="AG362" s="133"/>
      <c r="AH362" s="133"/>
      <c r="AI362" s="133"/>
      <c r="AJ362" s="133"/>
      <c r="AK362" s="133"/>
      <c r="AL362" s="133"/>
      <c r="AM362" s="133"/>
      <c r="AN362" s="62"/>
      <c r="AO362" s="133"/>
      <c r="AP362" s="136"/>
      <c r="AQ362" s="136"/>
      <c r="AR362" s="136"/>
      <c r="AS362" s="137"/>
      <c r="AT362" s="136"/>
      <c r="AU362" s="137"/>
    </row>
    <row r="363" spans="2:47" s="43" customFormat="1" ht="135" hidden="1" customHeight="1" x14ac:dyDescent="0.35">
      <c r="B363" s="139"/>
      <c r="C363" s="158"/>
      <c r="D363" s="140"/>
      <c r="E363" s="134"/>
      <c r="F363" s="134"/>
      <c r="G363" s="133"/>
      <c r="H363" s="133"/>
      <c r="I363" s="138"/>
      <c r="J363" s="133"/>
      <c r="K363" s="62"/>
      <c r="L363" s="133"/>
      <c r="M363" s="62"/>
      <c r="N363" s="138"/>
      <c r="O363" s="133"/>
      <c r="P363" s="133"/>
      <c r="Q363" s="133"/>
      <c r="R363" s="133"/>
      <c r="S363" s="133"/>
      <c r="T363" s="133"/>
      <c r="U363" s="133"/>
      <c r="V363" s="133"/>
      <c r="W363" s="62"/>
      <c r="X363" s="133"/>
      <c r="Y363" s="133"/>
      <c r="Z363" s="133"/>
      <c r="AA363" s="133"/>
      <c r="AB363" s="137"/>
      <c r="AC363" s="133"/>
      <c r="AD363" s="171">
        <v>46246</v>
      </c>
      <c r="AE363" s="159"/>
      <c r="AF363" s="133"/>
      <c r="AG363" s="133"/>
      <c r="AH363" s="133"/>
      <c r="AI363" s="133"/>
      <c r="AJ363" s="133"/>
      <c r="AK363" s="133"/>
      <c r="AL363" s="133"/>
      <c r="AM363" s="133"/>
      <c r="AN363" s="62"/>
      <c r="AO363" s="133"/>
      <c r="AP363" s="136"/>
      <c r="AQ363" s="136"/>
      <c r="AR363" s="136"/>
      <c r="AS363" s="137"/>
      <c r="AT363" s="136"/>
      <c r="AU363" s="137"/>
    </row>
    <row r="364" spans="2:47" s="43" customFormat="1" ht="135" hidden="1" customHeight="1" x14ac:dyDescent="0.35">
      <c r="B364" s="139"/>
      <c r="C364" s="158"/>
      <c r="D364" s="140"/>
      <c r="E364" s="134"/>
      <c r="F364" s="134"/>
      <c r="G364" s="133"/>
      <c r="H364" s="133"/>
      <c r="I364" s="133"/>
      <c r="J364" s="133"/>
      <c r="K364" s="62"/>
      <c r="L364" s="133"/>
      <c r="M364" s="62"/>
      <c r="N364" s="62"/>
      <c r="O364" s="133"/>
      <c r="P364" s="133"/>
      <c r="Q364" s="133"/>
      <c r="R364" s="133"/>
      <c r="S364" s="133"/>
      <c r="T364" s="133"/>
      <c r="U364" s="133"/>
      <c r="V364" s="133"/>
      <c r="W364" s="133"/>
      <c r="X364" s="133"/>
      <c r="Y364" s="133"/>
      <c r="Z364" s="133"/>
      <c r="AA364" s="133"/>
      <c r="AB364" s="133"/>
      <c r="AC364" s="133"/>
      <c r="AD364" s="171">
        <v>46246</v>
      </c>
      <c r="AE364" s="159"/>
      <c r="AF364" s="133"/>
      <c r="AG364" s="133"/>
      <c r="AH364" s="133"/>
      <c r="AI364" s="133"/>
      <c r="AJ364" s="133"/>
      <c r="AK364" s="133"/>
      <c r="AL364" s="133"/>
      <c r="AM364" s="133"/>
      <c r="AN364" s="133"/>
      <c r="AO364" s="133"/>
      <c r="AP364" s="136"/>
      <c r="AQ364" s="136"/>
      <c r="AR364" s="136"/>
      <c r="AS364" s="133"/>
      <c r="AT364" s="136"/>
      <c r="AU364" s="137"/>
    </row>
    <row r="365" spans="2:47" s="43" customFormat="1" ht="135" hidden="1" customHeight="1" x14ac:dyDescent="0.35">
      <c r="B365" s="139"/>
      <c r="C365" s="158"/>
      <c r="D365" s="140"/>
      <c r="E365" s="134"/>
      <c r="F365" s="134"/>
      <c r="G365" s="133"/>
      <c r="H365" s="133"/>
      <c r="I365" s="133"/>
      <c r="J365" s="133"/>
      <c r="K365" s="134"/>
      <c r="L365" s="62"/>
      <c r="M365" s="62"/>
      <c r="N365" s="62"/>
      <c r="O365" s="133"/>
      <c r="P365" s="133"/>
      <c r="Q365" s="133"/>
      <c r="R365" s="133"/>
      <c r="S365" s="133"/>
      <c r="T365" s="133"/>
      <c r="U365" s="133"/>
      <c r="V365" s="133"/>
      <c r="W365" s="133"/>
      <c r="X365" s="133"/>
      <c r="Y365" s="133"/>
      <c r="Z365" s="133"/>
      <c r="AA365" s="133"/>
      <c r="AB365" s="133"/>
      <c r="AC365" s="133"/>
      <c r="AD365" s="171">
        <v>46246</v>
      </c>
      <c r="AE365" s="159"/>
      <c r="AF365" s="133"/>
      <c r="AG365" s="133"/>
      <c r="AH365" s="133"/>
      <c r="AI365" s="133"/>
      <c r="AJ365" s="133"/>
      <c r="AK365" s="133"/>
      <c r="AL365" s="133"/>
      <c r="AM365" s="133"/>
      <c r="AN365" s="133"/>
      <c r="AO365" s="133"/>
      <c r="AP365" s="136"/>
      <c r="AQ365" s="136"/>
      <c r="AR365" s="136"/>
      <c r="AS365" s="133"/>
      <c r="AT365" s="136"/>
      <c r="AU365" s="137"/>
    </row>
    <row r="366" spans="2:47" s="43" customFormat="1" ht="135" hidden="1" customHeight="1" x14ac:dyDescent="0.35">
      <c r="B366" s="139"/>
      <c r="C366" s="158"/>
      <c r="D366" s="140"/>
      <c r="E366" s="134"/>
      <c r="F366" s="134"/>
      <c r="G366" s="133"/>
      <c r="H366" s="133"/>
      <c r="I366" s="133"/>
      <c r="J366" s="133"/>
      <c r="K366" s="62"/>
      <c r="L366" s="133"/>
      <c r="M366" s="62"/>
      <c r="N366" s="62"/>
      <c r="O366" s="133"/>
      <c r="P366" s="133"/>
      <c r="Q366" s="133"/>
      <c r="R366" s="133"/>
      <c r="S366" s="133"/>
      <c r="T366" s="133"/>
      <c r="U366" s="133"/>
      <c r="V366" s="133"/>
      <c r="W366" s="133"/>
      <c r="X366" s="133"/>
      <c r="Y366" s="133"/>
      <c r="Z366" s="133"/>
      <c r="AA366" s="133"/>
      <c r="AB366" s="133"/>
      <c r="AC366" s="133"/>
      <c r="AD366" s="171">
        <v>46246</v>
      </c>
      <c r="AE366" s="159"/>
      <c r="AF366" s="133"/>
      <c r="AG366" s="133"/>
      <c r="AH366" s="133"/>
      <c r="AI366" s="133"/>
      <c r="AJ366" s="133"/>
      <c r="AK366" s="133"/>
      <c r="AL366" s="133"/>
      <c r="AM366" s="133"/>
      <c r="AN366" s="133"/>
      <c r="AO366" s="133"/>
      <c r="AP366" s="136"/>
      <c r="AQ366" s="136"/>
      <c r="AR366" s="136"/>
      <c r="AS366" s="133"/>
      <c r="AT366" s="136"/>
      <c r="AU366" s="137"/>
    </row>
    <row r="367" spans="2:47" s="43" customFormat="1" ht="135" hidden="1" customHeight="1" x14ac:dyDescent="0.35">
      <c r="B367" s="139"/>
      <c r="C367" s="158"/>
      <c r="D367" s="140"/>
      <c r="E367" s="134"/>
      <c r="F367" s="134"/>
      <c r="G367" s="133"/>
      <c r="H367" s="133"/>
      <c r="I367" s="133"/>
      <c r="J367" s="133"/>
      <c r="K367" s="62"/>
      <c r="L367" s="133"/>
      <c r="M367" s="62"/>
      <c r="N367" s="62"/>
      <c r="O367" s="133"/>
      <c r="P367" s="133"/>
      <c r="Q367" s="133"/>
      <c r="R367" s="133"/>
      <c r="S367" s="133"/>
      <c r="T367" s="133"/>
      <c r="U367" s="133"/>
      <c r="V367" s="133"/>
      <c r="W367" s="133"/>
      <c r="X367" s="133"/>
      <c r="Y367" s="133"/>
      <c r="Z367" s="133"/>
      <c r="AA367" s="133"/>
      <c r="AB367" s="62"/>
      <c r="AC367" s="62"/>
      <c r="AD367" s="171">
        <v>46246</v>
      </c>
      <c r="AE367" s="159"/>
      <c r="AF367" s="133"/>
      <c r="AG367" s="133"/>
      <c r="AH367" s="133"/>
      <c r="AI367" s="133"/>
      <c r="AJ367" s="133"/>
      <c r="AK367" s="133"/>
      <c r="AL367" s="133"/>
      <c r="AM367" s="133"/>
      <c r="AN367" s="133"/>
      <c r="AO367" s="133"/>
      <c r="AP367" s="136"/>
      <c r="AQ367" s="136"/>
      <c r="AR367" s="136"/>
      <c r="AS367" s="62"/>
      <c r="AT367" s="160"/>
      <c r="AU367" s="137"/>
    </row>
    <row r="368" spans="2:47" s="43" customFormat="1" ht="135" hidden="1" customHeight="1" x14ac:dyDescent="0.35">
      <c r="B368" s="139"/>
      <c r="C368" s="158"/>
      <c r="D368" s="140"/>
      <c r="E368" s="134"/>
      <c r="F368" s="134"/>
      <c r="G368" s="133"/>
      <c r="H368" s="133"/>
      <c r="I368" s="133"/>
      <c r="J368" s="133"/>
      <c r="K368" s="62"/>
      <c r="L368" s="133"/>
      <c r="M368" s="62"/>
      <c r="N368" s="62"/>
      <c r="O368" s="133"/>
      <c r="P368" s="133"/>
      <c r="Q368" s="133"/>
      <c r="R368" s="133"/>
      <c r="S368" s="133"/>
      <c r="T368" s="133"/>
      <c r="U368" s="133"/>
      <c r="V368" s="133"/>
      <c r="W368" s="133"/>
      <c r="X368" s="133"/>
      <c r="Y368" s="133"/>
      <c r="Z368" s="133"/>
      <c r="AA368" s="133"/>
      <c r="AB368" s="62"/>
      <c r="AC368" s="62"/>
      <c r="AD368" s="171">
        <v>46246</v>
      </c>
      <c r="AE368" s="159"/>
      <c r="AF368" s="133"/>
      <c r="AG368" s="133"/>
      <c r="AH368" s="133"/>
      <c r="AI368" s="133"/>
      <c r="AJ368" s="133"/>
      <c r="AK368" s="133"/>
      <c r="AL368" s="133"/>
      <c r="AM368" s="133"/>
      <c r="AN368" s="133"/>
      <c r="AO368" s="133"/>
      <c r="AP368" s="136"/>
      <c r="AQ368" s="136"/>
      <c r="AR368" s="136"/>
      <c r="AS368" s="62"/>
      <c r="AT368" s="160"/>
      <c r="AU368" s="137"/>
    </row>
    <row r="369" spans="2:47" s="43" customFormat="1" ht="135" hidden="1" customHeight="1" x14ac:dyDescent="0.35">
      <c r="B369" s="139"/>
      <c r="C369" s="158"/>
      <c r="D369" s="140"/>
      <c r="E369" s="134"/>
      <c r="F369" s="134"/>
      <c r="G369" s="133"/>
      <c r="H369" s="133"/>
      <c r="I369" s="133"/>
      <c r="J369" s="133"/>
      <c r="K369" s="134"/>
      <c r="L369" s="62"/>
      <c r="M369" s="62"/>
      <c r="N369" s="62"/>
      <c r="O369" s="133"/>
      <c r="P369" s="133"/>
      <c r="Q369" s="133"/>
      <c r="R369" s="133"/>
      <c r="S369" s="133"/>
      <c r="T369" s="133"/>
      <c r="U369" s="133"/>
      <c r="V369" s="133"/>
      <c r="W369" s="133"/>
      <c r="X369" s="133"/>
      <c r="Y369" s="133"/>
      <c r="Z369" s="133"/>
      <c r="AA369" s="133"/>
      <c r="AB369" s="62"/>
      <c r="AC369" s="62"/>
      <c r="AD369" s="171">
        <v>46246</v>
      </c>
      <c r="AE369" s="159"/>
      <c r="AF369" s="133"/>
      <c r="AG369" s="133"/>
      <c r="AH369" s="133"/>
      <c r="AI369" s="133"/>
      <c r="AJ369" s="133"/>
      <c r="AK369" s="133"/>
      <c r="AL369" s="133"/>
      <c r="AM369" s="133"/>
      <c r="AN369" s="133"/>
      <c r="AO369" s="133"/>
      <c r="AP369" s="136"/>
      <c r="AQ369" s="136"/>
      <c r="AR369" s="136"/>
      <c r="AS369" s="62"/>
      <c r="AT369" s="160"/>
      <c r="AU369" s="137"/>
    </row>
    <row r="370" spans="2:47" s="43" customFormat="1" ht="135" hidden="1" customHeight="1" x14ac:dyDescent="0.35">
      <c r="B370" s="139"/>
      <c r="C370" s="158"/>
      <c r="D370" s="140"/>
      <c r="E370" s="134"/>
      <c r="F370" s="134"/>
      <c r="G370" s="133"/>
      <c r="H370" s="133"/>
      <c r="I370" s="137"/>
      <c r="J370" s="137"/>
      <c r="K370" s="62"/>
      <c r="L370" s="137"/>
      <c r="M370" s="137"/>
      <c r="N370" s="137"/>
      <c r="O370" s="133"/>
      <c r="P370" s="133"/>
      <c r="Q370" s="133"/>
      <c r="R370" s="133"/>
      <c r="S370" s="133"/>
      <c r="T370" s="133"/>
      <c r="U370" s="133"/>
      <c r="V370" s="133"/>
      <c r="W370" s="62"/>
      <c r="X370" s="133"/>
      <c r="Y370" s="133"/>
      <c r="Z370" s="133"/>
      <c r="AA370" s="133"/>
      <c r="AB370" s="137"/>
      <c r="AC370" s="133"/>
      <c r="AD370" s="171">
        <v>46246</v>
      </c>
      <c r="AE370" s="159"/>
      <c r="AF370" s="133"/>
      <c r="AG370" s="133"/>
      <c r="AH370" s="133"/>
      <c r="AI370" s="133"/>
      <c r="AJ370" s="133"/>
      <c r="AK370" s="133"/>
      <c r="AL370" s="133"/>
      <c r="AM370" s="133"/>
      <c r="AN370" s="62"/>
      <c r="AO370" s="133"/>
      <c r="AP370" s="136"/>
      <c r="AQ370" s="136"/>
      <c r="AR370" s="136"/>
      <c r="AS370" s="137"/>
      <c r="AT370" s="136"/>
      <c r="AU370" s="137"/>
    </row>
    <row r="371" spans="2:47" s="43" customFormat="1" ht="135" hidden="1" customHeight="1" x14ac:dyDescent="0.35">
      <c r="B371" s="139"/>
      <c r="C371" s="158"/>
      <c r="D371" s="140"/>
      <c r="E371" s="134"/>
      <c r="F371" s="134"/>
      <c r="G371" s="133"/>
      <c r="H371" s="133"/>
      <c r="I371" s="138"/>
      <c r="J371" s="133"/>
      <c r="K371" s="62"/>
      <c r="L371" s="133"/>
      <c r="M371" s="62"/>
      <c r="N371" s="138"/>
      <c r="O371" s="133"/>
      <c r="P371" s="133"/>
      <c r="Q371" s="133"/>
      <c r="R371" s="133"/>
      <c r="S371" s="133"/>
      <c r="T371" s="133"/>
      <c r="U371" s="133"/>
      <c r="V371" s="133"/>
      <c r="W371" s="62"/>
      <c r="X371" s="133"/>
      <c r="Y371" s="133"/>
      <c r="Z371" s="133"/>
      <c r="AA371" s="133"/>
      <c r="AB371" s="137"/>
      <c r="AC371" s="133"/>
      <c r="AD371" s="171">
        <v>46246</v>
      </c>
      <c r="AE371" s="159"/>
      <c r="AF371" s="133"/>
      <c r="AG371" s="133"/>
      <c r="AH371" s="133"/>
      <c r="AI371" s="133"/>
      <c r="AJ371" s="133"/>
      <c r="AK371" s="133"/>
      <c r="AL371" s="133"/>
      <c r="AM371" s="133"/>
      <c r="AN371" s="62"/>
      <c r="AO371" s="133"/>
      <c r="AP371" s="136"/>
      <c r="AQ371" s="136"/>
      <c r="AR371" s="136"/>
      <c r="AS371" s="137"/>
      <c r="AT371" s="136"/>
      <c r="AU371" s="137"/>
    </row>
    <row r="372" spans="2:47" s="43" customFormat="1" ht="135" hidden="1" customHeight="1" x14ac:dyDescent="0.35">
      <c r="B372" s="139"/>
      <c r="C372" s="158"/>
      <c r="D372" s="140"/>
      <c r="E372" s="134"/>
      <c r="F372" s="134"/>
      <c r="G372" s="133"/>
      <c r="H372" s="133"/>
      <c r="I372" s="133"/>
      <c r="J372" s="133"/>
      <c r="K372" s="62"/>
      <c r="L372" s="133"/>
      <c r="M372" s="62"/>
      <c r="N372" s="62"/>
      <c r="O372" s="133"/>
      <c r="P372" s="133"/>
      <c r="Q372" s="133"/>
      <c r="R372" s="133"/>
      <c r="S372" s="133"/>
      <c r="T372" s="133"/>
      <c r="U372" s="133"/>
      <c r="V372" s="133"/>
      <c r="W372" s="133"/>
      <c r="X372" s="133"/>
      <c r="Y372" s="133"/>
      <c r="Z372" s="133"/>
      <c r="AA372" s="133"/>
      <c r="AB372" s="133"/>
      <c r="AC372" s="133"/>
      <c r="AD372" s="171">
        <v>46246</v>
      </c>
      <c r="AE372" s="159"/>
      <c r="AF372" s="133"/>
      <c r="AG372" s="133"/>
      <c r="AH372" s="133"/>
      <c r="AI372" s="133"/>
      <c r="AJ372" s="133"/>
      <c r="AK372" s="133"/>
      <c r="AL372" s="133"/>
      <c r="AM372" s="133"/>
      <c r="AN372" s="133"/>
      <c r="AO372" s="133"/>
      <c r="AP372" s="136"/>
      <c r="AQ372" s="136"/>
      <c r="AR372" s="136"/>
      <c r="AS372" s="133"/>
      <c r="AT372" s="136"/>
      <c r="AU372" s="137"/>
    </row>
    <row r="373" spans="2:47" s="43" customFormat="1" ht="135" hidden="1" customHeight="1" x14ac:dyDescent="0.35">
      <c r="B373" s="139"/>
      <c r="C373" s="158"/>
      <c r="D373" s="140"/>
      <c r="E373" s="134"/>
      <c r="F373" s="134"/>
      <c r="G373" s="133"/>
      <c r="H373" s="133"/>
      <c r="I373" s="133"/>
      <c r="J373" s="133"/>
      <c r="K373" s="134"/>
      <c r="L373" s="62"/>
      <c r="M373" s="62"/>
      <c r="N373" s="62"/>
      <c r="O373" s="133"/>
      <c r="P373" s="133"/>
      <c r="Q373" s="133"/>
      <c r="R373" s="133"/>
      <c r="S373" s="133"/>
      <c r="T373" s="133"/>
      <c r="U373" s="133"/>
      <c r="V373" s="133"/>
      <c r="W373" s="133"/>
      <c r="X373" s="133"/>
      <c r="Y373" s="133"/>
      <c r="Z373" s="133"/>
      <c r="AA373" s="133"/>
      <c r="AB373" s="133"/>
      <c r="AC373" s="133"/>
      <c r="AD373" s="171">
        <v>46246</v>
      </c>
      <c r="AE373" s="159"/>
      <c r="AF373" s="133"/>
      <c r="AG373" s="133"/>
      <c r="AH373" s="133"/>
      <c r="AI373" s="133"/>
      <c r="AJ373" s="133"/>
      <c r="AK373" s="133"/>
      <c r="AL373" s="133"/>
      <c r="AM373" s="133"/>
      <c r="AN373" s="133"/>
      <c r="AO373" s="133"/>
      <c r="AP373" s="136"/>
      <c r="AQ373" s="136"/>
      <c r="AR373" s="136"/>
      <c r="AS373" s="133"/>
      <c r="AT373" s="136"/>
      <c r="AU373" s="137"/>
    </row>
    <row r="374" spans="2:47" s="43" customFormat="1" ht="135" hidden="1" customHeight="1" x14ac:dyDescent="0.35">
      <c r="B374" s="139"/>
      <c r="C374" s="158"/>
      <c r="D374" s="140"/>
      <c r="E374" s="134"/>
      <c r="F374" s="134"/>
      <c r="G374" s="133"/>
      <c r="H374" s="133"/>
      <c r="I374" s="133"/>
      <c r="J374" s="133"/>
      <c r="K374" s="62"/>
      <c r="L374" s="133"/>
      <c r="M374" s="62"/>
      <c r="N374" s="62"/>
      <c r="O374" s="133"/>
      <c r="P374" s="133"/>
      <c r="Q374" s="133"/>
      <c r="R374" s="133"/>
      <c r="S374" s="133"/>
      <c r="T374" s="133"/>
      <c r="U374" s="133"/>
      <c r="V374" s="133"/>
      <c r="W374" s="133"/>
      <c r="X374" s="133"/>
      <c r="Y374" s="133"/>
      <c r="Z374" s="133"/>
      <c r="AA374" s="133"/>
      <c r="AB374" s="133"/>
      <c r="AC374" s="133"/>
      <c r="AD374" s="171">
        <v>46246</v>
      </c>
      <c r="AE374" s="159"/>
      <c r="AF374" s="133"/>
      <c r="AG374" s="133"/>
      <c r="AH374" s="133"/>
      <c r="AI374" s="133"/>
      <c r="AJ374" s="133"/>
      <c r="AK374" s="133"/>
      <c r="AL374" s="133"/>
      <c r="AM374" s="133"/>
      <c r="AN374" s="133"/>
      <c r="AO374" s="133"/>
      <c r="AP374" s="136"/>
      <c r="AQ374" s="136"/>
      <c r="AR374" s="136"/>
      <c r="AS374" s="133"/>
      <c r="AT374" s="136"/>
      <c r="AU374" s="137"/>
    </row>
    <row r="375" spans="2:47" s="43" customFormat="1" ht="135" hidden="1" customHeight="1" x14ac:dyDescent="0.35">
      <c r="B375" s="139"/>
      <c r="C375" s="158"/>
      <c r="D375" s="140"/>
      <c r="E375" s="134"/>
      <c r="F375" s="134"/>
      <c r="G375" s="133"/>
      <c r="H375" s="133"/>
      <c r="I375" s="133"/>
      <c r="J375" s="133"/>
      <c r="K375" s="62"/>
      <c r="L375" s="133"/>
      <c r="M375" s="62"/>
      <c r="N375" s="62"/>
      <c r="O375" s="133"/>
      <c r="P375" s="133"/>
      <c r="Q375" s="133"/>
      <c r="R375" s="133"/>
      <c r="S375" s="133"/>
      <c r="T375" s="133"/>
      <c r="U375" s="133"/>
      <c r="V375" s="133"/>
      <c r="W375" s="133"/>
      <c r="X375" s="133"/>
      <c r="Y375" s="133"/>
      <c r="Z375" s="133"/>
      <c r="AA375" s="133"/>
      <c r="AB375" s="62"/>
      <c r="AC375" s="62"/>
      <c r="AD375" s="171">
        <v>46246</v>
      </c>
      <c r="AE375" s="159"/>
      <c r="AF375" s="133"/>
      <c r="AG375" s="133"/>
      <c r="AH375" s="133"/>
      <c r="AI375" s="133"/>
      <c r="AJ375" s="133"/>
      <c r="AK375" s="133"/>
      <c r="AL375" s="133"/>
      <c r="AM375" s="133"/>
      <c r="AN375" s="133"/>
      <c r="AO375" s="133"/>
      <c r="AP375" s="136"/>
      <c r="AQ375" s="136"/>
      <c r="AR375" s="136"/>
      <c r="AS375" s="62"/>
      <c r="AT375" s="160"/>
      <c r="AU375" s="137"/>
    </row>
    <row r="376" spans="2:47" s="43" customFormat="1" ht="135" hidden="1" customHeight="1" x14ac:dyDescent="0.35">
      <c r="B376" s="139"/>
      <c r="C376" s="158"/>
      <c r="D376" s="140"/>
      <c r="E376" s="134"/>
      <c r="F376" s="134"/>
      <c r="G376" s="133"/>
      <c r="H376" s="133"/>
      <c r="I376" s="133"/>
      <c r="J376" s="133"/>
      <c r="K376" s="62"/>
      <c r="L376" s="133"/>
      <c r="M376" s="62"/>
      <c r="N376" s="62"/>
      <c r="O376" s="133"/>
      <c r="P376" s="133"/>
      <c r="Q376" s="133"/>
      <c r="R376" s="133"/>
      <c r="S376" s="133"/>
      <c r="T376" s="133"/>
      <c r="U376" s="133"/>
      <c r="V376" s="133"/>
      <c r="W376" s="133"/>
      <c r="X376" s="133"/>
      <c r="Y376" s="133"/>
      <c r="Z376" s="133"/>
      <c r="AA376" s="133"/>
      <c r="AB376" s="62"/>
      <c r="AC376" s="62"/>
      <c r="AD376" s="171">
        <v>46246</v>
      </c>
      <c r="AE376" s="159"/>
      <c r="AF376" s="133"/>
      <c r="AG376" s="133"/>
      <c r="AH376" s="133"/>
      <c r="AI376" s="133"/>
      <c r="AJ376" s="133"/>
      <c r="AK376" s="133"/>
      <c r="AL376" s="133"/>
      <c r="AM376" s="133"/>
      <c r="AN376" s="133"/>
      <c r="AO376" s="133"/>
      <c r="AP376" s="136"/>
      <c r="AQ376" s="136"/>
      <c r="AR376" s="136"/>
      <c r="AS376" s="62"/>
      <c r="AT376" s="160"/>
      <c r="AU376" s="137"/>
    </row>
    <row r="377" spans="2:47" s="43" customFormat="1" ht="135" hidden="1" customHeight="1" x14ac:dyDescent="0.35">
      <c r="B377" s="139"/>
      <c r="C377" s="158"/>
      <c r="D377" s="140"/>
      <c r="E377" s="134"/>
      <c r="F377" s="134"/>
      <c r="G377" s="133"/>
      <c r="H377" s="133"/>
      <c r="I377" s="133"/>
      <c r="J377" s="133"/>
      <c r="K377" s="134"/>
      <c r="L377" s="62"/>
      <c r="M377" s="62"/>
      <c r="N377" s="62"/>
      <c r="O377" s="133"/>
      <c r="P377" s="133"/>
      <c r="Q377" s="133"/>
      <c r="R377" s="133"/>
      <c r="S377" s="133"/>
      <c r="T377" s="133"/>
      <c r="U377" s="133"/>
      <c r="V377" s="133"/>
      <c r="W377" s="133"/>
      <c r="X377" s="133"/>
      <c r="Y377" s="133"/>
      <c r="Z377" s="133"/>
      <c r="AA377" s="133"/>
      <c r="AB377" s="62"/>
      <c r="AC377" s="62"/>
      <c r="AD377" s="171">
        <v>46246</v>
      </c>
      <c r="AE377" s="159"/>
      <c r="AF377" s="133"/>
      <c r="AG377" s="133"/>
      <c r="AH377" s="133"/>
      <c r="AI377" s="133"/>
      <c r="AJ377" s="133"/>
      <c r="AK377" s="133"/>
      <c r="AL377" s="133"/>
      <c r="AM377" s="133"/>
      <c r="AN377" s="133"/>
      <c r="AO377" s="133"/>
      <c r="AP377" s="136"/>
      <c r="AQ377" s="136"/>
      <c r="AR377" s="136"/>
      <c r="AS377" s="62"/>
      <c r="AT377" s="160"/>
      <c r="AU377" s="137"/>
    </row>
    <row r="378" spans="2:47" s="43" customFormat="1" ht="135" hidden="1" customHeight="1" x14ac:dyDescent="0.35">
      <c r="B378" s="139"/>
      <c r="C378" s="158"/>
      <c r="D378" s="139"/>
      <c r="E378" s="133"/>
      <c r="F378" s="133"/>
      <c r="G378" s="133"/>
      <c r="H378" s="133"/>
      <c r="I378" s="137"/>
      <c r="J378" s="137"/>
      <c r="K378" s="62"/>
      <c r="L378" s="137"/>
      <c r="M378" s="137"/>
      <c r="N378" s="137"/>
      <c r="O378" s="133"/>
      <c r="P378" s="133"/>
      <c r="Q378" s="133"/>
      <c r="R378" s="133"/>
      <c r="S378" s="133"/>
      <c r="T378" s="133"/>
      <c r="U378" s="133"/>
      <c r="V378" s="133"/>
      <c r="W378" s="62"/>
      <c r="X378" s="133"/>
      <c r="Y378" s="133"/>
      <c r="Z378" s="133"/>
      <c r="AA378" s="133"/>
      <c r="AB378" s="137"/>
      <c r="AC378" s="133"/>
      <c r="AD378" s="171">
        <v>46246</v>
      </c>
      <c r="AE378" s="159"/>
      <c r="AF378" s="133"/>
      <c r="AG378" s="133"/>
      <c r="AH378" s="133"/>
      <c r="AI378" s="133"/>
      <c r="AJ378" s="133"/>
      <c r="AK378" s="133"/>
      <c r="AL378" s="133"/>
      <c r="AM378" s="133"/>
      <c r="AN378" s="62"/>
      <c r="AO378" s="133"/>
      <c r="AP378" s="136"/>
      <c r="AQ378" s="136"/>
      <c r="AR378" s="136"/>
      <c r="AS378" s="137"/>
      <c r="AT378" s="136"/>
      <c r="AU378" s="137"/>
    </row>
    <row r="379" spans="2:47" s="43" customFormat="1" ht="135" hidden="1" customHeight="1" x14ac:dyDescent="0.35">
      <c r="B379" s="139"/>
      <c r="C379" s="158"/>
      <c r="D379" s="139"/>
      <c r="E379" s="133"/>
      <c r="F379" s="133"/>
      <c r="G379" s="133"/>
      <c r="H379" s="133"/>
      <c r="I379" s="133"/>
      <c r="J379" s="133"/>
      <c r="K379" s="134"/>
      <c r="L379" s="137"/>
      <c r="M379" s="137"/>
      <c r="N379" s="62"/>
      <c r="O379" s="133"/>
      <c r="P379" s="133"/>
      <c r="Q379" s="133"/>
      <c r="R379" s="133"/>
      <c r="S379" s="133"/>
      <c r="T379" s="133"/>
      <c r="U379" s="133"/>
      <c r="V379" s="133"/>
      <c r="W379" s="62"/>
      <c r="X379" s="133"/>
      <c r="Y379" s="133"/>
      <c r="Z379" s="133"/>
      <c r="AA379" s="133"/>
      <c r="AB379" s="137"/>
      <c r="AC379" s="133"/>
      <c r="AD379" s="171">
        <v>46246</v>
      </c>
      <c r="AE379" s="159"/>
      <c r="AF379" s="133"/>
      <c r="AG379" s="133"/>
      <c r="AH379" s="133"/>
      <c r="AI379" s="133"/>
      <c r="AJ379" s="133"/>
      <c r="AK379" s="133"/>
      <c r="AL379" s="133"/>
      <c r="AM379" s="133"/>
      <c r="AN379" s="62"/>
      <c r="AO379" s="133"/>
      <c r="AP379" s="136"/>
      <c r="AQ379" s="136"/>
      <c r="AR379" s="136"/>
      <c r="AS379" s="137"/>
      <c r="AT379" s="136"/>
      <c r="AU379" s="137"/>
    </row>
    <row r="380" spans="2:47" s="43" customFormat="1" ht="135" hidden="1" customHeight="1" x14ac:dyDescent="0.35">
      <c r="B380" s="139"/>
      <c r="C380" s="158"/>
      <c r="D380" s="139"/>
      <c r="E380" s="133"/>
      <c r="F380" s="133"/>
      <c r="G380" s="133"/>
      <c r="H380" s="133"/>
      <c r="I380" s="133"/>
      <c r="J380" s="133"/>
      <c r="K380" s="134"/>
      <c r="L380" s="62"/>
      <c r="M380" s="62"/>
      <c r="N380" s="62"/>
      <c r="O380" s="133"/>
      <c r="P380" s="133"/>
      <c r="Q380" s="133"/>
      <c r="R380" s="133"/>
      <c r="S380" s="133"/>
      <c r="T380" s="133"/>
      <c r="U380" s="133"/>
      <c r="V380" s="133"/>
      <c r="W380" s="62"/>
      <c r="X380" s="133"/>
      <c r="Y380" s="133"/>
      <c r="Z380" s="133"/>
      <c r="AA380" s="133"/>
      <c r="AB380" s="133"/>
      <c r="AC380" s="133"/>
      <c r="AD380" s="171">
        <v>46246</v>
      </c>
      <c r="AE380" s="159"/>
      <c r="AF380" s="133"/>
      <c r="AG380" s="133"/>
      <c r="AH380" s="133"/>
      <c r="AI380" s="133"/>
      <c r="AJ380" s="133"/>
      <c r="AK380" s="133"/>
      <c r="AL380" s="133"/>
      <c r="AM380" s="133"/>
      <c r="AN380" s="62"/>
      <c r="AO380" s="133"/>
      <c r="AP380" s="136"/>
      <c r="AQ380" s="136"/>
      <c r="AR380" s="136"/>
      <c r="AS380" s="133"/>
      <c r="AT380" s="136"/>
      <c r="AU380" s="137"/>
    </row>
    <row r="381" spans="2:47" s="43" customFormat="1" ht="135" hidden="1" customHeight="1" x14ac:dyDescent="0.35">
      <c r="B381" s="139"/>
      <c r="C381" s="158"/>
      <c r="D381" s="139"/>
      <c r="E381" s="133"/>
      <c r="F381" s="133"/>
      <c r="G381" s="133"/>
      <c r="H381" s="133"/>
      <c r="I381" s="133"/>
      <c r="J381" s="133"/>
      <c r="K381" s="134"/>
      <c r="L381" s="62"/>
      <c r="M381" s="62"/>
      <c r="N381" s="62"/>
      <c r="O381" s="133"/>
      <c r="P381" s="133"/>
      <c r="Q381" s="133"/>
      <c r="R381" s="133"/>
      <c r="S381" s="133"/>
      <c r="T381" s="133"/>
      <c r="U381" s="133"/>
      <c r="V381" s="133"/>
      <c r="W381" s="62"/>
      <c r="X381" s="133"/>
      <c r="Y381" s="133"/>
      <c r="Z381" s="133"/>
      <c r="AA381" s="133"/>
      <c r="AB381" s="133"/>
      <c r="AC381" s="133"/>
      <c r="AD381" s="171">
        <v>46246</v>
      </c>
      <c r="AE381" s="159"/>
      <c r="AF381" s="133"/>
      <c r="AG381" s="133"/>
      <c r="AH381" s="133"/>
      <c r="AI381" s="133"/>
      <c r="AJ381" s="133"/>
      <c r="AK381" s="133"/>
      <c r="AL381" s="133"/>
      <c r="AM381" s="133"/>
      <c r="AN381" s="62"/>
      <c r="AO381" s="133"/>
      <c r="AP381" s="136"/>
      <c r="AQ381" s="136"/>
      <c r="AR381" s="136"/>
      <c r="AS381" s="133"/>
      <c r="AT381" s="136"/>
      <c r="AU381" s="137"/>
    </row>
    <row r="382" spans="2:47" s="43" customFormat="1" ht="135" hidden="1" customHeight="1" x14ac:dyDescent="0.35">
      <c r="B382" s="139"/>
      <c r="C382" s="158"/>
      <c r="D382" s="139"/>
      <c r="E382" s="133"/>
      <c r="F382" s="133"/>
      <c r="G382" s="133"/>
      <c r="H382" s="133"/>
      <c r="I382" s="133"/>
      <c r="J382" s="133"/>
      <c r="K382" s="134"/>
      <c r="L382" s="62"/>
      <c r="M382" s="62"/>
      <c r="N382" s="62"/>
      <c r="O382" s="133"/>
      <c r="P382" s="133"/>
      <c r="Q382" s="133"/>
      <c r="R382" s="133"/>
      <c r="S382" s="133"/>
      <c r="T382" s="133"/>
      <c r="U382" s="133"/>
      <c r="V382" s="133"/>
      <c r="W382" s="62"/>
      <c r="X382" s="133"/>
      <c r="Y382" s="133"/>
      <c r="Z382" s="133"/>
      <c r="AA382" s="133"/>
      <c r="AB382" s="133"/>
      <c r="AC382" s="133"/>
      <c r="AD382" s="171">
        <v>46246</v>
      </c>
      <c r="AE382" s="159"/>
      <c r="AF382" s="133"/>
      <c r="AG382" s="133"/>
      <c r="AH382" s="133"/>
      <c r="AI382" s="133"/>
      <c r="AJ382" s="133"/>
      <c r="AK382" s="133"/>
      <c r="AL382" s="133"/>
      <c r="AM382" s="133"/>
      <c r="AN382" s="62"/>
      <c r="AO382" s="133"/>
      <c r="AP382" s="136"/>
      <c r="AQ382" s="136"/>
      <c r="AR382" s="136"/>
      <c r="AS382" s="133"/>
      <c r="AT382" s="136"/>
      <c r="AU382" s="137"/>
    </row>
    <row r="383" spans="2:47" s="43" customFormat="1" ht="135" hidden="1" customHeight="1" x14ac:dyDescent="0.35">
      <c r="B383" s="139"/>
      <c r="C383" s="158"/>
      <c r="D383" s="139"/>
      <c r="E383" s="133"/>
      <c r="F383" s="133"/>
      <c r="G383" s="133"/>
      <c r="H383" s="133"/>
      <c r="I383" s="133"/>
      <c r="J383" s="133"/>
      <c r="K383" s="134"/>
      <c r="L383" s="62"/>
      <c r="M383" s="62"/>
      <c r="N383" s="62"/>
      <c r="O383" s="133"/>
      <c r="P383" s="133"/>
      <c r="Q383" s="133"/>
      <c r="R383" s="133"/>
      <c r="S383" s="133"/>
      <c r="T383" s="133"/>
      <c r="U383" s="133"/>
      <c r="V383" s="133"/>
      <c r="W383" s="133"/>
      <c r="X383" s="133"/>
      <c r="Y383" s="133"/>
      <c r="Z383" s="133"/>
      <c r="AA383" s="133"/>
      <c r="AB383" s="133"/>
      <c r="AC383" s="133"/>
      <c r="AD383" s="171">
        <v>46246</v>
      </c>
      <c r="AE383" s="159"/>
      <c r="AF383" s="133"/>
      <c r="AG383" s="133"/>
      <c r="AH383" s="133"/>
      <c r="AI383" s="133"/>
      <c r="AJ383" s="133"/>
      <c r="AK383" s="133"/>
      <c r="AL383" s="133"/>
      <c r="AM383" s="133"/>
      <c r="AN383" s="133"/>
      <c r="AO383" s="133"/>
      <c r="AP383" s="136"/>
      <c r="AQ383" s="136"/>
      <c r="AR383" s="136"/>
      <c r="AS383" s="133"/>
      <c r="AT383" s="136"/>
      <c r="AU383" s="137"/>
    </row>
    <row r="384" spans="2:47" s="43" customFormat="1" ht="135" hidden="1" customHeight="1" x14ac:dyDescent="0.35">
      <c r="B384" s="139"/>
      <c r="C384" s="158"/>
      <c r="D384" s="139"/>
      <c r="E384" s="133"/>
      <c r="F384" s="133"/>
      <c r="G384" s="133"/>
      <c r="H384" s="133"/>
      <c r="I384" s="133"/>
      <c r="J384" s="133"/>
      <c r="K384" s="134"/>
      <c r="L384" s="62"/>
      <c r="M384" s="62"/>
      <c r="N384" s="62"/>
      <c r="O384" s="133"/>
      <c r="P384" s="133"/>
      <c r="Q384" s="133"/>
      <c r="R384" s="133"/>
      <c r="S384" s="133"/>
      <c r="T384" s="133"/>
      <c r="U384" s="133"/>
      <c r="V384" s="133"/>
      <c r="W384" s="133"/>
      <c r="X384" s="133"/>
      <c r="Y384" s="133"/>
      <c r="Z384" s="133"/>
      <c r="AA384" s="133"/>
      <c r="AB384" s="133"/>
      <c r="AC384" s="133"/>
      <c r="AD384" s="171">
        <v>46246</v>
      </c>
      <c r="AE384" s="159"/>
      <c r="AF384" s="133"/>
      <c r="AG384" s="133"/>
      <c r="AH384" s="133"/>
      <c r="AI384" s="133"/>
      <c r="AJ384" s="133"/>
      <c r="AK384" s="133"/>
      <c r="AL384" s="133"/>
      <c r="AM384" s="133"/>
      <c r="AN384" s="133"/>
      <c r="AO384" s="133"/>
      <c r="AP384" s="136"/>
      <c r="AQ384" s="136"/>
      <c r="AR384" s="136"/>
      <c r="AS384" s="133"/>
      <c r="AT384" s="136"/>
      <c r="AU384" s="137"/>
    </row>
    <row r="385" spans="2:47" s="43" customFormat="1" ht="135" hidden="1" customHeight="1" x14ac:dyDescent="0.35">
      <c r="B385" s="139"/>
      <c r="C385" s="158"/>
      <c r="D385" s="139"/>
      <c r="E385" s="133"/>
      <c r="F385" s="133"/>
      <c r="G385" s="133"/>
      <c r="H385" s="133"/>
      <c r="I385" s="138"/>
      <c r="J385" s="133"/>
      <c r="K385" s="62"/>
      <c r="L385" s="133"/>
      <c r="M385" s="62"/>
      <c r="N385" s="138"/>
      <c r="O385" s="133"/>
      <c r="P385" s="133"/>
      <c r="Q385" s="133"/>
      <c r="R385" s="133"/>
      <c r="S385" s="133"/>
      <c r="T385" s="133"/>
      <c r="U385" s="133"/>
      <c r="V385" s="133"/>
      <c r="W385" s="62"/>
      <c r="X385" s="133"/>
      <c r="Y385" s="133"/>
      <c r="Z385" s="133"/>
      <c r="AA385" s="133"/>
      <c r="AB385" s="137"/>
      <c r="AC385" s="133"/>
      <c r="AD385" s="171">
        <v>46246</v>
      </c>
      <c r="AE385" s="159"/>
      <c r="AF385" s="133"/>
      <c r="AG385" s="133"/>
      <c r="AH385" s="133"/>
      <c r="AI385" s="133"/>
      <c r="AJ385" s="133"/>
      <c r="AK385" s="133"/>
      <c r="AL385" s="133"/>
      <c r="AM385" s="133"/>
      <c r="AN385" s="62"/>
      <c r="AO385" s="133"/>
      <c r="AP385" s="136"/>
      <c r="AQ385" s="136"/>
      <c r="AR385" s="136"/>
      <c r="AS385" s="137"/>
      <c r="AT385" s="136"/>
      <c r="AU385" s="137"/>
    </row>
    <row r="386" spans="2:47" s="43" customFormat="1" ht="135" hidden="1" customHeight="1" x14ac:dyDescent="0.35">
      <c r="B386" s="139"/>
      <c r="C386" s="158"/>
      <c r="D386" s="139"/>
      <c r="E386" s="133"/>
      <c r="F386" s="133"/>
      <c r="G386" s="133"/>
      <c r="H386" s="133"/>
      <c r="I386" s="133"/>
      <c r="J386" s="133"/>
      <c r="K386" s="62"/>
      <c r="L386" s="133"/>
      <c r="M386" s="62"/>
      <c r="N386" s="62"/>
      <c r="O386" s="133"/>
      <c r="P386" s="133"/>
      <c r="Q386" s="133"/>
      <c r="R386" s="133"/>
      <c r="S386" s="133"/>
      <c r="T386" s="133"/>
      <c r="U386" s="133"/>
      <c r="V386" s="133"/>
      <c r="W386" s="133"/>
      <c r="X386" s="133"/>
      <c r="Y386" s="133"/>
      <c r="Z386" s="133"/>
      <c r="AA386" s="133"/>
      <c r="AB386" s="133"/>
      <c r="AC386" s="133"/>
      <c r="AD386" s="171">
        <v>46246</v>
      </c>
      <c r="AE386" s="159"/>
      <c r="AF386" s="133"/>
      <c r="AG386" s="133"/>
      <c r="AH386" s="133"/>
      <c r="AI386" s="133"/>
      <c r="AJ386" s="133"/>
      <c r="AK386" s="133"/>
      <c r="AL386" s="133"/>
      <c r="AM386" s="133"/>
      <c r="AN386" s="133"/>
      <c r="AO386" s="133"/>
      <c r="AP386" s="136"/>
      <c r="AQ386" s="136"/>
      <c r="AR386" s="136"/>
      <c r="AS386" s="133"/>
      <c r="AT386" s="136"/>
      <c r="AU386" s="137"/>
    </row>
    <row r="387" spans="2:47" s="43" customFormat="1" ht="135" hidden="1" customHeight="1" x14ac:dyDescent="0.35">
      <c r="B387" s="139"/>
      <c r="C387" s="158"/>
      <c r="D387" s="162"/>
      <c r="E387" s="133"/>
      <c r="F387" s="133"/>
      <c r="G387" s="133"/>
      <c r="H387" s="133"/>
      <c r="I387" s="133"/>
      <c r="J387" s="133"/>
      <c r="K387" s="134"/>
      <c r="L387" s="62"/>
      <c r="M387" s="62"/>
      <c r="N387" s="62"/>
      <c r="O387" s="133"/>
      <c r="P387" s="133"/>
      <c r="Q387" s="133"/>
      <c r="R387" s="133"/>
      <c r="S387" s="133"/>
      <c r="T387" s="133"/>
      <c r="U387" s="133"/>
      <c r="V387" s="133"/>
      <c r="W387" s="133"/>
      <c r="X387" s="133"/>
      <c r="Y387" s="133"/>
      <c r="Z387" s="133"/>
      <c r="AA387" s="133"/>
      <c r="AB387" s="62"/>
      <c r="AC387" s="133"/>
      <c r="AD387" s="171">
        <v>46246</v>
      </c>
      <c r="AE387" s="159"/>
      <c r="AF387" s="133"/>
      <c r="AG387" s="133"/>
      <c r="AH387" s="133"/>
      <c r="AI387" s="133"/>
      <c r="AJ387" s="133"/>
      <c r="AK387" s="133"/>
      <c r="AL387" s="133"/>
      <c r="AM387" s="133"/>
      <c r="AN387" s="133"/>
      <c r="AO387" s="133"/>
      <c r="AP387" s="136"/>
      <c r="AQ387" s="136"/>
      <c r="AR387" s="136"/>
      <c r="AS387" s="62"/>
      <c r="AT387" s="136"/>
      <c r="AU387" s="137"/>
    </row>
    <row r="388" spans="2:47" s="43" customFormat="1" ht="135" hidden="1" customHeight="1" x14ac:dyDescent="0.35">
      <c r="B388" s="139"/>
      <c r="C388" s="158"/>
      <c r="D388" s="139"/>
      <c r="E388" s="133"/>
      <c r="F388" s="133"/>
      <c r="G388" s="133"/>
      <c r="H388" s="133"/>
      <c r="I388" s="133"/>
      <c r="J388" s="133"/>
      <c r="K388" s="134"/>
      <c r="L388" s="62"/>
      <c r="M388" s="62"/>
      <c r="N388" s="62"/>
      <c r="O388" s="133"/>
      <c r="P388" s="133"/>
      <c r="Q388" s="133"/>
      <c r="R388" s="133"/>
      <c r="S388" s="133"/>
      <c r="T388" s="133"/>
      <c r="U388" s="133"/>
      <c r="V388" s="133"/>
      <c r="W388" s="133"/>
      <c r="X388" s="133"/>
      <c r="Y388" s="133"/>
      <c r="Z388" s="133"/>
      <c r="AA388" s="133"/>
      <c r="AB388" s="133"/>
      <c r="AC388" s="133"/>
      <c r="AD388" s="171">
        <v>46246</v>
      </c>
      <c r="AE388" s="159"/>
      <c r="AF388" s="133"/>
      <c r="AG388" s="133"/>
      <c r="AH388" s="133"/>
      <c r="AI388" s="133"/>
      <c r="AJ388" s="133"/>
      <c r="AK388" s="133"/>
      <c r="AL388" s="133"/>
      <c r="AM388" s="133"/>
      <c r="AN388" s="133"/>
      <c r="AO388" s="133"/>
      <c r="AP388" s="136"/>
      <c r="AQ388" s="136"/>
      <c r="AR388" s="136"/>
      <c r="AS388" s="133"/>
      <c r="AT388" s="136"/>
      <c r="AU388" s="137"/>
    </row>
    <row r="389" spans="2:47" s="43" customFormat="1" ht="135" hidden="1" customHeight="1" x14ac:dyDescent="0.35">
      <c r="B389" s="139"/>
      <c r="C389" s="158"/>
      <c r="D389" s="139"/>
      <c r="E389" s="133"/>
      <c r="F389" s="133"/>
      <c r="G389" s="133"/>
      <c r="H389" s="133"/>
      <c r="I389" s="133"/>
      <c r="J389" s="133"/>
      <c r="K389" s="62"/>
      <c r="L389" s="133"/>
      <c r="M389" s="62"/>
      <c r="N389" s="62"/>
      <c r="O389" s="133"/>
      <c r="P389" s="133"/>
      <c r="Q389" s="133"/>
      <c r="R389" s="133"/>
      <c r="S389" s="133"/>
      <c r="T389" s="133"/>
      <c r="U389" s="133"/>
      <c r="V389" s="133"/>
      <c r="W389" s="133"/>
      <c r="X389" s="133"/>
      <c r="Y389" s="133"/>
      <c r="Z389" s="133"/>
      <c r="AA389" s="133"/>
      <c r="AB389" s="62"/>
      <c r="AC389" s="62"/>
      <c r="AD389" s="171">
        <v>46246</v>
      </c>
      <c r="AE389" s="159"/>
      <c r="AF389" s="133"/>
      <c r="AG389" s="133"/>
      <c r="AH389" s="133"/>
      <c r="AI389" s="133"/>
      <c r="AJ389" s="133"/>
      <c r="AK389" s="133"/>
      <c r="AL389" s="133"/>
      <c r="AM389" s="133"/>
      <c r="AN389" s="133"/>
      <c r="AO389" s="133"/>
      <c r="AP389" s="136"/>
      <c r="AQ389" s="136"/>
      <c r="AR389" s="136"/>
      <c r="AS389" s="62"/>
      <c r="AT389" s="160"/>
      <c r="AU389" s="137"/>
    </row>
    <row r="390" spans="2:47" s="43" customFormat="1" ht="135" hidden="1" customHeight="1" x14ac:dyDescent="0.35">
      <c r="B390" s="139"/>
      <c r="C390" s="158"/>
      <c r="D390" s="139"/>
      <c r="E390" s="133"/>
      <c r="F390" s="133"/>
      <c r="G390" s="133"/>
      <c r="H390" s="133"/>
      <c r="I390" s="133"/>
      <c r="J390" s="133"/>
      <c r="K390" s="62"/>
      <c r="L390" s="133"/>
      <c r="M390" s="62"/>
      <c r="N390" s="62"/>
      <c r="O390" s="133"/>
      <c r="P390" s="133"/>
      <c r="Q390" s="133"/>
      <c r="R390" s="133"/>
      <c r="S390" s="133"/>
      <c r="T390" s="133"/>
      <c r="U390" s="133"/>
      <c r="V390" s="133"/>
      <c r="W390" s="133"/>
      <c r="X390" s="133"/>
      <c r="Y390" s="133"/>
      <c r="Z390" s="133"/>
      <c r="AA390" s="133"/>
      <c r="AB390" s="62"/>
      <c r="AC390" s="62"/>
      <c r="AD390" s="171">
        <v>46246</v>
      </c>
      <c r="AE390" s="159"/>
      <c r="AF390" s="133"/>
      <c r="AG390" s="133"/>
      <c r="AH390" s="133"/>
      <c r="AI390" s="133"/>
      <c r="AJ390" s="133"/>
      <c r="AK390" s="133"/>
      <c r="AL390" s="133"/>
      <c r="AM390" s="133"/>
      <c r="AN390" s="133"/>
      <c r="AO390" s="133"/>
      <c r="AP390" s="136"/>
      <c r="AQ390" s="136"/>
      <c r="AR390" s="136"/>
      <c r="AS390" s="62"/>
      <c r="AT390" s="160"/>
      <c r="AU390" s="137"/>
    </row>
    <row r="391" spans="2:47" s="43" customFormat="1" ht="135" hidden="1" customHeight="1" x14ac:dyDescent="0.35">
      <c r="B391" s="139"/>
      <c r="C391" s="158"/>
      <c r="D391" s="139"/>
      <c r="E391" s="133"/>
      <c r="F391" s="133"/>
      <c r="G391" s="133"/>
      <c r="H391" s="133"/>
      <c r="I391" s="133"/>
      <c r="J391" s="133"/>
      <c r="K391" s="62"/>
      <c r="L391" s="133"/>
      <c r="M391" s="62"/>
      <c r="N391" s="62"/>
      <c r="O391" s="133"/>
      <c r="P391" s="133"/>
      <c r="Q391" s="133"/>
      <c r="R391" s="133"/>
      <c r="S391" s="133"/>
      <c r="T391" s="133"/>
      <c r="U391" s="133"/>
      <c r="V391" s="133"/>
      <c r="W391" s="133"/>
      <c r="X391" s="133"/>
      <c r="Y391" s="133"/>
      <c r="Z391" s="133"/>
      <c r="AA391" s="133"/>
      <c r="AB391" s="62"/>
      <c r="AC391" s="62"/>
      <c r="AD391" s="171">
        <v>46246</v>
      </c>
      <c r="AE391" s="159"/>
      <c r="AF391" s="133"/>
      <c r="AG391" s="133"/>
      <c r="AH391" s="133"/>
      <c r="AI391" s="133"/>
      <c r="AJ391" s="133"/>
      <c r="AK391" s="133"/>
      <c r="AL391" s="133"/>
      <c r="AM391" s="133"/>
      <c r="AN391" s="133"/>
      <c r="AO391" s="133"/>
      <c r="AP391" s="136"/>
      <c r="AQ391" s="136"/>
      <c r="AR391" s="136"/>
      <c r="AS391" s="62"/>
      <c r="AT391" s="160"/>
      <c r="AU391" s="137"/>
    </row>
    <row r="392" spans="2:47" s="43" customFormat="1" ht="135" hidden="1" customHeight="1" x14ac:dyDescent="0.35">
      <c r="B392" s="139"/>
      <c r="C392" s="158"/>
      <c r="D392" s="139"/>
      <c r="E392" s="133"/>
      <c r="F392" s="133"/>
      <c r="G392" s="133"/>
      <c r="H392" s="133"/>
      <c r="I392" s="133"/>
      <c r="J392" s="133"/>
      <c r="K392" s="134"/>
      <c r="L392" s="62"/>
      <c r="M392" s="62"/>
      <c r="N392" s="62"/>
      <c r="O392" s="133"/>
      <c r="P392" s="133"/>
      <c r="Q392" s="133"/>
      <c r="R392" s="133"/>
      <c r="S392" s="133"/>
      <c r="T392" s="133"/>
      <c r="U392" s="133"/>
      <c r="V392" s="133"/>
      <c r="W392" s="133"/>
      <c r="X392" s="133"/>
      <c r="Y392" s="133"/>
      <c r="Z392" s="133"/>
      <c r="AA392" s="133"/>
      <c r="AB392" s="62"/>
      <c r="AC392" s="62"/>
      <c r="AD392" s="171">
        <v>46246</v>
      </c>
      <c r="AE392" s="159"/>
      <c r="AF392" s="133"/>
      <c r="AG392" s="133"/>
      <c r="AH392" s="133"/>
      <c r="AI392" s="133"/>
      <c r="AJ392" s="133"/>
      <c r="AK392" s="133"/>
      <c r="AL392" s="133"/>
      <c r="AM392" s="133"/>
      <c r="AN392" s="133"/>
      <c r="AO392" s="133"/>
      <c r="AP392" s="136"/>
      <c r="AQ392" s="136"/>
      <c r="AR392" s="136"/>
      <c r="AS392" s="62"/>
      <c r="AT392" s="160"/>
      <c r="AU392" s="137"/>
    </row>
    <row r="393" spans="2:47" s="43" customFormat="1" ht="135" hidden="1" customHeight="1" x14ac:dyDescent="0.35">
      <c r="B393" s="139"/>
      <c r="C393" s="158"/>
      <c r="D393" s="141"/>
      <c r="E393" s="134"/>
      <c r="F393" s="134"/>
      <c r="G393" s="133"/>
      <c r="H393" s="133"/>
      <c r="I393" s="137"/>
      <c r="J393" s="137"/>
      <c r="K393" s="62"/>
      <c r="L393" s="137"/>
      <c r="M393" s="137"/>
      <c r="N393" s="137"/>
      <c r="O393" s="133"/>
      <c r="P393" s="133"/>
      <c r="Q393" s="133"/>
      <c r="R393" s="133"/>
      <c r="S393" s="133"/>
      <c r="T393" s="133"/>
      <c r="U393" s="133"/>
      <c r="V393" s="133"/>
      <c r="W393" s="62"/>
      <c r="X393" s="133"/>
      <c r="Y393" s="133"/>
      <c r="Z393" s="133"/>
      <c r="AA393" s="133"/>
      <c r="AB393" s="137"/>
      <c r="AC393" s="133"/>
      <c r="AD393" s="171">
        <v>46246</v>
      </c>
      <c r="AE393" s="159"/>
      <c r="AF393" s="133"/>
      <c r="AG393" s="133"/>
      <c r="AH393" s="133"/>
      <c r="AI393" s="133"/>
      <c r="AJ393" s="133"/>
      <c r="AK393" s="133"/>
      <c r="AL393" s="133"/>
      <c r="AM393" s="133"/>
      <c r="AN393" s="62"/>
      <c r="AO393" s="133"/>
      <c r="AP393" s="136"/>
      <c r="AQ393" s="136"/>
      <c r="AR393" s="136"/>
      <c r="AS393" s="137"/>
      <c r="AT393" s="136"/>
      <c r="AU393" s="137"/>
    </row>
    <row r="394" spans="2:47" s="43" customFormat="1" ht="135" hidden="1" customHeight="1" x14ac:dyDescent="0.35">
      <c r="B394" s="139"/>
      <c r="C394" s="158"/>
      <c r="D394" s="141"/>
      <c r="E394" s="134"/>
      <c r="F394" s="134"/>
      <c r="G394" s="133"/>
      <c r="H394" s="133"/>
      <c r="I394" s="134"/>
      <c r="J394" s="134"/>
      <c r="K394" s="134"/>
      <c r="L394" s="133"/>
      <c r="M394" s="134"/>
      <c r="N394" s="134"/>
      <c r="O394" s="133"/>
      <c r="P394" s="133"/>
      <c r="Q394" s="133"/>
      <c r="R394" s="133"/>
      <c r="S394" s="133"/>
      <c r="T394" s="133"/>
      <c r="U394" s="133"/>
      <c r="V394" s="133"/>
      <c r="W394" s="134"/>
      <c r="X394" s="133"/>
      <c r="Y394" s="133"/>
      <c r="Z394" s="133"/>
      <c r="AA394" s="133"/>
      <c r="AB394" s="133"/>
      <c r="AC394" s="116"/>
      <c r="AD394" s="171">
        <v>46246</v>
      </c>
      <c r="AE394" s="159"/>
      <c r="AF394" s="133"/>
      <c r="AG394" s="133"/>
      <c r="AH394" s="133"/>
      <c r="AI394" s="133"/>
      <c r="AJ394" s="133"/>
      <c r="AK394" s="133"/>
      <c r="AL394" s="133"/>
      <c r="AM394" s="133"/>
      <c r="AN394" s="134"/>
      <c r="AO394" s="133"/>
      <c r="AP394" s="136"/>
      <c r="AQ394" s="136"/>
      <c r="AR394" s="136"/>
      <c r="AS394" s="133"/>
      <c r="AT394" s="140"/>
      <c r="AU394" s="137"/>
    </row>
    <row r="395" spans="2:47" s="43" customFormat="1" ht="135" hidden="1" customHeight="1" x14ac:dyDescent="0.35">
      <c r="B395" s="139"/>
      <c r="C395" s="158"/>
      <c r="D395" s="141"/>
      <c r="E395" s="134"/>
      <c r="F395" s="134"/>
      <c r="G395" s="133"/>
      <c r="H395" s="133"/>
      <c r="I395" s="138"/>
      <c r="J395" s="133"/>
      <c r="K395" s="62"/>
      <c r="L395" s="133"/>
      <c r="M395" s="134"/>
      <c r="N395" s="138"/>
      <c r="O395" s="133"/>
      <c r="P395" s="133"/>
      <c r="Q395" s="133"/>
      <c r="R395" s="133"/>
      <c r="S395" s="133"/>
      <c r="T395" s="133"/>
      <c r="U395" s="133"/>
      <c r="V395" s="133"/>
      <c r="W395" s="62"/>
      <c r="X395" s="133"/>
      <c r="Y395" s="133"/>
      <c r="Z395" s="133"/>
      <c r="AA395" s="133"/>
      <c r="AB395" s="137"/>
      <c r="AC395" s="137"/>
      <c r="AD395" s="171">
        <v>46246</v>
      </c>
      <c r="AE395" s="159"/>
      <c r="AF395" s="133"/>
      <c r="AG395" s="133"/>
      <c r="AH395" s="133"/>
      <c r="AI395" s="133"/>
      <c r="AJ395" s="133"/>
      <c r="AK395" s="133"/>
      <c r="AL395" s="133"/>
      <c r="AM395" s="133"/>
      <c r="AN395" s="62"/>
      <c r="AO395" s="133"/>
      <c r="AP395" s="136"/>
      <c r="AQ395" s="136"/>
      <c r="AR395" s="136"/>
      <c r="AS395" s="137"/>
      <c r="AT395" s="139"/>
      <c r="AU395" s="137"/>
    </row>
    <row r="396" spans="2:47" s="43" customFormat="1" ht="135" hidden="1" customHeight="1" x14ac:dyDescent="0.35">
      <c r="B396" s="139"/>
      <c r="C396" s="158"/>
      <c r="D396" s="141"/>
      <c r="E396" s="134"/>
      <c r="F396" s="134"/>
      <c r="G396" s="133"/>
      <c r="H396" s="133"/>
      <c r="I396" s="134"/>
      <c r="J396" s="134"/>
      <c r="K396" s="134"/>
      <c r="L396" s="134"/>
      <c r="M396" s="134"/>
      <c r="N396" s="134"/>
      <c r="O396" s="133"/>
      <c r="P396" s="133"/>
      <c r="Q396" s="133"/>
      <c r="R396" s="133"/>
      <c r="S396" s="133"/>
      <c r="T396" s="133"/>
      <c r="U396" s="133"/>
      <c r="V396" s="133"/>
      <c r="W396" s="134"/>
      <c r="X396" s="133"/>
      <c r="Y396" s="133"/>
      <c r="Z396" s="133"/>
      <c r="AA396" s="133"/>
      <c r="AB396" s="134"/>
      <c r="AC396" s="116"/>
      <c r="AD396" s="171">
        <v>46246</v>
      </c>
      <c r="AE396" s="159"/>
      <c r="AF396" s="133"/>
      <c r="AG396" s="133"/>
      <c r="AH396" s="133"/>
      <c r="AI396" s="133"/>
      <c r="AJ396" s="133"/>
      <c r="AK396" s="133"/>
      <c r="AL396" s="133"/>
      <c r="AM396" s="133"/>
      <c r="AN396" s="134"/>
      <c r="AO396" s="133"/>
      <c r="AP396" s="136"/>
      <c r="AQ396" s="136"/>
      <c r="AR396" s="136"/>
      <c r="AS396" s="134"/>
      <c r="AT396" s="140"/>
      <c r="AU396" s="137"/>
    </row>
    <row r="397" spans="2:47" s="43" customFormat="1" ht="135" hidden="1" customHeight="1" x14ac:dyDescent="0.35">
      <c r="B397" s="139"/>
      <c r="C397" s="158"/>
      <c r="D397" s="141"/>
      <c r="E397" s="134"/>
      <c r="F397" s="134"/>
      <c r="G397" s="133"/>
      <c r="H397" s="133"/>
      <c r="I397" s="133"/>
      <c r="J397" s="133"/>
      <c r="K397" s="62"/>
      <c r="L397" s="133"/>
      <c r="M397" s="62"/>
      <c r="N397" s="62"/>
      <c r="O397" s="133"/>
      <c r="P397" s="133"/>
      <c r="Q397" s="133"/>
      <c r="R397" s="133"/>
      <c r="S397" s="133"/>
      <c r="T397" s="133"/>
      <c r="U397" s="133"/>
      <c r="V397" s="133"/>
      <c r="W397" s="133"/>
      <c r="X397" s="133"/>
      <c r="Y397" s="133"/>
      <c r="Z397" s="133"/>
      <c r="AA397" s="133"/>
      <c r="AB397" s="62"/>
      <c r="AC397" s="62"/>
      <c r="AD397" s="171">
        <v>46246</v>
      </c>
      <c r="AE397" s="159"/>
      <c r="AF397" s="133"/>
      <c r="AG397" s="133"/>
      <c r="AH397" s="133"/>
      <c r="AI397" s="133"/>
      <c r="AJ397" s="133"/>
      <c r="AK397" s="133"/>
      <c r="AL397" s="133"/>
      <c r="AM397" s="133"/>
      <c r="AN397" s="133"/>
      <c r="AO397" s="133"/>
      <c r="AP397" s="136"/>
      <c r="AQ397" s="136"/>
      <c r="AR397" s="136"/>
      <c r="AS397" s="62"/>
      <c r="AT397" s="160"/>
      <c r="AU397" s="137"/>
    </row>
    <row r="398" spans="2:47" s="43" customFormat="1" ht="135" hidden="1" customHeight="1" x14ac:dyDescent="0.35">
      <c r="B398" s="139"/>
      <c r="C398" s="158"/>
      <c r="D398" s="141"/>
      <c r="E398" s="134"/>
      <c r="F398" s="134"/>
      <c r="G398" s="133"/>
      <c r="H398" s="133"/>
      <c r="I398" s="133"/>
      <c r="J398" s="133"/>
      <c r="K398" s="62"/>
      <c r="L398" s="133"/>
      <c r="M398" s="62"/>
      <c r="N398" s="62"/>
      <c r="O398" s="133"/>
      <c r="P398" s="133"/>
      <c r="Q398" s="133"/>
      <c r="R398" s="133"/>
      <c r="S398" s="133"/>
      <c r="T398" s="133"/>
      <c r="U398" s="133"/>
      <c r="V398" s="133"/>
      <c r="W398" s="133"/>
      <c r="X398" s="133"/>
      <c r="Y398" s="133"/>
      <c r="Z398" s="133"/>
      <c r="AA398" s="133"/>
      <c r="AB398" s="62"/>
      <c r="AC398" s="62"/>
      <c r="AD398" s="171">
        <v>46246</v>
      </c>
      <c r="AE398" s="159"/>
      <c r="AF398" s="133"/>
      <c r="AG398" s="133"/>
      <c r="AH398" s="133"/>
      <c r="AI398" s="133"/>
      <c r="AJ398" s="133"/>
      <c r="AK398" s="133"/>
      <c r="AL398" s="133"/>
      <c r="AM398" s="133"/>
      <c r="AN398" s="133"/>
      <c r="AO398" s="133"/>
      <c r="AP398" s="136"/>
      <c r="AQ398" s="136"/>
      <c r="AR398" s="136"/>
      <c r="AS398" s="62"/>
      <c r="AT398" s="160"/>
      <c r="AU398" s="137"/>
    </row>
    <row r="399" spans="2:47" s="43" customFormat="1" ht="135" hidden="1" customHeight="1" x14ac:dyDescent="0.35">
      <c r="B399" s="139"/>
      <c r="C399" s="158"/>
      <c r="D399" s="141"/>
      <c r="E399" s="134"/>
      <c r="F399" s="134"/>
      <c r="G399" s="133"/>
      <c r="H399" s="133"/>
      <c r="I399" s="133"/>
      <c r="J399" s="133"/>
      <c r="K399" s="134"/>
      <c r="L399" s="62"/>
      <c r="M399" s="62"/>
      <c r="N399" s="62"/>
      <c r="O399" s="133"/>
      <c r="P399" s="133"/>
      <c r="Q399" s="133"/>
      <c r="R399" s="133"/>
      <c r="S399" s="133"/>
      <c r="T399" s="133"/>
      <c r="U399" s="133"/>
      <c r="V399" s="133"/>
      <c r="W399" s="133"/>
      <c r="X399" s="133"/>
      <c r="Y399" s="133"/>
      <c r="Z399" s="133"/>
      <c r="AA399" s="133"/>
      <c r="AB399" s="62"/>
      <c r="AC399" s="62"/>
      <c r="AD399" s="171">
        <v>46246</v>
      </c>
      <c r="AE399" s="159"/>
      <c r="AF399" s="133"/>
      <c r="AG399" s="133"/>
      <c r="AH399" s="133"/>
      <c r="AI399" s="133"/>
      <c r="AJ399" s="133"/>
      <c r="AK399" s="133"/>
      <c r="AL399" s="133"/>
      <c r="AM399" s="133"/>
      <c r="AN399" s="133"/>
      <c r="AO399" s="133"/>
      <c r="AP399" s="136"/>
      <c r="AQ399" s="136"/>
      <c r="AR399" s="136"/>
      <c r="AS399" s="62"/>
      <c r="AT399" s="160"/>
      <c r="AU399" s="137"/>
    </row>
    <row r="400" spans="2:47" s="43" customFormat="1" ht="135" hidden="1" customHeight="1" x14ac:dyDescent="0.35">
      <c r="B400" s="139"/>
      <c r="C400" s="158"/>
      <c r="D400" s="141"/>
      <c r="E400" s="134"/>
      <c r="F400" s="134"/>
      <c r="G400" s="133"/>
      <c r="H400" s="133"/>
      <c r="I400" s="137"/>
      <c r="J400" s="137"/>
      <c r="K400" s="62"/>
      <c r="L400" s="137"/>
      <c r="M400" s="137"/>
      <c r="N400" s="137"/>
      <c r="O400" s="133"/>
      <c r="P400" s="133"/>
      <c r="Q400" s="133"/>
      <c r="R400" s="133"/>
      <c r="S400" s="133"/>
      <c r="T400" s="133"/>
      <c r="U400" s="133"/>
      <c r="V400" s="133"/>
      <c r="W400" s="62"/>
      <c r="X400" s="133"/>
      <c r="Y400" s="133"/>
      <c r="Z400" s="133"/>
      <c r="AA400" s="133"/>
      <c r="AB400" s="137"/>
      <c r="AC400" s="133"/>
      <c r="AD400" s="171">
        <v>46246</v>
      </c>
      <c r="AE400" s="159"/>
      <c r="AF400" s="133"/>
      <c r="AG400" s="133"/>
      <c r="AH400" s="133"/>
      <c r="AI400" s="133"/>
      <c r="AJ400" s="133"/>
      <c r="AK400" s="133"/>
      <c r="AL400" s="133"/>
      <c r="AM400" s="133"/>
      <c r="AN400" s="62"/>
      <c r="AO400" s="133"/>
      <c r="AP400" s="136"/>
      <c r="AQ400" s="136"/>
      <c r="AR400" s="136"/>
      <c r="AS400" s="137"/>
      <c r="AT400" s="136"/>
      <c r="AU400" s="137"/>
    </row>
    <row r="401" spans="2:47" s="43" customFormat="1" ht="135" hidden="1" customHeight="1" x14ac:dyDescent="0.35">
      <c r="B401" s="139"/>
      <c r="C401" s="158"/>
      <c r="D401" s="141"/>
      <c r="E401" s="134"/>
      <c r="F401" s="134"/>
      <c r="G401" s="133"/>
      <c r="H401" s="133"/>
      <c r="I401" s="134"/>
      <c r="J401" s="134"/>
      <c r="K401" s="134"/>
      <c r="L401" s="133"/>
      <c r="M401" s="134"/>
      <c r="N401" s="134"/>
      <c r="O401" s="133"/>
      <c r="P401" s="133"/>
      <c r="Q401" s="133"/>
      <c r="R401" s="133"/>
      <c r="S401" s="133"/>
      <c r="T401" s="133"/>
      <c r="U401" s="133"/>
      <c r="V401" s="133"/>
      <c r="W401" s="134"/>
      <c r="X401" s="133"/>
      <c r="Y401" s="133"/>
      <c r="Z401" s="133"/>
      <c r="AA401" s="133"/>
      <c r="AB401" s="133"/>
      <c r="AC401" s="116"/>
      <c r="AD401" s="171">
        <v>46246</v>
      </c>
      <c r="AE401" s="159"/>
      <c r="AF401" s="133"/>
      <c r="AG401" s="133"/>
      <c r="AH401" s="133"/>
      <c r="AI401" s="133"/>
      <c r="AJ401" s="133"/>
      <c r="AK401" s="133"/>
      <c r="AL401" s="133"/>
      <c r="AM401" s="133"/>
      <c r="AN401" s="134"/>
      <c r="AO401" s="133"/>
      <c r="AP401" s="136"/>
      <c r="AQ401" s="136"/>
      <c r="AR401" s="136"/>
      <c r="AS401" s="133"/>
      <c r="AT401" s="140"/>
      <c r="AU401" s="137"/>
    </row>
    <row r="402" spans="2:47" s="43" customFormat="1" ht="135" hidden="1" customHeight="1" x14ac:dyDescent="0.35">
      <c r="B402" s="139"/>
      <c r="C402" s="158"/>
      <c r="D402" s="141"/>
      <c r="E402" s="134"/>
      <c r="F402" s="134"/>
      <c r="G402" s="133"/>
      <c r="H402" s="133"/>
      <c r="I402" s="138"/>
      <c r="J402" s="133"/>
      <c r="K402" s="62"/>
      <c r="L402" s="133"/>
      <c r="M402" s="134"/>
      <c r="N402" s="138"/>
      <c r="O402" s="133"/>
      <c r="P402" s="133"/>
      <c r="Q402" s="133"/>
      <c r="R402" s="133"/>
      <c r="S402" s="133"/>
      <c r="T402" s="133"/>
      <c r="U402" s="133"/>
      <c r="V402" s="133"/>
      <c r="W402" s="62"/>
      <c r="X402" s="133"/>
      <c r="Y402" s="133"/>
      <c r="Z402" s="133"/>
      <c r="AA402" s="133"/>
      <c r="AB402" s="137"/>
      <c r="AC402" s="137"/>
      <c r="AD402" s="171">
        <v>46246</v>
      </c>
      <c r="AE402" s="159"/>
      <c r="AF402" s="133"/>
      <c r="AG402" s="133"/>
      <c r="AH402" s="133"/>
      <c r="AI402" s="133"/>
      <c r="AJ402" s="133"/>
      <c r="AK402" s="133"/>
      <c r="AL402" s="133"/>
      <c r="AM402" s="133"/>
      <c r="AN402" s="62"/>
      <c r="AO402" s="133"/>
      <c r="AP402" s="136"/>
      <c r="AQ402" s="136"/>
      <c r="AR402" s="136"/>
      <c r="AS402" s="137"/>
      <c r="AT402" s="139"/>
      <c r="AU402" s="137"/>
    </row>
    <row r="403" spans="2:47" s="43" customFormat="1" ht="135" hidden="1" customHeight="1" x14ac:dyDescent="0.35">
      <c r="B403" s="139"/>
      <c r="C403" s="158"/>
      <c r="D403" s="141"/>
      <c r="E403" s="134"/>
      <c r="F403" s="134"/>
      <c r="G403" s="133"/>
      <c r="H403" s="133"/>
      <c r="I403" s="134"/>
      <c r="J403" s="134"/>
      <c r="K403" s="134"/>
      <c r="L403" s="134"/>
      <c r="M403" s="134"/>
      <c r="N403" s="134"/>
      <c r="O403" s="133"/>
      <c r="P403" s="133"/>
      <c r="Q403" s="133"/>
      <c r="R403" s="133"/>
      <c r="S403" s="133"/>
      <c r="T403" s="133"/>
      <c r="U403" s="133"/>
      <c r="V403" s="133"/>
      <c r="W403" s="134"/>
      <c r="X403" s="133"/>
      <c r="Y403" s="133"/>
      <c r="Z403" s="133"/>
      <c r="AA403" s="133"/>
      <c r="AB403" s="134"/>
      <c r="AC403" s="116"/>
      <c r="AD403" s="171">
        <v>46246</v>
      </c>
      <c r="AE403" s="159"/>
      <c r="AF403" s="133"/>
      <c r="AG403" s="133"/>
      <c r="AH403" s="133"/>
      <c r="AI403" s="133"/>
      <c r="AJ403" s="133"/>
      <c r="AK403" s="133"/>
      <c r="AL403" s="133"/>
      <c r="AM403" s="133"/>
      <c r="AN403" s="134"/>
      <c r="AO403" s="133"/>
      <c r="AP403" s="136"/>
      <c r="AQ403" s="136"/>
      <c r="AR403" s="136"/>
      <c r="AS403" s="134"/>
      <c r="AT403" s="140"/>
      <c r="AU403" s="137"/>
    </row>
    <row r="404" spans="2:47" s="43" customFormat="1" ht="135" hidden="1" customHeight="1" x14ac:dyDescent="0.35">
      <c r="B404" s="139"/>
      <c r="C404" s="158"/>
      <c r="D404" s="141"/>
      <c r="E404" s="134"/>
      <c r="F404" s="134"/>
      <c r="G404" s="133"/>
      <c r="H404" s="133"/>
      <c r="I404" s="133"/>
      <c r="J404" s="133"/>
      <c r="K404" s="62"/>
      <c r="L404" s="133"/>
      <c r="M404" s="62"/>
      <c r="N404" s="62"/>
      <c r="O404" s="133"/>
      <c r="P404" s="133"/>
      <c r="Q404" s="133"/>
      <c r="R404" s="133"/>
      <c r="S404" s="133"/>
      <c r="T404" s="133"/>
      <c r="U404" s="133"/>
      <c r="V404" s="133"/>
      <c r="W404" s="133"/>
      <c r="X404" s="133"/>
      <c r="Y404" s="133"/>
      <c r="Z404" s="133"/>
      <c r="AA404" s="133"/>
      <c r="AB404" s="62"/>
      <c r="AC404" s="62"/>
      <c r="AD404" s="171">
        <v>46246</v>
      </c>
      <c r="AE404" s="159"/>
      <c r="AF404" s="133"/>
      <c r="AG404" s="133"/>
      <c r="AH404" s="133"/>
      <c r="AI404" s="133"/>
      <c r="AJ404" s="133"/>
      <c r="AK404" s="133"/>
      <c r="AL404" s="133"/>
      <c r="AM404" s="133"/>
      <c r="AN404" s="133"/>
      <c r="AO404" s="133"/>
      <c r="AP404" s="136"/>
      <c r="AQ404" s="136"/>
      <c r="AR404" s="136"/>
      <c r="AS404" s="62"/>
      <c r="AT404" s="160"/>
      <c r="AU404" s="137"/>
    </row>
    <row r="405" spans="2:47" s="43" customFormat="1" ht="135" hidden="1" customHeight="1" x14ac:dyDescent="0.35">
      <c r="B405" s="139"/>
      <c r="C405" s="158"/>
      <c r="D405" s="141"/>
      <c r="E405" s="134"/>
      <c r="F405" s="134"/>
      <c r="G405" s="133"/>
      <c r="H405" s="133"/>
      <c r="I405" s="133"/>
      <c r="J405" s="133"/>
      <c r="K405" s="62"/>
      <c r="L405" s="133"/>
      <c r="M405" s="62"/>
      <c r="N405" s="62"/>
      <c r="O405" s="133"/>
      <c r="P405" s="133"/>
      <c r="Q405" s="133"/>
      <c r="R405" s="133"/>
      <c r="S405" s="133"/>
      <c r="T405" s="133"/>
      <c r="U405" s="133"/>
      <c r="V405" s="133"/>
      <c r="W405" s="133"/>
      <c r="X405" s="133"/>
      <c r="Y405" s="133"/>
      <c r="Z405" s="133"/>
      <c r="AA405" s="133"/>
      <c r="AB405" s="62"/>
      <c r="AC405" s="62"/>
      <c r="AD405" s="171">
        <v>46246</v>
      </c>
      <c r="AE405" s="159"/>
      <c r="AF405" s="133"/>
      <c r="AG405" s="133"/>
      <c r="AH405" s="133"/>
      <c r="AI405" s="133"/>
      <c r="AJ405" s="133"/>
      <c r="AK405" s="133"/>
      <c r="AL405" s="133"/>
      <c r="AM405" s="133"/>
      <c r="AN405" s="133"/>
      <c r="AO405" s="133"/>
      <c r="AP405" s="136"/>
      <c r="AQ405" s="136"/>
      <c r="AR405" s="136"/>
      <c r="AS405" s="62"/>
      <c r="AT405" s="160"/>
      <c r="AU405" s="137"/>
    </row>
    <row r="406" spans="2:47" s="43" customFormat="1" ht="135" hidden="1" customHeight="1" x14ac:dyDescent="0.35">
      <c r="B406" s="139"/>
      <c r="C406" s="158"/>
      <c r="D406" s="141"/>
      <c r="E406" s="134"/>
      <c r="F406" s="134"/>
      <c r="G406" s="133"/>
      <c r="H406" s="133"/>
      <c r="I406" s="133"/>
      <c r="J406" s="133"/>
      <c r="K406" s="134"/>
      <c r="L406" s="62"/>
      <c r="M406" s="62"/>
      <c r="N406" s="62"/>
      <c r="O406" s="133"/>
      <c r="P406" s="133"/>
      <c r="Q406" s="133"/>
      <c r="R406" s="133"/>
      <c r="S406" s="133"/>
      <c r="T406" s="133"/>
      <c r="U406" s="133"/>
      <c r="V406" s="133"/>
      <c r="W406" s="133"/>
      <c r="X406" s="133"/>
      <c r="Y406" s="133"/>
      <c r="Z406" s="133"/>
      <c r="AA406" s="133"/>
      <c r="AB406" s="62"/>
      <c r="AC406" s="62"/>
      <c r="AD406" s="171">
        <v>46246</v>
      </c>
      <c r="AE406" s="159"/>
      <c r="AF406" s="133"/>
      <c r="AG406" s="133"/>
      <c r="AH406" s="133"/>
      <c r="AI406" s="133"/>
      <c r="AJ406" s="133"/>
      <c r="AK406" s="133"/>
      <c r="AL406" s="133"/>
      <c r="AM406" s="133"/>
      <c r="AN406" s="133"/>
      <c r="AO406" s="133"/>
      <c r="AP406" s="136"/>
      <c r="AQ406" s="136"/>
      <c r="AR406" s="136"/>
      <c r="AS406" s="62"/>
      <c r="AT406" s="160"/>
      <c r="AU406" s="137"/>
    </row>
    <row r="407" spans="2:47" s="43" customFormat="1" ht="135" hidden="1" customHeight="1" x14ac:dyDescent="0.35">
      <c r="B407" s="139"/>
      <c r="C407" s="158"/>
      <c r="D407" s="141"/>
      <c r="E407" s="134"/>
      <c r="F407" s="134"/>
      <c r="G407" s="133"/>
      <c r="H407" s="133"/>
      <c r="I407" s="137"/>
      <c r="J407" s="137"/>
      <c r="K407" s="62"/>
      <c r="L407" s="137"/>
      <c r="M407" s="137"/>
      <c r="N407" s="137"/>
      <c r="O407" s="133"/>
      <c r="P407" s="133"/>
      <c r="Q407" s="133"/>
      <c r="R407" s="133"/>
      <c r="S407" s="133"/>
      <c r="T407" s="133"/>
      <c r="U407" s="133"/>
      <c r="V407" s="133"/>
      <c r="W407" s="62"/>
      <c r="X407" s="133"/>
      <c r="Y407" s="133"/>
      <c r="Z407" s="133"/>
      <c r="AA407" s="133"/>
      <c r="AB407" s="137"/>
      <c r="AC407" s="133"/>
      <c r="AD407" s="171">
        <v>46246</v>
      </c>
      <c r="AE407" s="159"/>
      <c r="AF407" s="133"/>
      <c r="AG407" s="133"/>
      <c r="AH407" s="133"/>
      <c r="AI407" s="133"/>
      <c r="AJ407" s="133"/>
      <c r="AK407" s="133"/>
      <c r="AL407" s="133"/>
      <c r="AM407" s="133"/>
      <c r="AN407" s="62"/>
      <c r="AO407" s="133"/>
      <c r="AP407" s="136"/>
      <c r="AQ407" s="136"/>
      <c r="AR407" s="136"/>
      <c r="AS407" s="137"/>
      <c r="AT407" s="136"/>
      <c r="AU407" s="137"/>
    </row>
    <row r="408" spans="2:47" s="43" customFormat="1" ht="135" hidden="1" customHeight="1" x14ac:dyDescent="0.35">
      <c r="B408" s="139"/>
      <c r="C408" s="158"/>
      <c r="D408" s="141"/>
      <c r="E408" s="134"/>
      <c r="F408" s="134"/>
      <c r="G408" s="133"/>
      <c r="H408" s="133"/>
      <c r="I408" s="134"/>
      <c r="J408" s="116"/>
      <c r="K408" s="134"/>
      <c r="L408" s="133"/>
      <c r="M408" s="133"/>
      <c r="N408" s="134"/>
      <c r="O408" s="133"/>
      <c r="P408" s="133"/>
      <c r="Q408" s="133"/>
      <c r="R408" s="133"/>
      <c r="S408" s="133"/>
      <c r="T408" s="133"/>
      <c r="U408" s="133"/>
      <c r="V408" s="133"/>
      <c r="W408" s="134"/>
      <c r="X408" s="133"/>
      <c r="Y408" s="133"/>
      <c r="Z408" s="133"/>
      <c r="AA408" s="133"/>
      <c r="AB408" s="134"/>
      <c r="AC408" s="116"/>
      <c r="AD408" s="171">
        <v>46246</v>
      </c>
      <c r="AE408" s="159"/>
      <c r="AF408" s="133"/>
      <c r="AG408" s="133"/>
      <c r="AH408" s="133"/>
      <c r="AI408" s="133"/>
      <c r="AJ408" s="133"/>
      <c r="AK408" s="133"/>
      <c r="AL408" s="133"/>
      <c r="AM408" s="133"/>
      <c r="AN408" s="134"/>
      <c r="AO408" s="133"/>
      <c r="AP408" s="136"/>
      <c r="AQ408" s="136"/>
      <c r="AR408" s="136"/>
      <c r="AS408" s="134"/>
      <c r="AT408" s="140"/>
      <c r="AU408" s="137"/>
    </row>
    <row r="409" spans="2:47" s="43" customFormat="1" ht="135" hidden="1" customHeight="1" x14ac:dyDescent="0.35">
      <c r="B409" s="139"/>
      <c r="C409" s="158"/>
      <c r="D409" s="141"/>
      <c r="E409" s="134"/>
      <c r="F409" s="134"/>
      <c r="G409" s="133"/>
      <c r="H409" s="133"/>
      <c r="I409" s="134"/>
      <c r="J409" s="116"/>
      <c r="K409" s="134"/>
      <c r="L409" s="133"/>
      <c r="M409" s="134"/>
      <c r="N409" s="134"/>
      <c r="O409" s="133"/>
      <c r="P409" s="133"/>
      <c r="Q409" s="133"/>
      <c r="R409" s="133"/>
      <c r="S409" s="133"/>
      <c r="T409" s="133"/>
      <c r="U409" s="133"/>
      <c r="V409" s="133"/>
      <c r="W409" s="134"/>
      <c r="X409" s="133"/>
      <c r="Y409" s="133"/>
      <c r="Z409" s="133"/>
      <c r="AA409" s="133"/>
      <c r="AB409" s="134"/>
      <c r="AC409" s="137"/>
      <c r="AD409" s="171">
        <v>46246</v>
      </c>
      <c r="AE409" s="159"/>
      <c r="AF409" s="133"/>
      <c r="AG409" s="133"/>
      <c r="AH409" s="133"/>
      <c r="AI409" s="133"/>
      <c r="AJ409" s="133"/>
      <c r="AK409" s="133"/>
      <c r="AL409" s="133"/>
      <c r="AM409" s="133"/>
      <c r="AN409" s="134"/>
      <c r="AO409" s="133"/>
      <c r="AP409" s="136"/>
      <c r="AQ409" s="136"/>
      <c r="AR409" s="136"/>
      <c r="AS409" s="134"/>
      <c r="AT409" s="139"/>
      <c r="AU409" s="137"/>
    </row>
    <row r="410" spans="2:47" s="43" customFormat="1" ht="135" hidden="1" customHeight="1" x14ac:dyDescent="0.35">
      <c r="B410" s="139"/>
      <c r="C410" s="158"/>
      <c r="D410" s="141"/>
      <c r="E410" s="134"/>
      <c r="F410" s="134"/>
      <c r="G410" s="133"/>
      <c r="H410" s="133"/>
      <c r="I410" s="134"/>
      <c r="J410" s="134"/>
      <c r="K410" s="134"/>
      <c r="L410" s="133"/>
      <c r="M410" s="133"/>
      <c r="N410" s="134"/>
      <c r="O410" s="133"/>
      <c r="P410" s="133"/>
      <c r="Q410" s="133"/>
      <c r="R410" s="133"/>
      <c r="S410" s="133"/>
      <c r="T410" s="133"/>
      <c r="U410" s="133"/>
      <c r="V410" s="133"/>
      <c r="W410" s="134"/>
      <c r="X410" s="133"/>
      <c r="Y410" s="133"/>
      <c r="Z410" s="133"/>
      <c r="AA410" s="133"/>
      <c r="AB410" s="133"/>
      <c r="AC410" s="116"/>
      <c r="AD410" s="171">
        <v>46246</v>
      </c>
      <c r="AE410" s="159"/>
      <c r="AF410" s="133"/>
      <c r="AG410" s="133"/>
      <c r="AH410" s="133"/>
      <c r="AI410" s="133"/>
      <c r="AJ410" s="133"/>
      <c r="AK410" s="133"/>
      <c r="AL410" s="133"/>
      <c r="AM410" s="133"/>
      <c r="AN410" s="134"/>
      <c r="AO410" s="133"/>
      <c r="AP410" s="136"/>
      <c r="AQ410" s="136"/>
      <c r="AR410" s="136"/>
      <c r="AS410" s="133"/>
      <c r="AT410" s="140"/>
      <c r="AU410" s="137"/>
    </row>
    <row r="411" spans="2:47" s="43" customFormat="1" ht="135" hidden="1" customHeight="1" x14ac:dyDescent="0.35">
      <c r="B411" s="139"/>
      <c r="C411" s="158"/>
      <c r="D411" s="141"/>
      <c r="E411" s="134"/>
      <c r="F411" s="134"/>
      <c r="G411" s="133"/>
      <c r="H411" s="133"/>
      <c r="I411" s="138"/>
      <c r="J411" s="133"/>
      <c r="K411" s="62"/>
      <c r="L411" s="133"/>
      <c r="M411" s="133"/>
      <c r="N411" s="138"/>
      <c r="O411" s="133"/>
      <c r="P411" s="133"/>
      <c r="Q411" s="133"/>
      <c r="R411" s="133"/>
      <c r="S411" s="133"/>
      <c r="T411" s="133"/>
      <c r="U411" s="133"/>
      <c r="V411" s="133"/>
      <c r="W411" s="62"/>
      <c r="X411" s="133"/>
      <c r="Y411" s="133"/>
      <c r="Z411" s="133"/>
      <c r="AA411" s="133"/>
      <c r="AB411" s="137"/>
      <c r="AC411" s="62"/>
      <c r="AD411" s="171">
        <v>46246</v>
      </c>
      <c r="AE411" s="159"/>
      <c r="AF411" s="133"/>
      <c r="AG411" s="133"/>
      <c r="AH411" s="133"/>
      <c r="AI411" s="133"/>
      <c r="AJ411" s="133"/>
      <c r="AK411" s="133"/>
      <c r="AL411" s="133"/>
      <c r="AM411" s="133"/>
      <c r="AN411" s="62"/>
      <c r="AO411" s="133"/>
      <c r="AP411" s="136"/>
      <c r="AQ411" s="136"/>
      <c r="AR411" s="136"/>
      <c r="AS411" s="137"/>
      <c r="AT411" s="160"/>
      <c r="AU411" s="137"/>
    </row>
    <row r="412" spans="2:47" s="43" customFormat="1" ht="135" hidden="1" customHeight="1" x14ac:dyDescent="0.35">
      <c r="B412" s="139"/>
      <c r="C412" s="158"/>
      <c r="D412" s="141"/>
      <c r="E412" s="134"/>
      <c r="F412" s="134"/>
      <c r="G412" s="133"/>
      <c r="H412" s="133"/>
      <c r="I412" s="133"/>
      <c r="J412" s="133"/>
      <c r="K412" s="62"/>
      <c r="L412" s="133"/>
      <c r="M412" s="62"/>
      <c r="N412" s="62"/>
      <c r="O412" s="133"/>
      <c r="P412" s="133"/>
      <c r="Q412" s="133"/>
      <c r="R412" s="133"/>
      <c r="S412" s="133"/>
      <c r="T412" s="133"/>
      <c r="U412" s="133"/>
      <c r="V412" s="133"/>
      <c r="W412" s="133"/>
      <c r="X412" s="133"/>
      <c r="Y412" s="133"/>
      <c r="Z412" s="133"/>
      <c r="AA412" s="133"/>
      <c r="AB412" s="62"/>
      <c r="AC412" s="62"/>
      <c r="AD412" s="171">
        <v>46246</v>
      </c>
      <c r="AE412" s="159"/>
      <c r="AF412" s="133"/>
      <c r="AG412" s="133"/>
      <c r="AH412" s="133"/>
      <c r="AI412" s="133"/>
      <c r="AJ412" s="133"/>
      <c r="AK412" s="133"/>
      <c r="AL412" s="133"/>
      <c r="AM412" s="133"/>
      <c r="AN412" s="133"/>
      <c r="AO412" s="133"/>
      <c r="AP412" s="136"/>
      <c r="AQ412" s="136"/>
      <c r="AR412" s="136"/>
      <c r="AS412" s="62"/>
      <c r="AT412" s="160"/>
      <c r="AU412" s="137"/>
    </row>
    <row r="413" spans="2:47" s="43" customFormat="1" ht="135" hidden="1" customHeight="1" x14ac:dyDescent="0.35">
      <c r="B413" s="139"/>
      <c r="C413" s="158"/>
      <c r="D413" s="141"/>
      <c r="E413" s="134"/>
      <c r="F413" s="134"/>
      <c r="G413" s="133"/>
      <c r="H413" s="133"/>
      <c r="I413" s="133"/>
      <c r="J413" s="137"/>
      <c r="K413" s="62"/>
      <c r="L413" s="133"/>
      <c r="M413" s="62"/>
      <c r="N413" s="62"/>
      <c r="O413" s="133"/>
      <c r="P413" s="133"/>
      <c r="Q413" s="133"/>
      <c r="R413" s="133"/>
      <c r="S413" s="133"/>
      <c r="T413" s="133"/>
      <c r="U413" s="133"/>
      <c r="V413" s="133"/>
      <c r="W413" s="133"/>
      <c r="X413" s="133"/>
      <c r="Y413" s="133"/>
      <c r="Z413" s="133"/>
      <c r="AA413" s="133"/>
      <c r="AB413" s="62"/>
      <c r="AC413" s="133"/>
      <c r="AD413" s="171">
        <v>46246</v>
      </c>
      <c r="AE413" s="159"/>
      <c r="AF413" s="133"/>
      <c r="AG413" s="133"/>
      <c r="AH413" s="133"/>
      <c r="AI413" s="133"/>
      <c r="AJ413" s="133"/>
      <c r="AK413" s="133"/>
      <c r="AL413" s="133"/>
      <c r="AM413" s="133"/>
      <c r="AN413" s="133"/>
      <c r="AO413" s="133"/>
      <c r="AP413" s="136"/>
      <c r="AQ413" s="136"/>
      <c r="AR413" s="136"/>
      <c r="AS413" s="62"/>
      <c r="AT413" s="136"/>
      <c r="AU413" s="137"/>
    </row>
    <row r="414" spans="2:47" s="43" customFormat="1" ht="135" hidden="1" customHeight="1" x14ac:dyDescent="0.35">
      <c r="B414" s="139"/>
      <c r="C414" s="158"/>
      <c r="D414" s="141"/>
      <c r="E414" s="134"/>
      <c r="F414" s="134"/>
      <c r="G414" s="133"/>
      <c r="H414" s="133"/>
      <c r="I414" s="137"/>
      <c r="J414" s="137"/>
      <c r="K414" s="62"/>
      <c r="L414" s="137"/>
      <c r="M414" s="137"/>
      <c r="N414" s="137"/>
      <c r="O414" s="133"/>
      <c r="P414" s="133"/>
      <c r="Q414" s="133"/>
      <c r="R414" s="133"/>
      <c r="S414" s="133"/>
      <c r="T414" s="133"/>
      <c r="U414" s="133"/>
      <c r="V414" s="133"/>
      <c r="W414" s="62"/>
      <c r="X414" s="133"/>
      <c r="Y414" s="133"/>
      <c r="Z414" s="133"/>
      <c r="AA414" s="133"/>
      <c r="AB414" s="137"/>
      <c r="AC414" s="133"/>
      <c r="AD414" s="171">
        <v>46246</v>
      </c>
      <c r="AE414" s="159"/>
      <c r="AF414" s="133"/>
      <c r="AG414" s="133"/>
      <c r="AH414" s="133"/>
      <c r="AI414" s="133"/>
      <c r="AJ414" s="133"/>
      <c r="AK414" s="133"/>
      <c r="AL414" s="133"/>
      <c r="AM414" s="133"/>
      <c r="AN414" s="62"/>
      <c r="AO414" s="133"/>
      <c r="AP414" s="136"/>
      <c r="AQ414" s="136"/>
      <c r="AR414" s="136"/>
      <c r="AS414" s="137"/>
      <c r="AT414" s="136"/>
      <c r="AU414" s="137"/>
    </row>
    <row r="415" spans="2:47" s="43" customFormat="1" ht="135" hidden="1" customHeight="1" x14ac:dyDescent="0.35">
      <c r="B415" s="139"/>
      <c r="C415" s="158"/>
      <c r="D415" s="141"/>
      <c r="E415" s="134"/>
      <c r="F415" s="134"/>
      <c r="G415" s="133"/>
      <c r="H415" s="133"/>
      <c r="I415" s="134"/>
      <c r="J415" s="116"/>
      <c r="K415" s="134"/>
      <c r="L415" s="133"/>
      <c r="M415" s="133"/>
      <c r="N415" s="134"/>
      <c r="O415" s="133"/>
      <c r="P415" s="133"/>
      <c r="Q415" s="133"/>
      <c r="R415" s="133"/>
      <c r="S415" s="133"/>
      <c r="T415" s="133"/>
      <c r="U415" s="133"/>
      <c r="V415" s="133"/>
      <c r="W415" s="134"/>
      <c r="X415" s="133"/>
      <c r="Y415" s="133"/>
      <c r="Z415" s="133"/>
      <c r="AA415" s="133"/>
      <c r="AB415" s="134"/>
      <c r="AC415" s="116"/>
      <c r="AD415" s="171">
        <v>46246</v>
      </c>
      <c r="AE415" s="159"/>
      <c r="AF415" s="133"/>
      <c r="AG415" s="133"/>
      <c r="AH415" s="133"/>
      <c r="AI415" s="133"/>
      <c r="AJ415" s="133"/>
      <c r="AK415" s="133"/>
      <c r="AL415" s="133"/>
      <c r="AM415" s="133"/>
      <c r="AN415" s="134"/>
      <c r="AO415" s="133"/>
      <c r="AP415" s="136"/>
      <c r="AQ415" s="136"/>
      <c r="AR415" s="136"/>
      <c r="AS415" s="134"/>
      <c r="AT415" s="140"/>
      <c r="AU415" s="137"/>
    </row>
    <row r="416" spans="2:47" s="43" customFormat="1" ht="135" hidden="1" customHeight="1" x14ac:dyDescent="0.35">
      <c r="B416" s="139"/>
      <c r="C416" s="158"/>
      <c r="D416" s="141"/>
      <c r="E416" s="134"/>
      <c r="F416" s="134"/>
      <c r="G416" s="133"/>
      <c r="H416" s="133"/>
      <c r="I416" s="134"/>
      <c r="J416" s="116"/>
      <c r="K416" s="134"/>
      <c r="L416" s="133"/>
      <c r="M416" s="134"/>
      <c r="N416" s="134"/>
      <c r="O416" s="133"/>
      <c r="P416" s="133"/>
      <c r="Q416" s="133"/>
      <c r="R416" s="133"/>
      <c r="S416" s="133"/>
      <c r="T416" s="133"/>
      <c r="U416" s="133"/>
      <c r="V416" s="133"/>
      <c r="W416" s="134"/>
      <c r="X416" s="133"/>
      <c r="Y416" s="133"/>
      <c r="Z416" s="133"/>
      <c r="AA416" s="133"/>
      <c r="AB416" s="134"/>
      <c r="AC416" s="137"/>
      <c r="AD416" s="171">
        <v>46246</v>
      </c>
      <c r="AE416" s="159"/>
      <c r="AF416" s="133"/>
      <c r="AG416" s="133"/>
      <c r="AH416" s="133"/>
      <c r="AI416" s="133"/>
      <c r="AJ416" s="133"/>
      <c r="AK416" s="133"/>
      <c r="AL416" s="133"/>
      <c r="AM416" s="133"/>
      <c r="AN416" s="134"/>
      <c r="AO416" s="133"/>
      <c r="AP416" s="136"/>
      <c r="AQ416" s="136"/>
      <c r="AR416" s="136"/>
      <c r="AS416" s="134"/>
      <c r="AT416" s="139"/>
      <c r="AU416" s="137"/>
    </row>
    <row r="417" spans="2:47" s="43" customFormat="1" ht="135" hidden="1" customHeight="1" x14ac:dyDescent="0.35">
      <c r="B417" s="139"/>
      <c r="C417" s="158"/>
      <c r="D417" s="141"/>
      <c r="E417" s="134"/>
      <c r="F417" s="134"/>
      <c r="G417" s="133"/>
      <c r="H417" s="133"/>
      <c r="I417" s="134"/>
      <c r="J417" s="134"/>
      <c r="K417" s="134"/>
      <c r="L417" s="133"/>
      <c r="M417" s="133"/>
      <c r="N417" s="134"/>
      <c r="O417" s="133"/>
      <c r="P417" s="133"/>
      <c r="Q417" s="133"/>
      <c r="R417" s="133"/>
      <c r="S417" s="133"/>
      <c r="T417" s="133"/>
      <c r="U417" s="133"/>
      <c r="V417" s="133"/>
      <c r="W417" s="134"/>
      <c r="X417" s="133"/>
      <c r="Y417" s="133"/>
      <c r="Z417" s="133"/>
      <c r="AA417" s="133"/>
      <c r="AB417" s="133"/>
      <c r="AC417" s="116"/>
      <c r="AD417" s="171">
        <v>46246</v>
      </c>
      <c r="AE417" s="159"/>
      <c r="AF417" s="133"/>
      <c r="AG417" s="133"/>
      <c r="AH417" s="133"/>
      <c r="AI417" s="133"/>
      <c r="AJ417" s="133"/>
      <c r="AK417" s="133"/>
      <c r="AL417" s="133"/>
      <c r="AM417" s="133"/>
      <c r="AN417" s="134"/>
      <c r="AO417" s="133"/>
      <c r="AP417" s="136"/>
      <c r="AQ417" s="136"/>
      <c r="AR417" s="136"/>
      <c r="AS417" s="133"/>
      <c r="AT417" s="140"/>
      <c r="AU417" s="137"/>
    </row>
    <row r="418" spans="2:47" s="43" customFormat="1" ht="135" hidden="1" customHeight="1" x14ac:dyDescent="0.35">
      <c r="B418" s="139"/>
      <c r="C418" s="158"/>
      <c r="D418" s="141"/>
      <c r="E418" s="134"/>
      <c r="F418" s="134"/>
      <c r="G418" s="133"/>
      <c r="H418" s="133"/>
      <c r="I418" s="138"/>
      <c r="J418" s="133"/>
      <c r="K418" s="62"/>
      <c r="L418" s="133"/>
      <c r="M418" s="133"/>
      <c r="N418" s="138"/>
      <c r="O418" s="133"/>
      <c r="P418" s="133"/>
      <c r="Q418" s="133"/>
      <c r="R418" s="133"/>
      <c r="S418" s="133"/>
      <c r="T418" s="133"/>
      <c r="U418" s="133"/>
      <c r="V418" s="133"/>
      <c r="W418" s="62"/>
      <c r="X418" s="133"/>
      <c r="Y418" s="133"/>
      <c r="Z418" s="133"/>
      <c r="AA418" s="133"/>
      <c r="AB418" s="137"/>
      <c r="AC418" s="62"/>
      <c r="AD418" s="171">
        <v>46246</v>
      </c>
      <c r="AE418" s="159"/>
      <c r="AF418" s="133"/>
      <c r="AG418" s="133"/>
      <c r="AH418" s="133"/>
      <c r="AI418" s="133"/>
      <c r="AJ418" s="133"/>
      <c r="AK418" s="133"/>
      <c r="AL418" s="133"/>
      <c r="AM418" s="133"/>
      <c r="AN418" s="62"/>
      <c r="AO418" s="133"/>
      <c r="AP418" s="136"/>
      <c r="AQ418" s="136"/>
      <c r="AR418" s="136"/>
      <c r="AS418" s="137"/>
      <c r="AT418" s="160"/>
      <c r="AU418" s="137"/>
    </row>
    <row r="419" spans="2:47" s="43" customFormat="1" ht="135" hidden="1" customHeight="1" x14ac:dyDescent="0.35">
      <c r="B419" s="139"/>
      <c r="C419" s="158"/>
      <c r="D419" s="141"/>
      <c r="E419" s="134"/>
      <c r="F419" s="134"/>
      <c r="G419" s="133"/>
      <c r="H419" s="133"/>
      <c r="I419" s="133"/>
      <c r="J419" s="133"/>
      <c r="K419" s="62"/>
      <c r="L419" s="133"/>
      <c r="M419" s="62"/>
      <c r="N419" s="62"/>
      <c r="O419" s="133"/>
      <c r="P419" s="133"/>
      <c r="Q419" s="133"/>
      <c r="R419" s="133"/>
      <c r="S419" s="133"/>
      <c r="T419" s="133"/>
      <c r="U419" s="133"/>
      <c r="V419" s="133"/>
      <c r="W419" s="133"/>
      <c r="X419" s="133"/>
      <c r="Y419" s="133"/>
      <c r="Z419" s="133"/>
      <c r="AA419" s="133"/>
      <c r="AB419" s="62"/>
      <c r="AC419" s="62"/>
      <c r="AD419" s="171">
        <v>46246</v>
      </c>
      <c r="AE419" s="159"/>
      <c r="AF419" s="133"/>
      <c r="AG419" s="133"/>
      <c r="AH419" s="133"/>
      <c r="AI419" s="133"/>
      <c r="AJ419" s="133"/>
      <c r="AK419" s="133"/>
      <c r="AL419" s="133"/>
      <c r="AM419" s="133"/>
      <c r="AN419" s="133"/>
      <c r="AO419" s="133"/>
      <c r="AP419" s="136"/>
      <c r="AQ419" s="136"/>
      <c r="AR419" s="136"/>
      <c r="AS419" s="62"/>
      <c r="AT419" s="160"/>
      <c r="AU419" s="137"/>
    </row>
    <row r="420" spans="2:47" s="43" customFormat="1" ht="135" hidden="1" customHeight="1" x14ac:dyDescent="0.35">
      <c r="B420" s="139"/>
      <c r="C420" s="158"/>
      <c r="D420" s="141"/>
      <c r="E420" s="134"/>
      <c r="F420" s="134"/>
      <c r="G420" s="133"/>
      <c r="H420" s="133"/>
      <c r="I420" s="133"/>
      <c r="J420" s="137"/>
      <c r="K420" s="62"/>
      <c r="L420" s="133"/>
      <c r="M420" s="62"/>
      <c r="N420" s="62"/>
      <c r="O420" s="133"/>
      <c r="P420" s="133"/>
      <c r="Q420" s="133"/>
      <c r="R420" s="133"/>
      <c r="S420" s="133"/>
      <c r="T420" s="133"/>
      <c r="U420" s="133"/>
      <c r="V420" s="133"/>
      <c r="W420" s="133"/>
      <c r="X420" s="133"/>
      <c r="Y420" s="133"/>
      <c r="Z420" s="133"/>
      <c r="AA420" s="133"/>
      <c r="AB420" s="62"/>
      <c r="AC420" s="133"/>
      <c r="AD420" s="171">
        <v>46246</v>
      </c>
      <c r="AE420" s="159"/>
      <c r="AF420" s="133"/>
      <c r="AG420" s="133"/>
      <c r="AH420" s="133"/>
      <c r="AI420" s="133"/>
      <c r="AJ420" s="133"/>
      <c r="AK420" s="133"/>
      <c r="AL420" s="133"/>
      <c r="AM420" s="133"/>
      <c r="AN420" s="133"/>
      <c r="AO420" s="133"/>
      <c r="AP420" s="136"/>
      <c r="AQ420" s="136"/>
      <c r="AR420" s="136"/>
      <c r="AS420" s="62"/>
      <c r="AT420" s="136"/>
      <c r="AU420" s="137"/>
    </row>
    <row r="421" spans="2:47" s="43" customFormat="1" ht="135" hidden="1" customHeight="1" x14ac:dyDescent="0.35">
      <c r="B421" s="139"/>
      <c r="C421" s="158"/>
      <c r="D421" s="141"/>
      <c r="E421" s="134"/>
      <c r="F421" s="134"/>
      <c r="G421" s="133"/>
      <c r="H421" s="133"/>
      <c r="I421" s="137"/>
      <c r="J421" s="137"/>
      <c r="K421" s="62"/>
      <c r="L421" s="137"/>
      <c r="M421" s="137"/>
      <c r="N421" s="137"/>
      <c r="O421" s="133"/>
      <c r="P421" s="133"/>
      <c r="Q421" s="133"/>
      <c r="R421" s="133"/>
      <c r="S421" s="133"/>
      <c r="T421" s="133"/>
      <c r="U421" s="133"/>
      <c r="V421" s="133"/>
      <c r="W421" s="62"/>
      <c r="X421" s="133"/>
      <c r="Y421" s="133"/>
      <c r="Z421" s="133"/>
      <c r="AA421" s="133"/>
      <c r="AB421" s="137"/>
      <c r="AC421" s="133"/>
      <c r="AD421" s="171">
        <v>46246</v>
      </c>
      <c r="AE421" s="159"/>
      <c r="AF421" s="133"/>
      <c r="AG421" s="133"/>
      <c r="AH421" s="133"/>
      <c r="AI421" s="133"/>
      <c r="AJ421" s="133"/>
      <c r="AK421" s="133"/>
      <c r="AL421" s="133"/>
      <c r="AM421" s="133"/>
      <c r="AN421" s="62"/>
      <c r="AO421" s="133"/>
      <c r="AP421" s="136"/>
      <c r="AQ421" s="136"/>
      <c r="AR421" s="136"/>
      <c r="AS421" s="137"/>
      <c r="AT421" s="136"/>
      <c r="AU421" s="137"/>
    </row>
    <row r="422" spans="2:47" s="43" customFormat="1" ht="135" hidden="1" customHeight="1" x14ac:dyDescent="0.35">
      <c r="B422" s="139"/>
      <c r="C422" s="158"/>
      <c r="D422" s="142"/>
      <c r="E422" s="134"/>
      <c r="F422" s="134"/>
      <c r="G422" s="133"/>
      <c r="H422" s="133"/>
      <c r="I422" s="137"/>
      <c r="J422" s="137"/>
      <c r="K422" s="62"/>
      <c r="L422" s="137"/>
      <c r="M422" s="137"/>
      <c r="N422" s="137"/>
      <c r="O422" s="133"/>
      <c r="P422" s="133"/>
      <c r="Q422" s="133"/>
      <c r="R422" s="133"/>
      <c r="S422" s="133"/>
      <c r="T422" s="133"/>
      <c r="U422" s="133"/>
      <c r="V422" s="133"/>
      <c r="W422" s="62"/>
      <c r="X422" s="133"/>
      <c r="Y422" s="133"/>
      <c r="Z422" s="133"/>
      <c r="AA422" s="133"/>
      <c r="AB422" s="137"/>
      <c r="AC422" s="133"/>
      <c r="AD422" s="171">
        <v>46246</v>
      </c>
      <c r="AE422" s="159"/>
      <c r="AF422" s="133"/>
      <c r="AG422" s="133"/>
      <c r="AH422" s="133"/>
      <c r="AI422" s="133"/>
      <c r="AJ422" s="133"/>
      <c r="AK422" s="133"/>
      <c r="AL422" s="133"/>
      <c r="AM422" s="133"/>
      <c r="AN422" s="62"/>
      <c r="AO422" s="133"/>
      <c r="AP422" s="136"/>
      <c r="AQ422" s="136"/>
      <c r="AR422" s="136"/>
      <c r="AS422" s="137"/>
      <c r="AT422" s="136"/>
      <c r="AU422" s="137"/>
    </row>
    <row r="423" spans="2:47" s="43" customFormat="1" ht="135" hidden="1" customHeight="1" x14ac:dyDescent="0.35">
      <c r="B423" s="139"/>
      <c r="C423" s="158"/>
      <c r="D423" s="141"/>
      <c r="E423" s="134"/>
      <c r="F423" s="134"/>
      <c r="G423" s="133"/>
      <c r="H423" s="133"/>
      <c r="I423" s="138"/>
      <c r="J423" s="133"/>
      <c r="K423" s="62"/>
      <c r="L423" s="133"/>
      <c r="M423" s="62"/>
      <c r="N423" s="138"/>
      <c r="O423" s="133"/>
      <c r="P423" s="133"/>
      <c r="Q423" s="133"/>
      <c r="R423" s="133"/>
      <c r="S423" s="133"/>
      <c r="T423" s="133"/>
      <c r="U423" s="133"/>
      <c r="V423" s="133"/>
      <c r="W423" s="62"/>
      <c r="X423" s="133"/>
      <c r="Y423" s="133"/>
      <c r="Z423" s="133"/>
      <c r="AA423" s="133"/>
      <c r="AB423" s="137"/>
      <c r="AC423" s="133"/>
      <c r="AD423" s="171">
        <v>46246</v>
      </c>
      <c r="AE423" s="159"/>
      <c r="AF423" s="133"/>
      <c r="AG423" s="133"/>
      <c r="AH423" s="133"/>
      <c r="AI423" s="133"/>
      <c r="AJ423" s="133"/>
      <c r="AK423" s="133"/>
      <c r="AL423" s="133"/>
      <c r="AM423" s="133"/>
      <c r="AN423" s="62"/>
      <c r="AO423" s="133"/>
      <c r="AP423" s="136"/>
      <c r="AQ423" s="136"/>
      <c r="AR423" s="136"/>
      <c r="AS423" s="137"/>
      <c r="AT423" s="136"/>
      <c r="AU423" s="137"/>
    </row>
    <row r="424" spans="2:47" s="43" customFormat="1" ht="135" hidden="1" customHeight="1" x14ac:dyDescent="0.35">
      <c r="B424" s="139"/>
      <c r="C424" s="158"/>
      <c r="D424" s="141"/>
      <c r="E424" s="134"/>
      <c r="F424" s="134"/>
      <c r="G424" s="133"/>
      <c r="H424" s="133"/>
      <c r="I424" s="133"/>
      <c r="J424" s="133"/>
      <c r="K424" s="62"/>
      <c r="L424" s="133"/>
      <c r="M424" s="62"/>
      <c r="N424" s="62"/>
      <c r="O424" s="133"/>
      <c r="P424" s="133"/>
      <c r="Q424" s="133"/>
      <c r="R424" s="133"/>
      <c r="S424" s="133"/>
      <c r="T424" s="133"/>
      <c r="U424" s="133"/>
      <c r="V424" s="133"/>
      <c r="W424" s="133"/>
      <c r="X424" s="133"/>
      <c r="Y424" s="133"/>
      <c r="Z424" s="133"/>
      <c r="AA424" s="133"/>
      <c r="AB424" s="133"/>
      <c r="AC424" s="133"/>
      <c r="AD424" s="171">
        <v>46246</v>
      </c>
      <c r="AE424" s="159"/>
      <c r="AF424" s="133"/>
      <c r="AG424" s="133"/>
      <c r="AH424" s="133"/>
      <c r="AI424" s="133"/>
      <c r="AJ424" s="133"/>
      <c r="AK424" s="133"/>
      <c r="AL424" s="133"/>
      <c r="AM424" s="133"/>
      <c r="AN424" s="133"/>
      <c r="AO424" s="133"/>
      <c r="AP424" s="136"/>
      <c r="AQ424" s="136"/>
      <c r="AR424" s="136"/>
      <c r="AS424" s="133"/>
      <c r="AT424" s="136"/>
      <c r="AU424" s="137"/>
    </row>
    <row r="425" spans="2:47" s="43" customFormat="1" ht="135" hidden="1" customHeight="1" x14ac:dyDescent="0.35">
      <c r="B425" s="139"/>
      <c r="C425" s="158"/>
      <c r="D425" s="141"/>
      <c r="E425" s="134"/>
      <c r="F425" s="134"/>
      <c r="G425" s="133"/>
      <c r="H425" s="133"/>
      <c r="I425" s="133"/>
      <c r="J425" s="133"/>
      <c r="K425" s="134"/>
      <c r="L425" s="62"/>
      <c r="M425" s="62"/>
      <c r="N425" s="62"/>
      <c r="O425" s="133"/>
      <c r="P425" s="133"/>
      <c r="Q425" s="133"/>
      <c r="R425" s="133"/>
      <c r="S425" s="133"/>
      <c r="T425" s="133"/>
      <c r="U425" s="133"/>
      <c r="V425" s="133"/>
      <c r="W425" s="133"/>
      <c r="X425" s="133"/>
      <c r="Y425" s="133"/>
      <c r="Z425" s="133"/>
      <c r="AA425" s="133"/>
      <c r="AB425" s="133"/>
      <c r="AC425" s="133"/>
      <c r="AD425" s="171">
        <v>46246</v>
      </c>
      <c r="AE425" s="159"/>
      <c r="AF425" s="133"/>
      <c r="AG425" s="133"/>
      <c r="AH425" s="133"/>
      <c r="AI425" s="133"/>
      <c r="AJ425" s="133"/>
      <c r="AK425" s="133"/>
      <c r="AL425" s="133"/>
      <c r="AM425" s="133"/>
      <c r="AN425" s="133"/>
      <c r="AO425" s="133"/>
      <c r="AP425" s="136"/>
      <c r="AQ425" s="136"/>
      <c r="AR425" s="136"/>
      <c r="AS425" s="133"/>
      <c r="AT425" s="136"/>
      <c r="AU425" s="137"/>
    </row>
    <row r="426" spans="2:47" s="43" customFormat="1" ht="135" hidden="1" customHeight="1" x14ac:dyDescent="0.35">
      <c r="B426" s="139"/>
      <c r="C426" s="158"/>
      <c r="D426" s="141"/>
      <c r="E426" s="134"/>
      <c r="F426" s="134"/>
      <c r="G426" s="133"/>
      <c r="H426" s="133"/>
      <c r="I426" s="133"/>
      <c r="J426" s="133"/>
      <c r="K426" s="62"/>
      <c r="L426" s="133"/>
      <c r="M426" s="62"/>
      <c r="N426" s="62"/>
      <c r="O426" s="133"/>
      <c r="P426" s="133"/>
      <c r="Q426" s="133"/>
      <c r="R426" s="133"/>
      <c r="S426" s="133"/>
      <c r="T426" s="133"/>
      <c r="U426" s="133"/>
      <c r="V426" s="133"/>
      <c r="W426" s="133"/>
      <c r="X426" s="133"/>
      <c r="Y426" s="133"/>
      <c r="Z426" s="133"/>
      <c r="AA426" s="133"/>
      <c r="AB426" s="133"/>
      <c r="AC426" s="133"/>
      <c r="AD426" s="171">
        <v>46246</v>
      </c>
      <c r="AE426" s="159"/>
      <c r="AF426" s="133"/>
      <c r="AG426" s="133"/>
      <c r="AH426" s="133"/>
      <c r="AI426" s="133"/>
      <c r="AJ426" s="133"/>
      <c r="AK426" s="133"/>
      <c r="AL426" s="133"/>
      <c r="AM426" s="133"/>
      <c r="AN426" s="133"/>
      <c r="AO426" s="133"/>
      <c r="AP426" s="136"/>
      <c r="AQ426" s="136"/>
      <c r="AR426" s="136"/>
      <c r="AS426" s="133"/>
      <c r="AT426" s="136"/>
      <c r="AU426" s="137"/>
    </row>
    <row r="427" spans="2:47" s="43" customFormat="1" ht="135" hidden="1" customHeight="1" x14ac:dyDescent="0.35">
      <c r="B427" s="139"/>
      <c r="C427" s="158"/>
      <c r="D427" s="141"/>
      <c r="E427" s="134"/>
      <c r="F427" s="134"/>
      <c r="G427" s="133"/>
      <c r="H427" s="133"/>
      <c r="I427" s="133"/>
      <c r="J427" s="133"/>
      <c r="K427" s="62"/>
      <c r="L427" s="133"/>
      <c r="M427" s="62"/>
      <c r="N427" s="62"/>
      <c r="O427" s="133"/>
      <c r="P427" s="133"/>
      <c r="Q427" s="133"/>
      <c r="R427" s="133"/>
      <c r="S427" s="133"/>
      <c r="T427" s="133"/>
      <c r="U427" s="133"/>
      <c r="V427" s="133"/>
      <c r="W427" s="133"/>
      <c r="X427" s="133"/>
      <c r="Y427" s="133"/>
      <c r="Z427" s="133"/>
      <c r="AA427" s="133"/>
      <c r="AB427" s="62"/>
      <c r="AC427" s="62"/>
      <c r="AD427" s="171">
        <v>46246</v>
      </c>
      <c r="AE427" s="159"/>
      <c r="AF427" s="133"/>
      <c r="AG427" s="133"/>
      <c r="AH427" s="133"/>
      <c r="AI427" s="133"/>
      <c r="AJ427" s="133"/>
      <c r="AK427" s="133"/>
      <c r="AL427" s="133"/>
      <c r="AM427" s="133"/>
      <c r="AN427" s="133"/>
      <c r="AO427" s="133"/>
      <c r="AP427" s="136"/>
      <c r="AQ427" s="136"/>
      <c r="AR427" s="136"/>
      <c r="AS427" s="62"/>
      <c r="AT427" s="160"/>
      <c r="AU427" s="137"/>
    </row>
    <row r="428" spans="2:47" s="43" customFormat="1" ht="135" hidden="1" customHeight="1" x14ac:dyDescent="0.35">
      <c r="B428" s="139"/>
      <c r="C428" s="158"/>
      <c r="D428" s="141"/>
      <c r="E428" s="134"/>
      <c r="F428" s="134"/>
      <c r="G428" s="133"/>
      <c r="H428" s="133"/>
      <c r="I428" s="133"/>
      <c r="J428" s="133"/>
      <c r="K428" s="62"/>
      <c r="L428" s="133"/>
      <c r="M428" s="62"/>
      <c r="N428" s="62"/>
      <c r="O428" s="133"/>
      <c r="P428" s="133"/>
      <c r="Q428" s="133"/>
      <c r="R428" s="133"/>
      <c r="S428" s="133"/>
      <c r="T428" s="133"/>
      <c r="U428" s="133"/>
      <c r="V428" s="133"/>
      <c r="W428" s="133"/>
      <c r="X428" s="133"/>
      <c r="Y428" s="133"/>
      <c r="Z428" s="133"/>
      <c r="AA428" s="133"/>
      <c r="AB428" s="62"/>
      <c r="AC428" s="62"/>
      <c r="AD428" s="171">
        <v>46246</v>
      </c>
      <c r="AE428" s="159"/>
      <c r="AF428" s="133"/>
      <c r="AG428" s="133"/>
      <c r="AH428" s="133"/>
      <c r="AI428" s="133"/>
      <c r="AJ428" s="133"/>
      <c r="AK428" s="133"/>
      <c r="AL428" s="133"/>
      <c r="AM428" s="133"/>
      <c r="AN428" s="133"/>
      <c r="AO428" s="133"/>
      <c r="AP428" s="136"/>
      <c r="AQ428" s="136"/>
      <c r="AR428" s="136"/>
      <c r="AS428" s="62"/>
      <c r="AT428" s="160"/>
      <c r="AU428" s="137"/>
    </row>
    <row r="429" spans="2:47" s="43" customFormat="1" ht="135" hidden="1" customHeight="1" x14ac:dyDescent="0.35">
      <c r="B429" s="139"/>
      <c r="C429" s="158"/>
      <c r="D429" s="141"/>
      <c r="E429" s="134"/>
      <c r="F429" s="134"/>
      <c r="G429" s="133"/>
      <c r="H429" s="133"/>
      <c r="I429" s="133"/>
      <c r="J429" s="133"/>
      <c r="K429" s="134"/>
      <c r="L429" s="62"/>
      <c r="M429" s="62"/>
      <c r="N429" s="62"/>
      <c r="O429" s="133"/>
      <c r="P429" s="133"/>
      <c r="Q429" s="133"/>
      <c r="R429" s="133"/>
      <c r="S429" s="133"/>
      <c r="T429" s="133"/>
      <c r="U429" s="133"/>
      <c r="V429" s="133"/>
      <c r="W429" s="133"/>
      <c r="X429" s="133"/>
      <c r="Y429" s="133"/>
      <c r="Z429" s="133"/>
      <c r="AA429" s="133"/>
      <c r="AB429" s="163"/>
      <c r="AC429" s="62"/>
      <c r="AD429" s="171">
        <v>46246</v>
      </c>
      <c r="AE429" s="159"/>
      <c r="AF429" s="133"/>
      <c r="AG429" s="133"/>
      <c r="AH429" s="133"/>
      <c r="AI429" s="133"/>
      <c r="AJ429" s="133"/>
      <c r="AK429" s="133"/>
      <c r="AL429" s="133"/>
      <c r="AM429" s="133"/>
      <c r="AN429" s="133"/>
      <c r="AO429" s="133"/>
      <c r="AP429" s="136"/>
      <c r="AQ429" s="136"/>
      <c r="AR429" s="136"/>
      <c r="AS429" s="163"/>
      <c r="AT429" s="160"/>
      <c r="AU429" s="137"/>
    </row>
    <row r="430" spans="2:47" s="43" customFormat="1" ht="135" hidden="1" customHeight="1" x14ac:dyDescent="0.35">
      <c r="B430" s="139"/>
      <c r="C430" s="158"/>
      <c r="D430" s="141"/>
      <c r="E430" s="134"/>
      <c r="F430" s="134"/>
      <c r="G430" s="133"/>
      <c r="H430" s="133"/>
      <c r="I430" s="137"/>
      <c r="J430" s="137"/>
      <c r="K430" s="62"/>
      <c r="L430" s="137"/>
      <c r="M430" s="137"/>
      <c r="N430" s="137"/>
      <c r="O430" s="133"/>
      <c r="P430" s="133"/>
      <c r="Q430" s="133"/>
      <c r="R430" s="133"/>
      <c r="S430" s="133"/>
      <c r="T430" s="133"/>
      <c r="U430" s="133"/>
      <c r="V430" s="133"/>
      <c r="W430" s="62"/>
      <c r="X430" s="133"/>
      <c r="Y430" s="133"/>
      <c r="Z430" s="133"/>
      <c r="AA430" s="133"/>
      <c r="AB430" s="137"/>
      <c r="AC430" s="133"/>
      <c r="AD430" s="171">
        <v>46246</v>
      </c>
      <c r="AE430" s="159"/>
      <c r="AF430" s="133"/>
      <c r="AG430" s="133"/>
      <c r="AH430" s="133"/>
      <c r="AI430" s="133"/>
      <c r="AJ430" s="133"/>
      <c r="AK430" s="133"/>
      <c r="AL430" s="133"/>
      <c r="AM430" s="133"/>
      <c r="AN430" s="62"/>
      <c r="AO430" s="133"/>
      <c r="AP430" s="136"/>
      <c r="AQ430" s="136"/>
      <c r="AR430" s="136"/>
      <c r="AS430" s="137"/>
      <c r="AT430" s="136"/>
      <c r="AU430" s="137"/>
    </row>
    <row r="431" spans="2:47" s="43" customFormat="1" ht="135" hidden="1" customHeight="1" x14ac:dyDescent="0.35">
      <c r="B431" s="139"/>
      <c r="C431" s="158"/>
      <c r="D431" s="141"/>
      <c r="E431" s="134"/>
      <c r="F431" s="134"/>
      <c r="G431" s="133"/>
      <c r="H431" s="133"/>
      <c r="I431" s="134"/>
      <c r="J431" s="134"/>
      <c r="K431" s="134"/>
      <c r="L431" s="133"/>
      <c r="M431" s="134"/>
      <c r="N431" s="134"/>
      <c r="O431" s="133"/>
      <c r="P431" s="133"/>
      <c r="Q431" s="133"/>
      <c r="R431" s="133"/>
      <c r="S431" s="133"/>
      <c r="T431" s="133"/>
      <c r="U431" s="133"/>
      <c r="V431" s="133"/>
      <c r="W431" s="134"/>
      <c r="X431" s="133"/>
      <c r="Y431" s="133"/>
      <c r="Z431" s="133"/>
      <c r="AA431" s="133"/>
      <c r="AB431" s="133"/>
      <c r="AC431" s="116"/>
      <c r="AD431" s="171">
        <v>46246</v>
      </c>
      <c r="AE431" s="159"/>
      <c r="AF431" s="133"/>
      <c r="AG431" s="133"/>
      <c r="AH431" s="133"/>
      <c r="AI431" s="133"/>
      <c r="AJ431" s="133"/>
      <c r="AK431" s="133"/>
      <c r="AL431" s="133"/>
      <c r="AM431" s="133"/>
      <c r="AN431" s="134"/>
      <c r="AO431" s="133"/>
      <c r="AP431" s="136"/>
      <c r="AQ431" s="136"/>
      <c r="AR431" s="136"/>
      <c r="AS431" s="133"/>
      <c r="AT431" s="140"/>
      <c r="AU431" s="137"/>
    </row>
    <row r="432" spans="2:47" s="43" customFormat="1" ht="135" hidden="1" customHeight="1" x14ac:dyDescent="0.35">
      <c r="B432" s="139"/>
      <c r="C432" s="158"/>
      <c r="D432" s="141"/>
      <c r="E432" s="134"/>
      <c r="F432" s="134"/>
      <c r="G432" s="133"/>
      <c r="H432" s="133"/>
      <c r="I432" s="133"/>
      <c r="J432" s="133"/>
      <c r="K432" s="134"/>
      <c r="L432" s="62"/>
      <c r="M432" s="62"/>
      <c r="N432" s="62"/>
      <c r="O432" s="133"/>
      <c r="P432" s="133"/>
      <c r="Q432" s="133"/>
      <c r="R432" s="133"/>
      <c r="S432" s="133"/>
      <c r="T432" s="133"/>
      <c r="U432" s="133"/>
      <c r="V432" s="133"/>
      <c r="W432" s="133"/>
      <c r="X432" s="133"/>
      <c r="Y432" s="133"/>
      <c r="Z432" s="133"/>
      <c r="AA432" s="133"/>
      <c r="AB432" s="133"/>
      <c r="AC432" s="133"/>
      <c r="AD432" s="171">
        <v>46246</v>
      </c>
      <c r="AE432" s="159"/>
      <c r="AF432" s="133"/>
      <c r="AG432" s="133"/>
      <c r="AH432" s="133"/>
      <c r="AI432" s="133"/>
      <c r="AJ432" s="133"/>
      <c r="AK432" s="133"/>
      <c r="AL432" s="133"/>
      <c r="AM432" s="133"/>
      <c r="AN432" s="133"/>
      <c r="AO432" s="133"/>
      <c r="AP432" s="136"/>
      <c r="AQ432" s="136"/>
      <c r="AR432" s="136"/>
      <c r="AS432" s="133"/>
      <c r="AT432" s="136"/>
      <c r="AU432" s="137"/>
    </row>
    <row r="433" spans="2:47" s="43" customFormat="1" ht="135" hidden="1" customHeight="1" x14ac:dyDescent="0.35">
      <c r="B433" s="139"/>
      <c r="C433" s="158"/>
      <c r="D433" s="141"/>
      <c r="E433" s="134"/>
      <c r="F433" s="134"/>
      <c r="G433" s="133"/>
      <c r="H433" s="133"/>
      <c r="I433" s="138"/>
      <c r="J433" s="133"/>
      <c r="K433" s="62"/>
      <c r="L433" s="133"/>
      <c r="M433" s="134"/>
      <c r="N433" s="138"/>
      <c r="O433" s="133"/>
      <c r="P433" s="133"/>
      <c r="Q433" s="133"/>
      <c r="R433" s="133"/>
      <c r="S433" s="133"/>
      <c r="T433" s="133"/>
      <c r="U433" s="133"/>
      <c r="V433" s="133"/>
      <c r="W433" s="62"/>
      <c r="X433" s="133"/>
      <c r="Y433" s="133"/>
      <c r="Z433" s="133"/>
      <c r="AA433" s="133"/>
      <c r="AB433" s="137"/>
      <c r="AC433" s="137"/>
      <c r="AD433" s="171">
        <v>46246</v>
      </c>
      <c r="AE433" s="159"/>
      <c r="AF433" s="133"/>
      <c r="AG433" s="133"/>
      <c r="AH433" s="133"/>
      <c r="AI433" s="133"/>
      <c r="AJ433" s="133"/>
      <c r="AK433" s="133"/>
      <c r="AL433" s="133"/>
      <c r="AM433" s="133"/>
      <c r="AN433" s="62"/>
      <c r="AO433" s="133"/>
      <c r="AP433" s="136"/>
      <c r="AQ433" s="136"/>
      <c r="AR433" s="136"/>
      <c r="AS433" s="137"/>
      <c r="AT433" s="139"/>
      <c r="AU433" s="137"/>
    </row>
    <row r="434" spans="2:47" s="43" customFormat="1" ht="135" hidden="1" customHeight="1" x14ac:dyDescent="0.35">
      <c r="B434" s="139"/>
      <c r="C434" s="158"/>
      <c r="D434" s="141"/>
      <c r="E434" s="134"/>
      <c r="F434" s="134"/>
      <c r="G434" s="133"/>
      <c r="H434" s="133"/>
      <c r="I434" s="134"/>
      <c r="J434" s="134"/>
      <c r="K434" s="134"/>
      <c r="L434" s="134"/>
      <c r="M434" s="134"/>
      <c r="N434" s="134"/>
      <c r="O434" s="133"/>
      <c r="P434" s="133"/>
      <c r="Q434" s="133"/>
      <c r="R434" s="133"/>
      <c r="S434" s="133"/>
      <c r="T434" s="133"/>
      <c r="U434" s="133"/>
      <c r="V434" s="133"/>
      <c r="W434" s="134"/>
      <c r="X434" s="133"/>
      <c r="Y434" s="133"/>
      <c r="Z434" s="133"/>
      <c r="AA434" s="133"/>
      <c r="AB434" s="134"/>
      <c r="AC434" s="116"/>
      <c r="AD434" s="171">
        <v>46246</v>
      </c>
      <c r="AE434" s="159"/>
      <c r="AF434" s="133"/>
      <c r="AG434" s="133"/>
      <c r="AH434" s="133"/>
      <c r="AI434" s="133"/>
      <c r="AJ434" s="133"/>
      <c r="AK434" s="133"/>
      <c r="AL434" s="133"/>
      <c r="AM434" s="133"/>
      <c r="AN434" s="134"/>
      <c r="AO434" s="133"/>
      <c r="AP434" s="136"/>
      <c r="AQ434" s="136"/>
      <c r="AR434" s="136"/>
      <c r="AS434" s="134"/>
      <c r="AT434" s="140"/>
      <c r="AU434" s="137"/>
    </row>
    <row r="435" spans="2:47" s="43" customFormat="1" ht="135" hidden="1" customHeight="1" x14ac:dyDescent="0.35">
      <c r="B435" s="139"/>
      <c r="C435" s="158"/>
      <c r="D435" s="141"/>
      <c r="E435" s="134"/>
      <c r="F435" s="134"/>
      <c r="G435" s="133"/>
      <c r="H435" s="133"/>
      <c r="I435" s="133"/>
      <c r="J435" s="133"/>
      <c r="K435" s="62"/>
      <c r="L435" s="133"/>
      <c r="M435" s="62"/>
      <c r="N435" s="62"/>
      <c r="O435" s="133"/>
      <c r="P435" s="133"/>
      <c r="Q435" s="133"/>
      <c r="R435" s="133"/>
      <c r="S435" s="133"/>
      <c r="T435" s="133"/>
      <c r="U435" s="133"/>
      <c r="V435" s="133"/>
      <c r="W435" s="133"/>
      <c r="X435" s="133"/>
      <c r="Y435" s="133"/>
      <c r="Z435" s="133"/>
      <c r="AA435" s="133"/>
      <c r="AB435" s="62"/>
      <c r="AC435" s="62"/>
      <c r="AD435" s="171">
        <v>46246</v>
      </c>
      <c r="AE435" s="159"/>
      <c r="AF435" s="133"/>
      <c r="AG435" s="133"/>
      <c r="AH435" s="133"/>
      <c r="AI435" s="133"/>
      <c r="AJ435" s="133"/>
      <c r="AK435" s="133"/>
      <c r="AL435" s="133"/>
      <c r="AM435" s="133"/>
      <c r="AN435" s="133"/>
      <c r="AO435" s="133"/>
      <c r="AP435" s="136"/>
      <c r="AQ435" s="136"/>
      <c r="AR435" s="136"/>
      <c r="AS435" s="62"/>
      <c r="AT435" s="160"/>
      <c r="AU435" s="137"/>
    </row>
    <row r="436" spans="2:47" s="43" customFormat="1" ht="135" hidden="1" customHeight="1" x14ac:dyDescent="0.35">
      <c r="B436" s="139"/>
      <c r="C436" s="158"/>
      <c r="D436" s="141"/>
      <c r="E436" s="134"/>
      <c r="F436" s="134"/>
      <c r="G436" s="133"/>
      <c r="H436" s="133"/>
      <c r="I436" s="133"/>
      <c r="J436" s="137"/>
      <c r="K436" s="62"/>
      <c r="L436" s="133"/>
      <c r="M436" s="62"/>
      <c r="N436" s="62"/>
      <c r="O436" s="133"/>
      <c r="P436" s="133"/>
      <c r="Q436" s="133"/>
      <c r="R436" s="133"/>
      <c r="S436" s="133"/>
      <c r="T436" s="133"/>
      <c r="U436" s="133"/>
      <c r="V436" s="133"/>
      <c r="W436" s="133"/>
      <c r="X436" s="133"/>
      <c r="Y436" s="133"/>
      <c r="Z436" s="133"/>
      <c r="AA436" s="133"/>
      <c r="AB436" s="62"/>
      <c r="AC436" s="62"/>
      <c r="AD436" s="171">
        <v>46246</v>
      </c>
      <c r="AE436" s="159"/>
      <c r="AF436" s="133"/>
      <c r="AG436" s="133"/>
      <c r="AH436" s="133"/>
      <c r="AI436" s="133"/>
      <c r="AJ436" s="133"/>
      <c r="AK436" s="133"/>
      <c r="AL436" s="133"/>
      <c r="AM436" s="133"/>
      <c r="AN436" s="133"/>
      <c r="AO436" s="133"/>
      <c r="AP436" s="136"/>
      <c r="AQ436" s="136"/>
      <c r="AR436" s="136"/>
      <c r="AS436" s="62"/>
      <c r="AT436" s="160"/>
      <c r="AU436" s="137"/>
    </row>
    <row r="437" spans="2:47" s="43" customFormat="1" ht="135" hidden="1" customHeight="1" x14ac:dyDescent="0.35">
      <c r="B437" s="139"/>
      <c r="C437" s="158"/>
      <c r="D437" s="139"/>
      <c r="E437" s="137"/>
      <c r="F437" s="134"/>
      <c r="G437" s="133"/>
      <c r="H437" s="133"/>
      <c r="I437" s="137"/>
      <c r="J437" s="137"/>
      <c r="K437" s="62"/>
      <c r="L437" s="137"/>
      <c r="M437" s="137"/>
      <c r="N437" s="137"/>
      <c r="O437" s="133"/>
      <c r="P437" s="133"/>
      <c r="Q437" s="133"/>
      <c r="R437" s="133"/>
      <c r="S437" s="133"/>
      <c r="T437" s="133"/>
      <c r="U437" s="133"/>
      <c r="V437" s="133"/>
      <c r="W437" s="62"/>
      <c r="X437" s="133"/>
      <c r="Y437" s="133"/>
      <c r="Z437" s="133"/>
      <c r="AA437" s="133"/>
      <c r="AB437" s="137"/>
      <c r="AC437" s="133"/>
      <c r="AD437" s="171">
        <v>46246</v>
      </c>
      <c r="AE437" s="159"/>
      <c r="AF437" s="133"/>
      <c r="AG437" s="133"/>
      <c r="AH437" s="133"/>
      <c r="AI437" s="133"/>
      <c r="AJ437" s="133"/>
      <c r="AK437" s="133"/>
      <c r="AL437" s="133"/>
      <c r="AM437" s="133"/>
      <c r="AN437" s="62"/>
      <c r="AO437" s="133"/>
      <c r="AP437" s="136"/>
      <c r="AQ437" s="136"/>
      <c r="AR437" s="136"/>
      <c r="AS437" s="137"/>
      <c r="AT437" s="136"/>
      <c r="AU437" s="137"/>
    </row>
    <row r="438" spans="2:47" s="43" customFormat="1" ht="135" hidden="1" customHeight="1" x14ac:dyDescent="0.35">
      <c r="B438" s="139"/>
      <c r="C438" s="158"/>
      <c r="D438" s="139"/>
      <c r="E438" s="137"/>
      <c r="F438" s="134"/>
      <c r="G438" s="133"/>
      <c r="H438" s="133"/>
      <c r="I438" s="134"/>
      <c r="J438" s="134"/>
      <c r="K438" s="134"/>
      <c r="L438" s="133"/>
      <c r="M438" s="134"/>
      <c r="N438" s="134"/>
      <c r="O438" s="133"/>
      <c r="P438" s="133"/>
      <c r="Q438" s="133"/>
      <c r="R438" s="133"/>
      <c r="S438" s="133"/>
      <c r="T438" s="133"/>
      <c r="U438" s="133"/>
      <c r="V438" s="133"/>
      <c r="W438" s="134"/>
      <c r="X438" s="133"/>
      <c r="Y438" s="133"/>
      <c r="Z438" s="133"/>
      <c r="AA438" s="133"/>
      <c r="AB438" s="133"/>
      <c r="AC438" s="116"/>
      <c r="AD438" s="171">
        <v>46246</v>
      </c>
      <c r="AE438" s="159"/>
      <c r="AF438" s="133"/>
      <c r="AG438" s="133"/>
      <c r="AH438" s="133"/>
      <c r="AI438" s="133"/>
      <c r="AJ438" s="133"/>
      <c r="AK438" s="133"/>
      <c r="AL438" s="133"/>
      <c r="AM438" s="133"/>
      <c r="AN438" s="134"/>
      <c r="AO438" s="133"/>
      <c r="AP438" s="136"/>
      <c r="AQ438" s="136"/>
      <c r="AR438" s="136"/>
      <c r="AS438" s="133"/>
      <c r="AT438" s="140"/>
      <c r="AU438" s="137"/>
    </row>
    <row r="439" spans="2:47" s="43" customFormat="1" ht="135" hidden="1" customHeight="1" x14ac:dyDescent="0.35">
      <c r="B439" s="139"/>
      <c r="C439" s="158"/>
      <c r="D439" s="139"/>
      <c r="E439" s="137"/>
      <c r="F439" s="134"/>
      <c r="G439" s="133"/>
      <c r="H439" s="133"/>
      <c r="I439" s="133"/>
      <c r="J439" s="133"/>
      <c r="K439" s="134"/>
      <c r="L439" s="62"/>
      <c r="M439" s="62"/>
      <c r="N439" s="62"/>
      <c r="O439" s="133"/>
      <c r="P439" s="133"/>
      <c r="Q439" s="133"/>
      <c r="R439" s="133"/>
      <c r="S439" s="133"/>
      <c r="T439" s="133"/>
      <c r="U439" s="133"/>
      <c r="V439" s="133"/>
      <c r="W439" s="133"/>
      <c r="X439" s="133"/>
      <c r="Y439" s="133"/>
      <c r="Z439" s="133"/>
      <c r="AA439" s="133"/>
      <c r="AB439" s="133"/>
      <c r="AC439" s="133"/>
      <c r="AD439" s="171">
        <v>46246</v>
      </c>
      <c r="AE439" s="159"/>
      <c r="AF439" s="133"/>
      <c r="AG439" s="133"/>
      <c r="AH439" s="133"/>
      <c r="AI439" s="133"/>
      <c r="AJ439" s="133"/>
      <c r="AK439" s="133"/>
      <c r="AL439" s="133"/>
      <c r="AM439" s="133"/>
      <c r="AN439" s="133"/>
      <c r="AO439" s="133"/>
      <c r="AP439" s="136"/>
      <c r="AQ439" s="136"/>
      <c r="AR439" s="136"/>
      <c r="AS439" s="133"/>
      <c r="AT439" s="136"/>
      <c r="AU439" s="137"/>
    </row>
    <row r="440" spans="2:47" s="43" customFormat="1" ht="135" hidden="1" customHeight="1" x14ac:dyDescent="0.35">
      <c r="B440" s="139"/>
      <c r="C440" s="158"/>
      <c r="D440" s="139"/>
      <c r="E440" s="137"/>
      <c r="F440" s="134"/>
      <c r="G440" s="133"/>
      <c r="H440" s="133"/>
      <c r="I440" s="138"/>
      <c r="J440" s="133"/>
      <c r="K440" s="62"/>
      <c r="L440" s="133"/>
      <c r="M440" s="134"/>
      <c r="N440" s="138"/>
      <c r="O440" s="133"/>
      <c r="P440" s="133"/>
      <c r="Q440" s="133"/>
      <c r="R440" s="133"/>
      <c r="S440" s="133"/>
      <c r="T440" s="133"/>
      <c r="U440" s="133"/>
      <c r="V440" s="133"/>
      <c r="W440" s="62"/>
      <c r="X440" s="133"/>
      <c r="Y440" s="133"/>
      <c r="Z440" s="133"/>
      <c r="AA440" s="133"/>
      <c r="AB440" s="137"/>
      <c r="AC440" s="137"/>
      <c r="AD440" s="171">
        <v>46246</v>
      </c>
      <c r="AE440" s="159"/>
      <c r="AF440" s="133"/>
      <c r="AG440" s="133"/>
      <c r="AH440" s="133"/>
      <c r="AI440" s="133"/>
      <c r="AJ440" s="133"/>
      <c r="AK440" s="133"/>
      <c r="AL440" s="133"/>
      <c r="AM440" s="133"/>
      <c r="AN440" s="62"/>
      <c r="AO440" s="133"/>
      <c r="AP440" s="136"/>
      <c r="AQ440" s="136"/>
      <c r="AR440" s="136"/>
      <c r="AS440" s="137"/>
      <c r="AT440" s="139"/>
      <c r="AU440" s="137"/>
    </row>
    <row r="441" spans="2:47" s="43" customFormat="1" ht="135" hidden="1" customHeight="1" x14ac:dyDescent="0.35">
      <c r="B441" s="139"/>
      <c r="C441" s="158"/>
      <c r="D441" s="139"/>
      <c r="E441" s="137"/>
      <c r="F441" s="134"/>
      <c r="G441" s="133"/>
      <c r="H441" s="133"/>
      <c r="I441" s="134"/>
      <c r="J441" s="134"/>
      <c r="K441" s="134"/>
      <c r="L441" s="134"/>
      <c r="M441" s="134"/>
      <c r="N441" s="134"/>
      <c r="O441" s="133"/>
      <c r="P441" s="133"/>
      <c r="Q441" s="133"/>
      <c r="R441" s="133"/>
      <c r="S441" s="133"/>
      <c r="T441" s="133"/>
      <c r="U441" s="133"/>
      <c r="V441" s="133"/>
      <c r="W441" s="134"/>
      <c r="X441" s="133"/>
      <c r="Y441" s="133"/>
      <c r="Z441" s="133"/>
      <c r="AA441" s="133"/>
      <c r="AB441" s="134"/>
      <c r="AC441" s="116"/>
      <c r="AD441" s="171">
        <v>46246</v>
      </c>
      <c r="AE441" s="159"/>
      <c r="AF441" s="133"/>
      <c r="AG441" s="133"/>
      <c r="AH441" s="133"/>
      <c r="AI441" s="133"/>
      <c r="AJ441" s="133"/>
      <c r="AK441" s="133"/>
      <c r="AL441" s="133"/>
      <c r="AM441" s="133"/>
      <c r="AN441" s="134"/>
      <c r="AO441" s="133"/>
      <c r="AP441" s="136"/>
      <c r="AQ441" s="136"/>
      <c r="AR441" s="136"/>
      <c r="AS441" s="134"/>
      <c r="AT441" s="140"/>
      <c r="AU441" s="137"/>
    </row>
    <row r="442" spans="2:47" s="43" customFormat="1" ht="135" hidden="1" customHeight="1" x14ac:dyDescent="0.35">
      <c r="B442" s="139"/>
      <c r="C442" s="158"/>
      <c r="D442" s="139"/>
      <c r="E442" s="137"/>
      <c r="F442" s="134"/>
      <c r="G442" s="133"/>
      <c r="H442" s="133"/>
      <c r="I442" s="133"/>
      <c r="J442" s="133"/>
      <c r="K442" s="62"/>
      <c r="L442" s="133"/>
      <c r="M442" s="62"/>
      <c r="N442" s="62"/>
      <c r="O442" s="133"/>
      <c r="P442" s="133"/>
      <c r="Q442" s="133"/>
      <c r="R442" s="133"/>
      <c r="S442" s="133"/>
      <c r="T442" s="133"/>
      <c r="U442" s="133"/>
      <c r="V442" s="133"/>
      <c r="W442" s="133"/>
      <c r="X442" s="133"/>
      <c r="Y442" s="133"/>
      <c r="Z442" s="133"/>
      <c r="AA442" s="133"/>
      <c r="AB442" s="62"/>
      <c r="AC442" s="62"/>
      <c r="AD442" s="171">
        <v>46246</v>
      </c>
      <c r="AE442" s="159"/>
      <c r="AF442" s="133"/>
      <c r="AG442" s="133"/>
      <c r="AH442" s="133"/>
      <c r="AI442" s="133"/>
      <c r="AJ442" s="133"/>
      <c r="AK442" s="133"/>
      <c r="AL442" s="133"/>
      <c r="AM442" s="133"/>
      <c r="AN442" s="133"/>
      <c r="AO442" s="133"/>
      <c r="AP442" s="136"/>
      <c r="AQ442" s="136"/>
      <c r="AR442" s="136"/>
      <c r="AS442" s="62"/>
      <c r="AT442" s="160"/>
      <c r="AU442" s="137"/>
    </row>
    <row r="443" spans="2:47" s="43" customFormat="1" ht="135" hidden="1" customHeight="1" x14ac:dyDescent="0.35">
      <c r="B443" s="139"/>
      <c r="C443" s="158"/>
      <c r="D443" s="139"/>
      <c r="E443" s="137"/>
      <c r="F443" s="134"/>
      <c r="G443" s="133"/>
      <c r="H443" s="133"/>
      <c r="I443" s="133"/>
      <c r="J443" s="137"/>
      <c r="K443" s="62"/>
      <c r="L443" s="133"/>
      <c r="M443" s="62"/>
      <c r="N443" s="62"/>
      <c r="O443" s="133"/>
      <c r="P443" s="133"/>
      <c r="Q443" s="133"/>
      <c r="R443" s="133"/>
      <c r="S443" s="133"/>
      <c r="T443" s="133"/>
      <c r="U443" s="133"/>
      <c r="V443" s="133"/>
      <c r="W443" s="133"/>
      <c r="X443" s="133"/>
      <c r="Y443" s="133"/>
      <c r="Z443" s="133"/>
      <c r="AA443" s="133"/>
      <c r="AB443" s="62"/>
      <c r="AC443" s="62"/>
      <c r="AD443" s="171">
        <v>46246</v>
      </c>
      <c r="AE443" s="159"/>
      <c r="AF443" s="133"/>
      <c r="AG443" s="133"/>
      <c r="AH443" s="133"/>
      <c r="AI443" s="133"/>
      <c r="AJ443" s="133"/>
      <c r="AK443" s="133"/>
      <c r="AL443" s="133"/>
      <c r="AM443" s="133"/>
      <c r="AN443" s="133"/>
      <c r="AO443" s="133"/>
      <c r="AP443" s="136"/>
      <c r="AQ443" s="136"/>
      <c r="AR443" s="136"/>
      <c r="AS443" s="62"/>
      <c r="AT443" s="160"/>
      <c r="AU443" s="137"/>
    </row>
    <row r="444" spans="2:47" s="43" customFormat="1" ht="135" hidden="1" customHeight="1" x14ac:dyDescent="0.35">
      <c r="B444" s="139"/>
      <c r="C444" s="158"/>
      <c r="D444" s="139"/>
      <c r="E444" s="137"/>
      <c r="F444" s="134"/>
      <c r="G444" s="133"/>
      <c r="H444" s="133"/>
      <c r="I444" s="137"/>
      <c r="J444" s="137"/>
      <c r="K444" s="62"/>
      <c r="L444" s="137"/>
      <c r="M444" s="137"/>
      <c r="N444" s="137"/>
      <c r="O444" s="133"/>
      <c r="P444" s="133"/>
      <c r="Q444" s="133"/>
      <c r="R444" s="133"/>
      <c r="S444" s="133"/>
      <c r="T444" s="133"/>
      <c r="U444" s="133"/>
      <c r="V444" s="133"/>
      <c r="W444" s="62"/>
      <c r="X444" s="133"/>
      <c r="Y444" s="133"/>
      <c r="Z444" s="133"/>
      <c r="AA444" s="133"/>
      <c r="AB444" s="137"/>
      <c r="AC444" s="133"/>
      <c r="AD444" s="171">
        <v>46246</v>
      </c>
      <c r="AE444" s="159"/>
      <c r="AF444" s="133"/>
      <c r="AG444" s="133"/>
      <c r="AH444" s="133"/>
      <c r="AI444" s="133"/>
      <c r="AJ444" s="133"/>
      <c r="AK444" s="133"/>
      <c r="AL444" s="133"/>
      <c r="AM444" s="133"/>
      <c r="AN444" s="62"/>
      <c r="AO444" s="133"/>
      <c r="AP444" s="136"/>
      <c r="AQ444" s="136"/>
      <c r="AR444" s="136"/>
      <c r="AS444" s="137"/>
      <c r="AT444" s="136"/>
      <c r="AU444" s="137"/>
    </row>
    <row r="445" spans="2:47" s="43" customFormat="1" ht="135" hidden="1" customHeight="1" x14ac:dyDescent="0.35">
      <c r="B445" s="139"/>
      <c r="C445" s="158"/>
      <c r="D445" s="139"/>
      <c r="E445" s="137"/>
      <c r="F445" s="134"/>
      <c r="G445" s="133"/>
      <c r="H445" s="133"/>
      <c r="I445" s="134"/>
      <c r="J445" s="134"/>
      <c r="K445" s="134"/>
      <c r="L445" s="133"/>
      <c r="M445" s="134"/>
      <c r="N445" s="134"/>
      <c r="O445" s="133"/>
      <c r="P445" s="133"/>
      <c r="Q445" s="133"/>
      <c r="R445" s="133"/>
      <c r="S445" s="133"/>
      <c r="T445" s="133"/>
      <c r="U445" s="133"/>
      <c r="V445" s="133"/>
      <c r="W445" s="134"/>
      <c r="X445" s="133"/>
      <c r="Y445" s="133"/>
      <c r="Z445" s="133"/>
      <c r="AA445" s="133"/>
      <c r="AB445" s="133"/>
      <c r="AC445" s="116"/>
      <c r="AD445" s="171">
        <v>46246</v>
      </c>
      <c r="AE445" s="159"/>
      <c r="AF445" s="133"/>
      <c r="AG445" s="133"/>
      <c r="AH445" s="133"/>
      <c r="AI445" s="133"/>
      <c r="AJ445" s="133"/>
      <c r="AK445" s="133"/>
      <c r="AL445" s="133"/>
      <c r="AM445" s="133"/>
      <c r="AN445" s="134"/>
      <c r="AO445" s="133"/>
      <c r="AP445" s="136"/>
      <c r="AQ445" s="136"/>
      <c r="AR445" s="136"/>
      <c r="AS445" s="133"/>
      <c r="AT445" s="140"/>
      <c r="AU445" s="137"/>
    </row>
    <row r="446" spans="2:47" s="43" customFormat="1" ht="135" hidden="1" customHeight="1" x14ac:dyDescent="0.35">
      <c r="B446" s="139"/>
      <c r="C446" s="158"/>
      <c r="D446" s="139"/>
      <c r="E446" s="137"/>
      <c r="F446" s="134"/>
      <c r="G446" s="133"/>
      <c r="H446" s="133"/>
      <c r="I446" s="133"/>
      <c r="J446" s="133"/>
      <c r="K446" s="134"/>
      <c r="L446" s="62"/>
      <c r="M446" s="62"/>
      <c r="N446" s="62"/>
      <c r="O446" s="133"/>
      <c r="P446" s="133"/>
      <c r="Q446" s="133"/>
      <c r="R446" s="133"/>
      <c r="S446" s="133"/>
      <c r="T446" s="133"/>
      <c r="U446" s="133"/>
      <c r="V446" s="133"/>
      <c r="W446" s="133"/>
      <c r="X446" s="133"/>
      <c r="Y446" s="133"/>
      <c r="Z446" s="133"/>
      <c r="AA446" s="133"/>
      <c r="AB446" s="133"/>
      <c r="AC446" s="133"/>
      <c r="AD446" s="171">
        <v>46246</v>
      </c>
      <c r="AE446" s="159"/>
      <c r="AF446" s="133"/>
      <c r="AG446" s="133"/>
      <c r="AH446" s="133"/>
      <c r="AI446" s="133"/>
      <c r="AJ446" s="133"/>
      <c r="AK446" s="133"/>
      <c r="AL446" s="133"/>
      <c r="AM446" s="133"/>
      <c r="AN446" s="133"/>
      <c r="AO446" s="133"/>
      <c r="AP446" s="136"/>
      <c r="AQ446" s="136"/>
      <c r="AR446" s="136"/>
      <c r="AS446" s="133"/>
      <c r="AT446" s="136"/>
      <c r="AU446" s="137"/>
    </row>
    <row r="447" spans="2:47" s="43" customFormat="1" ht="135" hidden="1" customHeight="1" x14ac:dyDescent="0.35">
      <c r="B447" s="139"/>
      <c r="C447" s="158"/>
      <c r="D447" s="139"/>
      <c r="E447" s="137"/>
      <c r="F447" s="134"/>
      <c r="G447" s="133"/>
      <c r="H447" s="133"/>
      <c r="I447" s="138"/>
      <c r="J447" s="133"/>
      <c r="K447" s="62"/>
      <c r="L447" s="133"/>
      <c r="M447" s="134"/>
      <c r="N447" s="138"/>
      <c r="O447" s="133"/>
      <c r="P447" s="133"/>
      <c r="Q447" s="133"/>
      <c r="R447" s="133"/>
      <c r="S447" s="133"/>
      <c r="T447" s="133"/>
      <c r="U447" s="133"/>
      <c r="V447" s="133"/>
      <c r="W447" s="62"/>
      <c r="X447" s="133"/>
      <c r="Y447" s="133"/>
      <c r="Z447" s="133"/>
      <c r="AA447" s="133"/>
      <c r="AB447" s="137"/>
      <c r="AC447" s="137"/>
      <c r="AD447" s="171">
        <v>46246</v>
      </c>
      <c r="AE447" s="159"/>
      <c r="AF447" s="133"/>
      <c r="AG447" s="133"/>
      <c r="AH447" s="133"/>
      <c r="AI447" s="133"/>
      <c r="AJ447" s="133"/>
      <c r="AK447" s="133"/>
      <c r="AL447" s="133"/>
      <c r="AM447" s="133"/>
      <c r="AN447" s="62"/>
      <c r="AO447" s="133"/>
      <c r="AP447" s="136"/>
      <c r="AQ447" s="136"/>
      <c r="AR447" s="136"/>
      <c r="AS447" s="137"/>
      <c r="AT447" s="139"/>
      <c r="AU447" s="137"/>
    </row>
    <row r="448" spans="2:47" s="43" customFormat="1" ht="135" hidden="1" customHeight="1" x14ac:dyDescent="0.35">
      <c r="B448" s="139"/>
      <c r="C448" s="158"/>
      <c r="D448" s="139"/>
      <c r="E448" s="137"/>
      <c r="F448" s="134"/>
      <c r="G448" s="133"/>
      <c r="H448" s="133"/>
      <c r="I448" s="134"/>
      <c r="J448" s="134"/>
      <c r="K448" s="134"/>
      <c r="L448" s="134"/>
      <c r="M448" s="134"/>
      <c r="N448" s="134"/>
      <c r="O448" s="133"/>
      <c r="P448" s="133"/>
      <c r="Q448" s="133"/>
      <c r="R448" s="133"/>
      <c r="S448" s="133"/>
      <c r="T448" s="133"/>
      <c r="U448" s="133"/>
      <c r="V448" s="133"/>
      <c r="W448" s="134"/>
      <c r="X448" s="133"/>
      <c r="Y448" s="133"/>
      <c r="Z448" s="133"/>
      <c r="AA448" s="133"/>
      <c r="AB448" s="134"/>
      <c r="AC448" s="116"/>
      <c r="AD448" s="171">
        <v>46246</v>
      </c>
      <c r="AE448" s="159"/>
      <c r="AF448" s="133"/>
      <c r="AG448" s="133"/>
      <c r="AH448" s="133"/>
      <c r="AI448" s="133"/>
      <c r="AJ448" s="133"/>
      <c r="AK448" s="133"/>
      <c r="AL448" s="133"/>
      <c r="AM448" s="133"/>
      <c r="AN448" s="134"/>
      <c r="AO448" s="133"/>
      <c r="AP448" s="136"/>
      <c r="AQ448" s="136"/>
      <c r="AR448" s="136"/>
      <c r="AS448" s="134"/>
      <c r="AT448" s="140"/>
      <c r="AU448" s="137"/>
    </row>
    <row r="449" spans="2:47" s="43" customFormat="1" ht="135" hidden="1" customHeight="1" x14ac:dyDescent="0.35">
      <c r="B449" s="139"/>
      <c r="C449" s="158"/>
      <c r="D449" s="139"/>
      <c r="E449" s="137"/>
      <c r="F449" s="134"/>
      <c r="G449" s="133"/>
      <c r="H449" s="133"/>
      <c r="I449" s="133"/>
      <c r="J449" s="133"/>
      <c r="K449" s="62"/>
      <c r="L449" s="133"/>
      <c r="M449" s="62"/>
      <c r="N449" s="62"/>
      <c r="O449" s="133"/>
      <c r="P449" s="133"/>
      <c r="Q449" s="133"/>
      <c r="R449" s="133"/>
      <c r="S449" s="133"/>
      <c r="T449" s="133"/>
      <c r="U449" s="133"/>
      <c r="V449" s="133"/>
      <c r="W449" s="133"/>
      <c r="X449" s="133"/>
      <c r="Y449" s="133"/>
      <c r="Z449" s="133"/>
      <c r="AA449" s="133"/>
      <c r="AB449" s="62"/>
      <c r="AC449" s="62"/>
      <c r="AD449" s="171">
        <v>46246</v>
      </c>
      <c r="AE449" s="159"/>
      <c r="AF449" s="133"/>
      <c r="AG449" s="133"/>
      <c r="AH449" s="133"/>
      <c r="AI449" s="133"/>
      <c r="AJ449" s="133"/>
      <c r="AK449" s="133"/>
      <c r="AL449" s="133"/>
      <c r="AM449" s="133"/>
      <c r="AN449" s="133"/>
      <c r="AO449" s="133"/>
      <c r="AP449" s="136"/>
      <c r="AQ449" s="136"/>
      <c r="AR449" s="136"/>
      <c r="AS449" s="62"/>
      <c r="AT449" s="160"/>
      <c r="AU449" s="137"/>
    </row>
    <row r="450" spans="2:47" s="43" customFormat="1" ht="135" hidden="1" customHeight="1" x14ac:dyDescent="0.35">
      <c r="B450" s="139"/>
      <c r="C450" s="158"/>
      <c r="D450" s="139"/>
      <c r="E450" s="137"/>
      <c r="F450" s="134"/>
      <c r="G450" s="133"/>
      <c r="H450" s="133"/>
      <c r="I450" s="133"/>
      <c r="J450" s="137"/>
      <c r="K450" s="62"/>
      <c r="L450" s="133"/>
      <c r="M450" s="62"/>
      <c r="N450" s="62"/>
      <c r="O450" s="133"/>
      <c r="P450" s="133"/>
      <c r="Q450" s="133"/>
      <c r="R450" s="133"/>
      <c r="S450" s="133"/>
      <c r="T450" s="133"/>
      <c r="U450" s="133"/>
      <c r="V450" s="133"/>
      <c r="W450" s="133"/>
      <c r="X450" s="133"/>
      <c r="Y450" s="133"/>
      <c r="Z450" s="133"/>
      <c r="AA450" s="133"/>
      <c r="AB450" s="62"/>
      <c r="AC450" s="62"/>
      <c r="AD450" s="171">
        <v>46246</v>
      </c>
      <c r="AE450" s="159"/>
      <c r="AF450" s="133"/>
      <c r="AG450" s="133"/>
      <c r="AH450" s="133"/>
      <c r="AI450" s="133"/>
      <c r="AJ450" s="133"/>
      <c r="AK450" s="133"/>
      <c r="AL450" s="133"/>
      <c r="AM450" s="133"/>
      <c r="AN450" s="133"/>
      <c r="AO450" s="133"/>
      <c r="AP450" s="136"/>
      <c r="AQ450" s="136"/>
      <c r="AR450" s="136"/>
      <c r="AS450" s="62"/>
      <c r="AT450" s="160"/>
      <c r="AU450" s="137"/>
    </row>
    <row r="451" spans="2:47" s="43" customFormat="1" ht="135" hidden="1" customHeight="1" x14ac:dyDescent="0.35">
      <c r="B451" s="139"/>
      <c r="C451" s="158"/>
      <c r="D451" s="139"/>
      <c r="E451" s="137"/>
      <c r="F451" s="134"/>
      <c r="G451" s="133"/>
      <c r="H451" s="133"/>
      <c r="I451" s="137"/>
      <c r="J451" s="137"/>
      <c r="K451" s="62"/>
      <c r="L451" s="137"/>
      <c r="M451" s="137"/>
      <c r="N451" s="137"/>
      <c r="O451" s="133"/>
      <c r="P451" s="133"/>
      <c r="Q451" s="133"/>
      <c r="R451" s="133"/>
      <c r="S451" s="133"/>
      <c r="T451" s="133"/>
      <c r="U451" s="133"/>
      <c r="V451" s="133"/>
      <c r="W451" s="62"/>
      <c r="X451" s="133"/>
      <c r="Y451" s="133"/>
      <c r="Z451" s="133"/>
      <c r="AA451" s="133"/>
      <c r="AB451" s="137"/>
      <c r="AC451" s="133"/>
      <c r="AD451" s="171">
        <v>46246</v>
      </c>
      <c r="AE451" s="159"/>
      <c r="AF451" s="133"/>
      <c r="AG451" s="133"/>
      <c r="AH451" s="133"/>
      <c r="AI451" s="133"/>
      <c r="AJ451" s="133"/>
      <c r="AK451" s="133"/>
      <c r="AL451" s="133"/>
      <c r="AM451" s="133"/>
      <c r="AN451" s="62"/>
      <c r="AO451" s="133"/>
      <c r="AP451" s="136"/>
      <c r="AQ451" s="136"/>
      <c r="AR451" s="136"/>
      <c r="AS451" s="137"/>
      <c r="AT451" s="136"/>
      <c r="AU451" s="137"/>
    </row>
    <row r="452" spans="2:47" s="43" customFormat="1" ht="135" hidden="1" customHeight="1" x14ac:dyDescent="0.35">
      <c r="B452" s="139"/>
      <c r="C452" s="158"/>
      <c r="D452" s="139"/>
      <c r="E452" s="137"/>
      <c r="F452" s="134"/>
      <c r="G452" s="133"/>
      <c r="H452" s="133"/>
      <c r="I452" s="134"/>
      <c r="J452" s="134"/>
      <c r="K452" s="134"/>
      <c r="L452" s="133"/>
      <c r="M452" s="134"/>
      <c r="N452" s="134"/>
      <c r="O452" s="133"/>
      <c r="P452" s="133"/>
      <c r="Q452" s="133"/>
      <c r="R452" s="133"/>
      <c r="S452" s="133"/>
      <c r="T452" s="133"/>
      <c r="U452" s="133"/>
      <c r="V452" s="133"/>
      <c r="W452" s="134"/>
      <c r="X452" s="133"/>
      <c r="Y452" s="133"/>
      <c r="Z452" s="133"/>
      <c r="AA452" s="133"/>
      <c r="AB452" s="133"/>
      <c r="AC452" s="116"/>
      <c r="AD452" s="171">
        <v>46246</v>
      </c>
      <c r="AE452" s="159"/>
      <c r="AF452" s="133"/>
      <c r="AG452" s="133"/>
      <c r="AH452" s="133"/>
      <c r="AI452" s="133"/>
      <c r="AJ452" s="133"/>
      <c r="AK452" s="133"/>
      <c r="AL452" s="133"/>
      <c r="AM452" s="133"/>
      <c r="AN452" s="134"/>
      <c r="AO452" s="133"/>
      <c r="AP452" s="136"/>
      <c r="AQ452" s="136"/>
      <c r="AR452" s="136"/>
      <c r="AS452" s="133"/>
      <c r="AT452" s="140"/>
      <c r="AU452" s="137"/>
    </row>
    <row r="453" spans="2:47" s="43" customFormat="1" ht="135" hidden="1" customHeight="1" x14ac:dyDescent="0.35">
      <c r="B453" s="139"/>
      <c r="C453" s="158"/>
      <c r="D453" s="139"/>
      <c r="E453" s="137"/>
      <c r="F453" s="134"/>
      <c r="G453" s="133"/>
      <c r="H453" s="133"/>
      <c r="I453" s="133"/>
      <c r="J453" s="133"/>
      <c r="K453" s="134"/>
      <c r="L453" s="62"/>
      <c r="M453" s="62"/>
      <c r="N453" s="62"/>
      <c r="O453" s="133"/>
      <c r="P453" s="133"/>
      <c r="Q453" s="133"/>
      <c r="R453" s="133"/>
      <c r="S453" s="133"/>
      <c r="T453" s="133"/>
      <c r="U453" s="133"/>
      <c r="V453" s="133"/>
      <c r="W453" s="133"/>
      <c r="X453" s="133"/>
      <c r="Y453" s="133"/>
      <c r="Z453" s="133"/>
      <c r="AA453" s="133"/>
      <c r="AB453" s="133"/>
      <c r="AC453" s="133"/>
      <c r="AD453" s="171">
        <v>46246</v>
      </c>
      <c r="AE453" s="159"/>
      <c r="AF453" s="133"/>
      <c r="AG453" s="133"/>
      <c r="AH453" s="133"/>
      <c r="AI453" s="133"/>
      <c r="AJ453" s="133"/>
      <c r="AK453" s="133"/>
      <c r="AL453" s="133"/>
      <c r="AM453" s="133"/>
      <c r="AN453" s="133"/>
      <c r="AO453" s="133"/>
      <c r="AP453" s="136"/>
      <c r="AQ453" s="136"/>
      <c r="AR453" s="136"/>
      <c r="AS453" s="133"/>
      <c r="AT453" s="136"/>
      <c r="AU453" s="137"/>
    </row>
    <row r="454" spans="2:47" s="43" customFormat="1" ht="135" hidden="1" customHeight="1" x14ac:dyDescent="0.35">
      <c r="B454" s="139"/>
      <c r="C454" s="158"/>
      <c r="D454" s="139"/>
      <c r="E454" s="137"/>
      <c r="F454" s="134"/>
      <c r="G454" s="133"/>
      <c r="H454" s="133"/>
      <c r="I454" s="138"/>
      <c r="J454" s="133"/>
      <c r="K454" s="62"/>
      <c r="L454" s="133"/>
      <c r="M454" s="134"/>
      <c r="N454" s="138"/>
      <c r="O454" s="133"/>
      <c r="P454" s="133"/>
      <c r="Q454" s="133"/>
      <c r="R454" s="133"/>
      <c r="S454" s="133"/>
      <c r="T454" s="133"/>
      <c r="U454" s="133"/>
      <c r="V454" s="133"/>
      <c r="W454" s="62"/>
      <c r="X454" s="133"/>
      <c r="Y454" s="133"/>
      <c r="Z454" s="133"/>
      <c r="AA454" s="133"/>
      <c r="AB454" s="137"/>
      <c r="AC454" s="137"/>
      <c r="AD454" s="171">
        <v>46246</v>
      </c>
      <c r="AE454" s="159"/>
      <c r="AF454" s="133"/>
      <c r="AG454" s="133"/>
      <c r="AH454" s="133"/>
      <c r="AI454" s="133"/>
      <c r="AJ454" s="133"/>
      <c r="AK454" s="133"/>
      <c r="AL454" s="133"/>
      <c r="AM454" s="133"/>
      <c r="AN454" s="62"/>
      <c r="AO454" s="133"/>
      <c r="AP454" s="136"/>
      <c r="AQ454" s="136"/>
      <c r="AR454" s="136"/>
      <c r="AS454" s="137"/>
      <c r="AT454" s="139"/>
      <c r="AU454" s="137"/>
    </row>
    <row r="455" spans="2:47" s="43" customFormat="1" ht="135" hidden="1" customHeight="1" x14ac:dyDescent="0.35">
      <c r="B455" s="139"/>
      <c r="C455" s="158"/>
      <c r="D455" s="139"/>
      <c r="E455" s="137"/>
      <c r="F455" s="134"/>
      <c r="G455" s="133"/>
      <c r="H455" s="133"/>
      <c r="I455" s="134"/>
      <c r="J455" s="134"/>
      <c r="K455" s="134"/>
      <c r="L455" s="134"/>
      <c r="M455" s="134"/>
      <c r="N455" s="134"/>
      <c r="O455" s="133"/>
      <c r="P455" s="133"/>
      <c r="Q455" s="133"/>
      <c r="R455" s="133"/>
      <c r="S455" s="133"/>
      <c r="T455" s="133"/>
      <c r="U455" s="133"/>
      <c r="V455" s="133"/>
      <c r="W455" s="134"/>
      <c r="X455" s="133"/>
      <c r="Y455" s="133"/>
      <c r="Z455" s="133"/>
      <c r="AA455" s="133"/>
      <c r="AB455" s="134"/>
      <c r="AC455" s="116"/>
      <c r="AD455" s="171">
        <v>46246</v>
      </c>
      <c r="AE455" s="159"/>
      <c r="AF455" s="133"/>
      <c r="AG455" s="133"/>
      <c r="AH455" s="133"/>
      <c r="AI455" s="133"/>
      <c r="AJ455" s="133"/>
      <c r="AK455" s="133"/>
      <c r="AL455" s="133"/>
      <c r="AM455" s="133"/>
      <c r="AN455" s="134"/>
      <c r="AO455" s="133"/>
      <c r="AP455" s="136"/>
      <c r="AQ455" s="136"/>
      <c r="AR455" s="136"/>
      <c r="AS455" s="134"/>
      <c r="AT455" s="140"/>
      <c r="AU455" s="137"/>
    </row>
    <row r="456" spans="2:47" s="43" customFormat="1" ht="135" hidden="1" customHeight="1" x14ac:dyDescent="0.35">
      <c r="B456" s="139"/>
      <c r="C456" s="158"/>
      <c r="D456" s="139"/>
      <c r="E456" s="137"/>
      <c r="F456" s="134"/>
      <c r="G456" s="133"/>
      <c r="H456" s="133"/>
      <c r="I456" s="133"/>
      <c r="J456" s="133"/>
      <c r="K456" s="62"/>
      <c r="L456" s="133"/>
      <c r="M456" s="62"/>
      <c r="N456" s="62"/>
      <c r="O456" s="133"/>
      <c r="P456" s="133"/>
      <c r="Q456" s="133"/>
      <c r="R456" s="133"/>
      <c r="S456" s="133"/>
      <c r="T456" s="133"/>
      <c r="U456" s="133"/>
      <c r="V456" s="133"/>
      <c r="W456" s="133"/>
      <c r="X456" s="133"/>
      <c r="Y456" s="133"/>
      <c r="Z456" s="133"/>
      <c r="AA456" s="133"/>
      <c r="AB456" s="62"/>
      <c r="AC456" s="62"/>
      <c r="AD456" s="171">
        <v>46246</v>
      </c>
      <c r="AE456" s="159"/>
      <c r="AF456" s="133"/>
      <c r="AG456" s="133"/>
      <c r="AH456" s="133"/>
      <c r="AI456" s="133"/>
      <c r="AJ456" s="133"/>
      <c r="AK456" s="133"/>
      <c r="AL456" s="133"/>
      <c r="AM456" s="133"/>
      <c r="AN456" s="133"/>
      <c r="AO456" s="133"/>
      <c r="AP456" s="136"/>
      <c r="AQ456" s="136"/>
      <c r="AR456" s="136"/>
      <c r="AS456" s="62"/>
      <c r="AT456" s="160"/>
      <c r="AU456" s="137"/>
    </row>
    <row r="457" spans="2:47" s="43" customFormat="1" ht="135" hidden="1" customHeight="1" x14ac:dyDescent="0.35">
      <c r="B457" s="139"/>
      <c r="C457" s="158"/>
      <c r="D457" s="139"/>
      <c r="E457" s="137"/>
      <c r="F457" s="134"/>
      <c r="G457" s="133"/>
      <c r="H457" s="133"/>
      <c r="I457" s="133"/>
      <c r="J457" s="137"/>
      <c r="K457" s="62"/>
      <c r="L457" s="133"/>
      <c r="M457" s="62"/>
      <c r="N457" s="62"/>
      <c r="O457" s="133"/>
      <c r="P457" s="133"/>
      <c r="Q457" s="133"/>
      <c r="R457" s="133"/>
      <c r="S457" s="133"/>
      <c r="T457" s="133"/>
      <c r="U457" s="133"/>
      <c r="V457" s="133"/>
      <c r="W457" s="133"/>
      <c r="X457" s="133"/>
      <c r="Y457" s="133"/>
      <c r="Z457" s="133"/>
      <c r="AA457" s="133"/>
      <c r="AB457" s="62"/>
      <c r="AC457" s="62"/>
      <c r="AD457" s="171">
        <v>46246</v>
      </c>
      <c r="AE457" s="159"/>
      <c r="AF457" s="133"/>
      <c r="AG457" s="133"/>
      <c r="AH457" s="133"/>
      <c r="AI457" s="133"/>
      <c r="AJ457" s="133"/>
      <c r="AK457" s="133"/>
      <c r="AL457" s="133"/>
      <c r="AM457" s="133"/>
      <c r="AN457" s="133"/>
      <c r="AO457" s="133"/>
      <c r="AP457" s="136"/>
      <c r="AQ457" s="136"/>
      <c r="AR457" s="136"/>
      <c r="AS457" s="62"/>
      <c r="AT457" s="160"/>
      <c r="AU457" s="137"/>
    </row>
    <row r="458" spans="2:47" s="43" customFormat="1" ht="135" hidden="1" customHeight="1" x14ac:dyDescent="0.35">
      <c r="B458" s="139"/>
      <c r="C458" s="158"/>
      <c r="D458" s="139"/>
      <c r="E458" s="137"/>
      <c r="F458" s="137"/>
      <c r="G458" s="133"/>
      <c r="H458" s="133"/>
      <c r="I458" s="137"/>
      <c r="J458" s="137"/>
      <c r="K458" s="62"/>
      <c r="L458" s="137"/>
      <c r="M458" s="137"/>
      <c r="N458" s="137"/>
      <c r="O458" s="133"/>
      <c r="P458" s="133"/>
      <c r="Q458" s="133"/>
      <c r="R458" s="133"/>
      <c r="S458" s="133"/>
      <c r="T458" s="133"/>
      <c r="U458" s="133"/>
      <c r="V458" s="133"/>
      <c r="W458" s="62"/>
      <c r="X458" s="133"/>
      <c r="Y458" s="133"/>
      <c r="Z458" s="133"/>
      <c r="AA458" s="133"/>
      <c r="AB458" s="137"/>
      <c r="AC458" s="133"/>
      <c r="AD458" s="171">
        <v>46246</v>
      </c>
      <c r="AE458" s="159"/>
      <c r="AF458" s="133"/>
      <c r="AG458" s="133"/>
      <c r="AH458" s="133"/>
      <c r="AI458" s="133"/>
      <c r="AJ458" s="133"/>
      <c r="AK458" s="133"/>
      <c r="AL458" s="133"/>
      <c r="AM458" s="133"/>
      <c r="AN458" s="62"/>
      <c r="AO458" s="133"/>
      <c r="AP458" s="136"/>
      <c r="AQ458" s="136"/>
      <c r="AR458" s="136"/>
      <c r="AS458" s="137"/>
      <c r="AT458" s="136"/>
      <c r="AU458" s="137"/>
    </row>
    <row r="459" spans="2:47" s="43" customFormat="1" ht="135" hidden="1" customHeight="1" x14ac:dyDescent="0.35">
      <c r="B459" s="139"/>
      <c r="C459" s="158"/>
      <c r="D459" s="139"/>
      <c r="E459" s="137"/>
      <c r="F459" s="137"/>
      <c r="G459" s="133"/>
      <c r="H459" s="133"/>
      <c r="I459" s="134"/>
      <c r="J459" s="134"/>
      <c r="K459" s="134"/>
      <c r="L459" s="133"/>
      <c r="M459" s="134"/>
      <c r="N459" s="134"/>
      <c r="O459" s="133"/>
      <c r="P459" s="133"/>
      <c r="Q459" s="133"/>
      <c r="R459" s="133"/>
      <c r="S459" s="133"/>
      <c r="T459" s="133"/>
      <c r="U459" s="133"/>
      <c r="V459" s="133"/>
      <c r="W459" s="134"/>
      <c r="X459" s="133"/>
      <c r="Y459" s="133"/>
      <c r="Z459" s="133"/>
      <c r="AA459" s="133"/>
      <c r="AB459" s="133"/>
      <c r="AC459" s="116"/>
      <c r="AD459" s="171">
        <v>46246</v>
      </c>
      <c r="AE459" s="159"/>
      <c r="AF459" s="133"/>
      <c r="AG459" s="133"/>
      <c r="AH459" s="133"/>
      <c r="AI459" s="133"/>
      <c r="AJ459" s="133"/>
      <c r="AK459" s="133"/>
      <c r="AL459" s="133"/>
      <c r="AM459" s="133"/>
      <c r="AN459" s="134"/>
      <c r="AO459" s="133"/>
      <c r="AP459" s="136"/>
      <c r="AQ459" s="136"/>
      <c r="AR459" s="136"/>
      <c r="AS459" s="133"/>
      <c r="AT459" s="140"/>
      <c r="AU459" s="137"/>
    </row>
    <row r="460" spans="2:47" s="43" customFormat="1" ht="135" hidden="1" customHeight="1" x14ac:dyDescent="0.35">
      <c r="B460" s="139"/>
      <c r="C460" s="158"/>
      <c r="D460" s="139"/>
      <c r="E460" s="137"/>
      <c r="F460" s="137"/>
      <c r="G460" s="133"/>
      <c r="H460" s="133"/>
      <c r="I460" s="133"/>
      <c r="J460" s="133"/>
      <c r="K460" s="134"/>
      <c r="L460" s="62"/>
      <c r="M460" s="62"/>
      <c r="N460" s="62"/>
      <c r="O460" s="133"/>
      <c r="P460" s="133"/>
      <c r="Q460" s="133"/>
      <c r="R460" s="133"/>
      <c r="S460" s="133"/>
      <c r="T460" s="133"/>
      <c r="U460" s="133"/>
      <c r="V460" s="133"/>
      <c r="W460" s="133"/>
      <c r="X460" s="133"/>
      <c r="Y460" s="133"/>
      <c r="Z460" s="133"/>
      <c r="AA460" s="133"/>
      <c r="AB460" s="133"/>
      <c r="AC460" s="133"/>
      <c r="AD460" s="171">
        <v>46246</v>
      </c>
      <c r="AE460" s="159"/>
      <c r="AF460" s="133"/>
      <c r="AG460" s="133"/>
      <c r="AH460" s="133"/>
      <c r="AI460" s="133"/>
      <c r="AJ460" s="133"/>
      <c r="AK460" s="133"/>
      <c r="AL460" s="133"/>
      <c r="AM460" s="133"/>
      <c r="AN460" s="133"/>
      <c r="AO460" s="133"/>
      <c r="AP460" s="136"/>
      <c r="AQ460" s="136"/>
      <c r="AR460" s="136"/>
      <c r="AS460" s="133"/>
      <c r="AT460" s="136"/>
      <c r="AU460" s="137"/>
    </row>
    <row r="461" spans="2:47" s="43" customFormat="1" ht="135" hidden="1" customHeight="1" x14ac:dyDescent="0.35">
      <c r="B461" s="139"/>
      <c r="C461" s="158"/>
      <c r="D461" s="139"/>
      <c r="E461" s="137"/>
      <c r="F461" s="137"/>
      <c r="G461" s="133"/>
      <c r="H461" s="133"/>
      <c r="I461" s="138"/>
      <c r="J461" s="133"/>
      <c r="K461" s="62"/>
      <c r="L461" s="133"/>
      <c r="M461" s="134"/>
      <c r="N461" s="138"/>
      <c r="O461" s="133"/>
      <c r="P461" s="133"/>
      <c r="Q461" s="133"/>
      <c r="R461" s="133"/>
      <c r="S461" s="133"/>
      <c r="T461" s="133"/>
      <c r="U461" s="133"/>
      <c r="V461" s="133"/>
      <c r="W461" s="62"/>
      <c r="X461" s="133"/>
      <c r="Y461" s="133"/>
      <c r="Z461" s="133"/>
      <c r="AA461" s="133"/>
      <c r="AB461" s="137"/>
      <c r="AC461" s="137"/>
      <c r="AD461" s="171">
        <v>46246</v>
      </c>
      <c r="AE461" s="159"/>
      <c r="AF461" s="133"/>
      <c r="AG461" s="133"/>
      <c r="AH461" s="133"/>
      <c r="AI461" s="133"/>
      <c r="AJ461" s="133"/>
      <c r="AK461" s="133"/>
      <c r="AL461" s="133"/>
      <c r="AM461" s="133"/>
      <c r="AN461" s="62"/>
      <c r="AO461" s="133"/>
      <c r="AP461" s="136"/>
      <c r="AQ461" s="136"/>
      <c r="AR461" s="136"/>
      <c r="AS461" s="137"/>
      <c r="AT461" s="139"/>
      <c r="AU461" s="137"/>
    </row>
    <row r="462" spans="2:47" s="43" customFormat="1" ht="135" hidden="1" customHeight="1" x14ac:dyDescent="0.35">
      <c r="B462" s="139"/>
      <c r="C462" s="158"/>
      <c r="D462" s="139"/>
      <c r="E462" s="137"/>
      <c r="F462" s="137"/>
      <c r="G462" s="133"/>
      <c r="H462" s="133"/>
      <c r="I462" s="134"/>
      <c r="J462" s="134"/>
      <c r="K462" s="134"/>
      <c r="L462" s="134"/>
      <c r="M462" s="134"/>
      <c r="N462" s="134"/>
      <c r="O462" s="133"/>
      <c r="P462" s="133"/>
      <c r="Q462" s="133"/>
      <c r="R462" s="133"/>
      <c r="S462" s="133"/>
      <c r="T462" s="133"/>
      <c r="U462" s="133"/>
      <c r="V462" s="133"/>
      <c r="W462" s="134"/>
      <c r="X462" s="133"/>
      <c r="Y462" s="133"/>
      <c r="Z462" s="133"/>
      <c r="AA462" s="133"/>
      <c r="AB462" s="134"/>
      <c r="AC462" s="116"/>
      <c r="AD462" s="171">
        <v>46246</v>
      </c>
      <c r="AE462" s="159"/>
      <c r="AF462" s="133"/>
      <c r="AG462" s="133"/>
      <c r="AH462" s="133"/>
      <c r="AI462" s="133"/>
      <c r="AJ462" s="133"/>
      <c r="AK462" s="133"/>
      <c r="AL462" s="133"/>
      <c r="AM462" s="133"/>
      <c r="AN462" s="134"/>
      <c r="AO462" s="133"/>
      <c r="AP462" s="136"/>
      <c r="AQ462" s="136"/>
      <c r="AR462" s="136"/>
      <c r="AS462" s="134"/>
      <c r="AT462" s="140"/>
      <c r="AU462" s="137"/>
    </row>
    <row r="463" spans="2:47" s="43" customFormat="1" ht="135" hidden="1" customHeight="1" x14ac:dyDescent="0.35">
      <c r="B463" s="139"/>
      <c r="C463" s="158"/>
      <c r="D463" s="139"/>
      <c r="E463" s="137"/>
      <c r="F463" s="137"/>
      <c r="G463" s="133"/>
      <c r="H463" s="133"/>
      <c r="I463" s="133"/>
      <c r="J463" s="133"/>
      <c r="K463" s="62"/>
      <c r="L463" s="133"/>
      <c r="M463" s="62"/>
      <c r="N463" s="62"/>
      <c r="O463" s="133"/>
      <c r="P463" s="133"/>
      <c r="Q463" s="133"/>
      <c r="R463" s="133"/>
      <c r="S463" s="133"/>
      <c r="T463" s="133"/>
      <c r="U463" s="133"/>
      <c r="V463" s="133"/>
      <c r="W463" s="133"/>
      <c r="X463" s="133"/>
      <c r="Y463" s="133"/>
      <c r="Z463" s="133"/>
      <c r="AA463" s="133"/>
      <c r="AB463" s="62"/>
      <c r="AC463" s="62"/>
      <c r="AD463" s="171">
        <v>46246</v>
      </c>
      <c r="AE463" s="159"/>
      <c r="AF463" s="133"/>
      <c r="AG463" s="133"/>
      <c r="AH463" s="133"/>
      <c r="AI463" s="133"/>
      <c r="AJ463" s="133"/>
      <c r="AK463" s="133"/>
      <c r="AL463" s="133"/>
      <c r="AM463" s="133"/>
      <c r="AN463" s="133"/>
      <c r="AO463" s="133"/>
      <c r="AP463" s="136"/>
      <c r="AQ463" s="136"/>
      <c r="AR463" s="136"/>
      <c r="AS463" s="62"/>
      <c r="AT463" s="160"/>
      <c r="AU463" s="137"/>
    </row>
    <row r="464" spans="2:47" s="43" customFormat="1" ht="135" hidden="1" customHeight="1" x14ac:dyDescent="0.35">
      <c r="B464" s="139"/>
      <c r="C464" s="158"/>
      <c r="D464" s="139"/>
      <c r="E464" s="137"/>
      <c r="F464" s="137"/>
      <c r="G464" s="133"/>
      <c r="H464" s="133"/>
      <c r="I464" s="133"/>
      <c r="J464" s="137"/>
      <c r="K464" s="62"/>
      <c r="L464" s="133"/>
      <c r="M464" s="62"/>
      <c r="N464" s="62"/>
      <c r="O464" s="133"/>
      <c r="P464" s="133"/>
      <c r="Q464" s="133"/>
      <c r="R464" s="133"/>
      <c r="S464" s="133"/>
      <c r="T464" s="133"/>
      <c r="U464" s="133"/>
      <c r="V464" s="133"/>
      <c r="W464" s="133"/>
      <c r="X464" s="133"/>
      <c r="Y464" s="133"/>
      <c r="Z464" s="133"/>
      <c r="AA464" s="133"/>
      <c r="AB464" s="62"/>
      <c r="AC464" s="62"/>
      <c r="AD464" s="171">
        <v>46246</v>
      </c>
      <c r="AE464" s="159"/>
      <c r="AF464" s="133"/>
      <c r="AG464" s="133"/>
      <c r="AH464" s="133"/>
      <c r="AI464" s="133"/>
      <c r="AJ464" s="133"/>
      <c r="AK464" s="133"/>
      <c r="AL464" s="133"/>
      <c r="AM464" s="133"/>
      <c r="AN464" s="133"/>
      <c r="AO464" s="133"/>
      <c r="AP464" s="136"/>
      <c r="AQ464" s="136"/>
      <c r="AR464" s="136"/>
      <c r="AS464" s="62"/>
      <c r="AT464" s="160"/>
      <c r="AU464" s="137"/>
    </row>
    <row r="465" spans="2:47" s="43" customFormat="1" ht="135" hidden="1" customHeight="1" x14ac:dyDescent="0.35">
      <c r="B465" s="139"/>
      <c r="C465" s="158"/>
      <c r="D465" s="141"/>
      <c r="E465" s="134"/>
      <c r="F465" s="134"/>
      <c r="G465" s="133"/>
      <c r="H465" s="133"/>
      <c r="I465" s="137"/>
      <c r="J465" s="137"/>
      <c r="K465" s="62"/>
      <c r="L465" s="137"/>
      <c r="M465" s="137"/>
      <c r="N465" s="137"/>
      <c r="O465" s="133"/>
      <c r="P465" s="133"/>
      <c r="Q465" s="133"/>
      <c r="R465" s="133"/>
      <c r="S465" s="133"/>
      <c r="T465" s="133"/>
      <c r="U465" s="133"/>
      <c r="V465" s="133"/>
      <c r="W465" s="62"/>
      <c r="X465" s="133"/>
      <c r="Y465" s="133"/>
      <c r="Z465" s="133"/>
      <c r="AA465" s="133"/>
      <c r="AB465" s="137"/>
      <c r="AC465" s="133"/>
      <c r="AD465" s="171">
        <v>46246</v>
      </c>
      <c r="AE465" s="159"/>
      <c r="AF465" s="133"/>
      <c r="AG465" s="133"/>
      <c r="AH465" s="133"/>
      <c r="AI465" s="133"/>
      <c r="AJ465" s="133"/>
      <c r="AK465" s="133"/>
      <c r="AL465" s="133"/>
      <c r="AM465" s="133"/>
      <c r="AN465" s="62"/>
      <c r="AO465" s="133"/>
      <c r="AP465" s="136"/>
      <c r="AQ465" s="136"/>
      <c r="AR465" s="136"/>
      <c r="AS465" s="137"/>
      <c r="AT465" s="136"/>
      <c r="AU465" s="137"/>
    </row>
    <row r="466" spans="2:47" s="43" customFormat="1" ht="135" hidden="1" customHeight="1" x14ac:dyDescent="0.35">
      <c r="B466" s="139"/>
      <c r="C466" s="158"/>
      <c r="D466" s="141"/>
      <c r="E466" s="134"/>
      <c r="F466" s="134"/>
      <c r="G466" s="133"/>
      <c r="H466" s="133"/>
      <c r="I466" s="134"/>
      <c r="J466" s="134"/>
      <c r="K466" s="134"/>
      <c r="L466" s="133"/>
      <c r="M466" s="134"/>
      <c r="N466" s="134"/>
      <c r="O466" s="133"/>
      <c r="P466" s="133"/>
      <c r="Q466" s="133"/>
      <c r="R466" s="133"/>
      <c r="S466" s="133"/>
      <c r="T466" s="133"/>
      <c r="U466" s="133"/>
      <c r="V466" s="133"/>
      <c r="W466" s="134"/>
      <c r="X466" s="133"/>
      <c r="Y466" s="133"/>
      <c r="Z466" s="133"/>
      <c r="AA466" s="133"/>
      <c r="AB466" s="133"/>
      <c r="AC466" s="116"/>
      <c r="AD466" s="171">
        <v>46246</v>
      </c>
      <c r="AE466" s="159"/>
      <c r="AF466" s="133"/>
      <c r="AG466" s="133"/>
      <c r="AH466" s="133"/>
      <c r="AI466" s="133"/>
      <c r="AJ466" s="133"/>
      <c r="AK466" s="133"/>
      <c r="AL466" s="133"/>
      <c r="AM466" s="133"/>
      <c r="AN466" s="134"/>
      <c r="AO466" s="133"/>
      <c r="AP466" s="136"/>
      <c r="AQ466" s="136"/>
      <c r="AR466" s="136"/>
      <c r="AS466" s="133"/>
      <c r="AT466" s="140"/>
      <c r="AU466" s="137"/>
    </row>
    <row r="467" spans="2:47" s="43" customFormat="1" ht="135" hidden="1" customHeight="1" x14ac:dyDescent="0.35">
      <c r="B467" s="139"/>
      <c r="C467" s="158"/>
      <c r="D467" s="141"/>
      <c r="E467" s="134"/>
      <c r="F467" s="134"/>
      <c r="G467" s="133"/>
      <c r="H467" s="133"/>
      <c r="I467" s="133"/>
      <c r="J467" s="133"/>
      <c r="K467" s="134"/>
      <c r="L467" s="62"/>
      <c r="M467" s="62"/>
      <c r="N467" s="62"/>
      <c r="O467" s="133"/>
      <c r="P467" s="133"/>
      <c r="Q467" s="133"/>
      <c r="R467" s="133"/>
      <c r="S467" s="133"/>
      <c r="T467" s="133"/>
      <c r="U467" s="133"/>
      <c r="V467" s="133"/>
      <c r="W467" s="133"/>
      <c r="X467" s="133"/>
      <c r="Y467" s="133"/>
      <c r="Z467" s="133"/>
      <c r="AA467" s="133"/>
      <c r="AB467" s="133"/>
      <c r="AC467" s="133"/>
      <c r="AD467" s="171">
        <v>46246</v>
      </c>
      <c r="AE467" s="159"/>
      <c r="AF467" s="133"/>
      <c r="AG467" s="133"/>
      <c r="AH467" s="133"/>
      <c r="AI467" s="133"/>
      <c r="AJ467" s="133"/>
      <c r="AK467" s="133"/>
      <c r="AL467" s="133"/>
      <c r="AM467" s="133"/>
      <c r="AN467" s="133"/>
      <c r="AO467" s="133"/>
      <c r="AP467" s="136"/>
      <c r="AQ467" s="136"/>
      <c r="AR467" s="136"/>
      <c r="AS467" s="133"/>
      <c r="AT467" s="136"/>
      <c r="AU467" s="137"/>
    </row>
    <row r="468" spans="2:47" s="43" customFormat="1" ht="135" hidden="1" customHeight="1" x14ac:dyDescent="0.35">
      <c r="B468" s="139"/>
      <c r="C468" s="158"/>
      <c r="D468" s="141"/>
      <c r="E468" s="134"/>
      <c r="F468" s="134"/>
      <c r="G468" s="133"/>
      <c r="H468" s="133"/>
      <c r="I468" s="138"/>
      <c r="J468" s="133"/>
      <c r="K468" s="62"/>
      <c r="L468" s="133"/>
      <c r="M468" s="134"/>
      <c r="N468" s="138"/>
      <c r="O468" s="133"/>
      <c r="P468" s="133"/>
      <c r="Q468" s="133"/>
      <c r="R468" s="133"/>
      <c r="S468" s="133"/>
      <c r="T468" s="133"/>
      <c r="U468" s="133"/>
      <c r="V468" s="133"/>
      <c r="W468" s="62"/>
      <c r="X468" s="133"/>
      <c r="Y468" s="133"/>
      <c r="Z468" s="133"/>
      <c r="AA468" s="133"/>
      <c r="AB468" s="137"/>
      <c r="AC468" s="137"/>
      <c r="AD468" s="171">
        <v>46246</v>
      </c>
      <c r="AE468" s="159"/>
      <c r="AF468" s="133"/>
      <c r="AG468" s="133"/>
      <c r="AH468" s="133"/>
      <c r="AI468" s="133"/>
      <c r="AJ468" s="133"/>
      <c r="AK468" s="133"/>
      <c r="AL468" s="133"/>
      <c r="AM468" s="133"/>
      <c r="AN468" s="62"/>
      <c r="AO468" s="133"/>
      <c r="AP468" s="136"/>
      <c r="AQ468" s="136"/>
      <c r="AR468" s="136"/>
      <c r="AS468" s="137"/>
      <c r="AT468" s="139"/>
      <c r="AU468" s="137"/>
    </row>
    <row r="469" spans="2:47" s="43" customFormat="1" ht="135" hidden="1" customHeight="1" x14ac:dyDescent="0.35">
      <c r="B469" s="139"/>
      <c r="C469" s="158"/>
      <c r="D469" s="141"/>
      <c r="E469" s="134"/>
      <c r="F469" s="134"/>
      <c r="G469" s="133"/>
      <c r="H469" s="133"/>
      <c r="I469" s="134"/>
      <c r="J469" s="134"/>
      <c r="K469" s="134"/>
      <c r="L469" s="134"/>
      <c r="M469" s="134"/>
      <c r="N469" s="134"/>
      <c r="O469" s="133"/>
      <c r="P469" s="133"/>
      <c r="Q469" s="133"/>
      <c r="R469" s="133"/>
      <c r="S469" s="133"/>
      <c r="T469" s="133"/>
      <c r="U469" s="133"/>
      <c r="V469" s="133"/>
      <c r="W469" s="134"/>
      <c r="X469" s="133"/>
      <c r="Y469" s="133"/>
      <c r="Z469" s="133"/>
      <c r="AA469" s="133"/>
      <c r="AB469" s="134"/>
      <c r="AC469" s="116"/>
      <c r="AD469" s="171">
        <v>46246</v>
      </c>
      <c r="AE469" s="159"/>
      <c r="AF469" s="133"/>
      <c r="AG469" s="133"/>
      <c r="AH469" s="133"/>
      <c r="AI469" s="133"/>
      <c r="AJ469" s="133"/>
      <c r="AK469" s="133"/>
      <c r="AL469" s="133"/>
      <c r="AM469" s="133"/>
      <c r="AN469" s="134"/>
      <c r="AO469" s="133"/>
      <c r="AP469" s="136"/>
      <c r="AQ469" s="136"/>
      <c r="AR469" s="136"/>
      <c r="AS469" s="134"/>
      <c r="AT469" s="140"/>
      <c r="AU469" s="137"/>
    </row>
    <row r="470" spans="2:47" s="43" customFormat="1" ht="135" hidden="1" customHeight="1" x14ac:dyDescent="0.35">
      <c r="B470" s="139"/>
      <c r="C470" s="158"/>
      <c r="D470" s="141"/>
      <c r="E470" s="134"/>
      <c r="F470" s="134"/>
      <c r="G470" s="133"/>
      <c r="H470" s="133"/>
      <c r="I470" s="133"/>
      <c r="J470" s="133"/>
      <c r="K470" s="62"/>
      <c r="L470" s="133"/>
      <c r="M470" s="62"/>
      <c r="N470" s="62"/>
      <c r="O470" s="133"/>
      <c r="P470" s="133"/>
      <c r="Q470" s="133"/>
      <c r="R470" s="133"/>
      <c r="S470" s="133"/>
      <c r="T470" s="133"/>
      <c r="U470" s="133"/>
      <c r="V470" s="133"/>
      <c r="W470" s="133"/>
      <c r="X470" s="133"/>
      <c r="Y470" s="133"/>
      <c r="Z470" s="133"/>
      <c r="AA470" s="133"/>
      <c r="AB470" s="62"/>
      <c r="AC470" s="62"/>
      <c r="AD470" s="171">
        <v>46246</v>
      </c>
      <c r="AE470" s="159"/>
      <c r="AF470" s="133"/>
      <c r="AG470" s="133"/>
      <c r="AH470" s="133"/>
      <c r="AI470" s="133"/>
      <c r="AJ470" s="133"/>
      <c r="AK470" s="133"/>
      <c r="AL470" s="133"/>
      <c r="AM470" s="133"/>
      <c r="AN470" s="133"/>
      <c r="AO470" s="133"/>
      <c r="AP470" s="136"/>
      <c r="AQ470" s="136"/>
      <c r="AR470" s="136"/>
      <c r="AS470" s="62"/>
      <c r="AT470" s="160"/>
      <c r="AU470" s="137"/>
    </row>
    <row r="471" spans="2:47" s="43" customFormat="1" ht="135" hidden="1" customHeight="1" x14ac:dyDescent="0.35">
      <c r="B471" s="139"/>
      <c r="C471" s="158"/>
      <c r="D471" s="141"/>
      <c r="E471" s="134"/>
      <c r="F471" s="134"/>
      <c r="G471" s="133"/>
      <c r="H471" s="133"/>
      <c r="I471" s="133"/>
      <c r="J471" s="137"/>
      <c r="K471" s="62"/>
      <c r="L471" s="133"/>
      <c r="M471" s="62"/>
      <c r="N471" s="62"/>
      <c r="O471" s="133"/>
      <c r="P471" s="133"/>
      <c r="Q471" s="133"/>
      <c r="R471" s="133"/>
      <c r="S471" s="133"/>
      <c r="T471" s="133"/>
      <c r="U471" s="133"/>
      <c r="V471" s="133"/>
      <c r="W471" s="133"/>
      <c r="X471" s="133"/>
      <c r="Y471" s="133"/>
      <c r="Z471" s="133"/>
      <c r="AA471" s="133"/>
      <c r="AB471" s="62"/>
      <c r="AC471" s="62"/>
      <c r="AD471" s="171">
        <v>46246</v>
      </c>
      <c r="AE471" s="159"/>
      <c r="AF471" s="133"/>
      <c r="AG471" s="133"/>
      <c r="AH471" s="133"/>
      <c r="AI471" s="133"/>
      <c r="AJ471" s="133"/>
      <c r="AK471" s="133"/>
      <c r="AL471" s="133"/>
      <c r="AM471" s="133"/>
      <c r="AN471" s="133"/>
      <c r="AO471" s="133"/>
      <c r="AP471" s="136"/>
      <c r="AQ471" s="136"/>
      <c r="AR471" s="136"/>
      <c r="AS471" s="62"/>
      <c r="AT471" s="160"/>
      <c r="AU471" s="137"/>
    </row>
    <row r="472" spans="2:47" s="43" customFormat="1" ht="135" hidden="1" customHeight="1" x14ac:dyDescent="0.35">
      <c r="B472" s="139"/>
      <c r="C472" s="158"/>
      <c r="D472" s="141"/>
      <c r="E472" s="134"/>
      <c r="F472" s="134"/>
      <c r="G472" s="133"/>
      <c r="H472" s="133"/>
      <c r="I472" s="137"/>
      <c r="J472" s="137"/>
      <c r="K472" s="62"/>
      <c r="L472" s="137"/>
      <c r="M472" s="137"/>
      <c r="N472" s="137"/>
      <c r="O472" s="133"/>
      <c r="P472" s="133"/>
      <c r="Q472" s="133"/>
      <c r="R472" s="133"/>
      <c r="S472" s="133"/>
      <c r="T472" s="133"/>
      <c r="U472" s="133"/>
      <c r="V472" s="133"/>
      <c r="W472" s="62"/>
      <c r="X472" s="133"/>
      <c r="Y472" s="133"/>
      <c r="Z472" s="133"/>
      <c r="AA472" s="133"/>
      <c r="AB472" s="137"/>
      <c r="AC472" s="133"/>
      <c r="AD472" s="171">
        <v>46246</v>
      </c>
      <c r="AE472" s="159"/>
      <c r="AF472" s="133"/>
      <c r="AG472" s="133"/>
      <c r="AH472" s="133"/>
      <c r="AI472" s="133"/>
      <c r="AJ472" s="133"/>
      <c r="AK472" s="133"/>
      <c r="AL472" s="133"/>
      <c r="AM472" s="133"/>
      <c r="AN472" s="62"/>
      <c r="AO472" s="133"/>
      <c r="AP472" s="136"/>
      <c r="AQ472" s="136"/>
      <c r="AR472" s="136"/>
      <c r="AS472" s="137"/>
      <c r="AT472" s="136"/>
      <c r="AU472" s="137"/>
    </row>
    <row r="473" spans="2:47" s="43" customFormat="1" ht="135" hidden="1" customHeight="1" x14ac:dyDescent="0.35">
      <c r="B473" s="139"/>
      <c r="C473" s="158"/>
      <c r="D473" s="141"/>
      <c r="E473" s="134"/>
      <c r="F473" s="134"/>
      <c r="G473" s="133"/>
      <c r="H473" s="133"/>
      <c r="I473" s="134"/>
      <c r="J473" s="134"/>
      <c r="K473" s="134"/>
      <c r="L473" s="133"/>
      <c r="M473" s="134"/>
      <c r="N473" s="134"/>
      <c r="O473" s="133"/>
      <c r="P473" s="133"/>
      <c r="Q473" s="133"/>
      <c r="R473" s="133"/>
      <c r="S473" s="133"/>
      <c r="T473" s="133"/>
      <c r="U473" s="133"/>
      <c r="V473" s="133"/>
      <c r="W473" s="134"/>
      <c r="X473" s="133"/>
      <c r="Y473" s="133"/>
      <c r="Z473" s="133"/>
      <c r="AA473" s="133"/>
      <c r="AB473" s="133"/>
      <c r="AC473" s="116"/>
      <c r="AD473" s="171">
        <v>46246</v>
      </c>
      <c r="AE473" s="159"/>
      <c r="AF473" s="133"/>
      <c r="AG473" s="133"/>
      <c r="AH473" s="133"/>
      <c r="AI473" s="133"/>
      <c r="AJ473" s="133"/>
      <c r="AK473" s="133"/>
      <c r="AL473" s="133"/>
      <c r="AM473" s="133"/>
      <c r="AN473" s="134"/>
      <c r="AO473" s="133"/>
      <c r="AP473" s="136"/>
      <c r="AQ473" s="136"/>
      <c r="AR473" s="136"/>
      <c r="AS473" s="133"/>
      <c r="AT473" s="140"/>
      <c r="AU473" s="137"/>
    </row>
    <row r="474" spans="2:47" s="43" customFormat="1" ht="135" hidden="1" customHeight="1" x14ac:dyDescent="0.35">
      <c r="B474" s="139"/>
      <c r="C474" s="158"/>
      <c r="D474" s="141"/>
      <c r="E474" s="134"/>
      <c r="F474" s="134"/>
      <c r="G474" s="133"/>
      <c r="H474" s="133"/>
      <c r="I474" s="133"/>
      <c r="J474" s="133"/>
      <c r="K474" s="134"/>
      <c r="L474" s="62"/>
      <c r="M474" s="62"/>
      <c r="N474" s="62"/>
      <c r="O474" s="133"/>
      <c r="P474" s="133"/>
      <c r="Q474" s="133"/>
      <c r="R474" s="133"/>
      <c r="S474" s="133"/>
      <c r="T474" s="133"/>
      <c r="U474" s="133"/>
      <c r="V474" s="133"/>
      <c r="W474" s="133"/>
      <c r="X474" s="133"/>
      <c r="Y474" s="133"/>
      <c r="Z474" s="133"/>
      <c r="AA474" s="133"/>
      <c r="AB474" s="133"/>
      <c r="AC474" s="133"/>
      <c r="AD474" s="171">
        <v>46246</v>
      </c>
      <c r="AE474" s="159"/>
      <c r="AF474" s="133"/>
      <c r="AG474" s="133"/>
      <c r="AH474" s="133"/>
      <c r="AI474" s="133"/>
      <c r="AJ474" s="133"/>
      <c r="AK474" s="133"/>
      <c r="AL474" s="133"/>
      <c r="AM474" s="133"/>
      <c r="AN474" s="133"/>
      <c r="AO474" s="133"/>
      <c r="AP474" s="136"/>
      <c r="AQ474" s="136"/>
      <c r="AR474" s="136"/>
      <c r="AS474" s="133"/>
      <c r="AT474" s="136"/>
      <c r="AU474" s="137"/>
    </row>
    <row r="475" spans="2:47" s="43" customFormat="1" ht="135" hidden="1" customHeight="1" x14ac:dyDescent="0.35">
      <c r="B475" s="139"/>
      <c r="C475" s="158"/>
      <c r="D475" s="141"/>
      <c r="E475" s="134"/>
      <c r="F475" s="134"/>
      <c r="G475" s="133"/>
      <c r="H475" s="133"/>
      <c r="I475" s="138"/>
      <c r="J475" s="133"/>
      <c r="K475" s="62"/>
      <c r="L475" s="133"/>
      <c r="M475" s="134"/>
      <c r="N475" s="138"/>
      <c r="O475" s="133"/>
      <c r="P475" s="133"/>
      <c r="Q475" s="133"/>
      <c r="R475" s="133"/>
      <c r="S475" s="133"/>
      <c r="T475" s="133"/>
      <c r="U475" s="133"/>
      <c r="V475" s="133"/>
      <c r="W475" s="62"/>
      <c r="X475" s="133"/>
      <c r="Y475" s="133"/>
      <c r="Z475" s="133"/>
      <c r="AA475" s="133"/>
      <c r="AB475" s="137"/>
      <c r="AC475" s="137"/>
      <c r="AD475" s="171">
        <v>46246</v>
      </c>
      <c r="AE475" s="159"/>
      <c r="AF475" s="133"/>
      <c r="AG475" s="133"/>
      <c r="AH475" s="133"/>
      <c r="AI475" s="133"/>
      <c r="AJ475" s="133"/>
      <c r="AK475" s="133"/>
      <c r="AL475" s="133"/>
      <c r="AM475" s="133"/>
      <c r="AN475" s="62"/>
      <c r="AO475" s="133"/>
      <c r="AP475" s="136"/>
      <c r="AQ475" s="136"/>
      <c r="AR475" s="136"/>
      <c r="AS475" s="137"/>
      <c r="AT475" s="139"/>
      <c r="AU475" s="137"/>
    </row>
    <row r="476" spans="2:47" s="43" customFormat="1" ht="135" hidden="1" customHeight="1" x14ac:dyDescent="0.35">
      <c r="B476" s="139"/>
      <c r="C476" s="158"/>
      <c r="D476" s="141"/>
      <c r="E476" s="134"/>
      <c r="F476" s="134"/>
      <c r="G476" s="133"/>
      <c r="H476" s="133"/>
      <c r="I476" s="134"/>
      <c r="J476" s="134"/>
      <c r="K476" s="134"/>
      <c r="L476" s="134"/>
      <c r="M476" s="134"/>
      <c r="N476" s="134"/>
      <c r="O476" s="133"/>
      <c r="P476" s="133"/>
      <c r="Q476" s="133"/>
      <c r="R476" s="133"/>
      <c r="S476" s="133"/>
      <c r="T476" s="133"/>
      <c r="U476" s="133"/>
      <c r="V476" s="133"/>
      <c r="W476" s="134"/>
      <c r="X476" s="133"/>
      <c r="Y476" s="133"/>
      <c r="Z476" s="133"/>
      <c r="AA476" s="133"/>
      <c r="AB476" s="134"/>
      <c r="AC476" s="116"/>
      <c r="AD476" s="171">
        <v>46246</v>
      </c>
      <c r="AE476" s="159"/>
      <c r="AF476" s="133"/>
      <c r="AG476" s="133"/>
      <c r="AH476" s="133"/>
      <c r="AI476" s="133"/>
      <c r="AJ476" s="133"/>
      <c r="AK476" s="133"/>
      <c r="AL476" s="133"/>
      <c r="AM476" s="133"/>
      <c r="AN476" s="134"/>
      <c r="AO476" s="133"/>
      <c r="AP476" s="136"/>
      <c r="AQ476" s="136"/>
      <c r="AR476" s="136"/>
      <c r="AS476" s="134"/>
      <c r="AT476" s="140"/>
      <c r="AU476" s="137"/>
    </row>
    <row r="477" spans="2:47" s="43" customFormat="1" ht="135" hidden="1" customHeight="1" x14ac:dyDescent="0.35">
      <c r="B477" s="139"/>
      <c r="C477" s="158"/>
      <c r="D477" s="141"/>
      <c r="E477" s="134"/>
      <c r="F477" s="134"/>
      <c r="G477" s="133"/>
      <c r="H477" s="133"/>
      <c r="I477" s="133"/>
      <c r="J477" s="133"/>
      <c r="K477" s="62"/>
      <c r="L477" s="133"/>
      <c r="M477" s="62"/>
      <c r="N477" s="62"/>
      <c r="O477" s="133"/>
      <c r="P477" s="133"/>
      <c r="Q477" s="133"/>
      <c r="R477" s="133"/>
      <c r="S477" s="133"/>
      <c r="T477" s="133"/>
      <c r="U477" s="133"/>
      <c r="V477" s="133"/>
      <c r="W477" s="133"/>
      <c r="X477" s="133"/>
      <c r="Y477" s="133"/>
      <c r="Z477" s="133"/>
      <c r="AA477" s="133"/>
      <c r="AB477" s="62"/>
      <c r="AC477" s="62"/>
      <c r="AD477" s="171">
        <v>46246</v>
      </c>
      <c r="AE477" s="159"/>
      <c r="AF477" s="133"/>
      <c r="AG477" s="133"/>
      <c r="AH477" s="133"/>
      <c r="AI477" s="133"/>
      <c r="AJ477" s="133"/>
      <c r="AK477" s="133"/>
      <c r="AL477" s="133"/>
      <c r="AM477" s="133"/>
      <c r="AN477" s="133"/>
      <c r="AO477" s="133"/>
      <c r="AP477" s="136"/>
      <c r="AQ477" s="136"/>
      <c r="AR477" s="136"/>
      <c r="AS477" s="62"/>
      <c r="AT477" s="160"/>
      <c r="AU477" s="137"/>
    </row>
    <row r="478" spans="2:47" s="43" customFormat="1" ht="135" hidden="1" customHeight="1" x14ac:dyDescent="0.35">
      <c r="B478" s="139"/>
      <c r="C478" s="158"/>
      <c r="D478" s="141"/>
      <c r="E478" s="134"/>
      <c r="F478" s="134"/>
      <c r="G478" s="133"/>
      <c r="H478" s="133"/>
      <c r="I478" s="133"/>
      <c r="J478" s="137"/>
      <c r="K478" s="62"/>
      <c r="L478" s="133"/>
      <c r="M478" s="62"/>
      <c r="N478" s="62"/>
      <c r="O478" s="133"/>
      <c r="P478" s="133"/>
      <c r="Q478" s="133"/>
      <c r="R478" s="133"/>
      <c r="S478" s="133"/>
      <c r="T478" s="133"/>
      <c r="U478" s="133"/>
      <c r="V478" s="133"/>
      <c r="W478" s="133"/>
      <c r="X478" s="133"/>
      <c r="Y478" s="133"/>
      <c r="Z478" s="133"/>
      <c r="AA478" s="133"/>
      <c r="AB478" s="62"/>
      <c r="AC478" s="62"/>
      <c r="AD478" s="171">
        <v>46246</v>
      </c>
      <c r="AE478" s="159"/>
      <c r="AF478" s="133"/>
      <c r="AG478" s="133"/>
      <c r="AH478" s="133"/>
      <c r="AI478" s="133"/>
      <c r="AJ478" s="133"/>
      <c r="AK478" s="133"/>
      <c r="AL478" s="133"/>
      <c r="AM478" s="133"/>
      <c r="AN478" s="133"/>
      <c r="AO478" s="133"/>
      <c r="AP478" s="136"/>
      <c r="AQ478" s="136"/>
      <c r="AR478" s="136"/>
      <c r="AS478" s="62"/>
      <c r="AT478" s="160"/>
      <c r="AU478" s="137"/>
    </row>
    <row r="479" spans="2:47" s="43" customFormat="1" ht="135" hidden="1" customHeight="1" x14ac:dyDescent="0.35">
      <c r="B479" s="139"/>
      <c r="C479" s="158"/>
      <c r="D479" s="141"/>
      <c r="E479" s="134"/>
      <c r="F479" s="134"/>
      <c r="G479" s="133"/>
      <c r="H479" s="133"/>
      <c r="I479" s="137"/>
      <c r="J479" s="137"/>
      <c r="K479" s="62"/>
      <c r="L479" s="137"/>
      <c r="M479" s="137"/>
      <c r="N479" s="137"/>
      <c r="O479" s="133"/>
      <c r="P479" s="133"/>
      <c r="Q479" s="133"/>
      <c r="R479" s="133"/>
      <c r="S479" s="133"/>
      <c r="T479" s="133"/>
      <c r="U479" s="133"/>
      <c r="V479" s="133"/>
      <c r="W479" s="62"/>
      <c r="X479" s="133"/>
      <c r="Y479" s="133"/>
      <c r="Z479" s="133"/>
      <c r="AA479" s="133"/>
      <c r="AB479" s="137"/>
      <c r="AC479" s="133"/>
      <c r="AD479" s="171">
        <v>46246</v>
      </c>
      <c r="AE479" s="159"/>
      <c r="AF479" s="133"/>
      <c r="AG479" s="133"/>
      <c r="AH479" s="133"/>
      <c r="AI479" s="133"/>
      <c r="AJ479" s="133"/>
      <c r="AK479" s="133"/>
      <c r="AL479" s="133"/>
      <c r="AM479" s="133"/>
      <c r="AN479" s="62"/>
      <c r="AO479" s="133"/>
      <c r="AP479" s="136"/>
      <c r="AQ479" s="136"/>
      <c r="AR479" s="136"/>
      <c r="AS479" s="137"/>
      <c r="AT479" s="136"/>
      <c r="AU479" s="137"/>
    </row>
    <row r="480" spans="2:47" s="43" customFormat="1" ht="135" hidden="1" customHeight="1" x14ac:dyDescent="0.35">
      <c r="B480" s="139"/>
      <c r="C480" s="158"/>
      <c r="D480" s="141"/>
      <c r="E480" s="134"/>
      <c r="F480" s="134"/>
      <c r="G480" s="133"/>
      <c r="H480" s="133"/>
      <c r="I480" s="134"/>
      <c r="J480" s="134"/>
      <c r="K480" s="134"/>
      <c r="L480" s="133"/>
      <c r="M480" s="134"/>
      <c r="N480" s="134"/>
      <c r="O480" s="133"/>
      <c r="P480" s="133"/>
      <c r="Q480" s="133"/>
      <c r="R480" s="133"/>
      <c r="S480" s="133"/>
      <c r="T480" s="133"/>
      <c r="U480" s="133"/>
      <c r="V480" s="133"/>
      <c r="W480" s="134"/>
      <c r="X480" s="133"/>
      <c r="Y480" s="133"/>
      <c r="Z480" s="133"/>
      <c r="AA480" s="133"/>
      <c r="AB480" s="133"/>
      <c r="AC480" s="116"/>
      <c r="AD480" s="171">
        <v>46246</v>
      </c>
      <c r="AE480" s="159"/>
      <c r="AF480" s="133"/>
      <c r="AG480" s="133"/>
      <c r="AH480" s="133"/>
      <c r="AI480" s="133"/>
      <c r="AJ480" s="133"/>
      <c r="AK480" s="133"/>
      <c r="AL480" s="133"/>
      <c r="AM480" s="133"/>
      <c r="AN480" s="134"/>
      <c r="AO480" s="133"/>
      <c r="AP480" s="136"/>
      <c r="AQ480" s="136"/>
      <c r="AR480" s="136"/>
      <c r="AS480" s="133"/>
      <c r="AT480" s="140"/>
      <c r="AU480" s="137"/>
    </row>
    <row r="481" spans="2:47" s="43" customFormat="1" ht="135" hidden="1" customHeight="1" x14ac:dyDescent="0.35">
      <c r="B481" s="139"/>
      <c r="C481" s="158"/>
      <c r="D481" s="141"/>
      <c r="E481" s="134"/>
      <c r="F481" s="134"/>
      <c r="G481" s="133"/>
      <c r="H481" s="133"/>
      <c r="I481" s="133"/>
      <c r="J481" s="133"/>
      <c r="K481" s="134"/>
      <c r="L481" s="62"/>
      <c r="M481" s="62"/>
      <c r="N481" s="62"/>
      <c r="O481" s="133"/>
      <c r="P481" s="133"/>
      <c r="Q481" s="133"/>
      <c r="R481" s="133"/>
      <c r="S481" s="133"/>
      <c r="T481" s="133"/>
      <c r="U481" s="133"/>
      <c r="V481" s="133"/>
      <c r="W481" s="133"/>
      <c r="X481" s="133"/>
      <c r="Y481" s="133"/>
      <c r="Z481" s="133"/>
      <c r="AA481" s="133"/>
      <c r="AB481" s="133"/>
      <c r="AC481" s="133"/>
      <c r="AD481" s="171">
        <v>46246</v>
      </c>
      <c r="AE481" s="159"/>
      <c r="AF481" s="133"/>
      <c r="AG481" s="133"/>
      <c r="AH481" s="133"/>
      <c r="AI481" s="133"/>
      <c r="AJ481" s="133"/>
      <c r="AK481" s="133"/>
      <c r="AL481" s="133"/>
      <c r="AM481" s="133"/>
      <c r="AN481" s="133"/>
      <c r="AO481" s="133"/>
      <c r="AP481" s="136"/>
      <c r="AQ481" s="136"/>
      <c r="AR481" s="136"/>
      <c r="AS481" s="133"/>
      <c r="AT481" s="136"/>
      <c r="AU481" s="137"/>
    </row>
    <row r="482" spans="2:47" s="43" customFormat="1" ht="135" hidden="1" customHeight="1" x14ac:dyDescent="0.35">
      <c r="B482" s="139"/>
      <c r="C482" s="158"/>
      <c r="D482" s="141"/>
      <c r="E482" s="134"/>
      <c r="F482" s="134"/>
      <c r="G482" s="133"/>
      <c r="H482" s="133"/>
      <c r="I482" s="138"/>
      <c r="J482" s="133"/>
      <c r="K482" s="62"/>
      <c r="L482" s="133"/>
      <c r="M482" s="134"/>
      <c r="N482" s="138"/>
      <c r="O482" s="133"/>
      <c r="P482" s="133"/>
      <c r="Q482" s="133"/>
      <c r="R482" s="133"/>
      <c r="S482" s="133"/>
      <c r="T482" s="133"/>
      <c r="U482" s="133"/>
      <c r="V482" s="133"/>
      <c r="W482" s="62"/>
      <c r="X482" s="133"/>
      <c r="Y482" s="133"/>
      <c r="Z482" s="133"/>
      <c r="AA482" s="133"/>
      <c r="AB482" s="137"/>
      <c r="AC482" s="137"/>
      <c r="AD482" s="171">
        <v>46246</v>
      </c>
      <c r="AE482" s="159"/>
      <c r="AF482" s="133"/>
      <c r="AG482" s="133"/>
      <c r="AH482" s="133"/>
      <c r="AI482" s="133"/>
      <c r="AJ482" s="133"/>
      <c r="AK482" s="133"/>
      <c r="AL482" s="133"/>
      <c r="AM482" s="133"/>
      <c r="AN482" s="62"/>
      <c r="AO482" s="133"/>
      <c r="AP482" s="136"/>
      <c r="AQ482" s="136"/>
      <c r="AR482" s="136"/>
      <c r="AS482" s="137"/>
      <c r="AT482" s="139"/>
      <c r="AU482" s="137"/>
    </row>
    <row r="483" spans="2:47" s="43" customFormat="1" ht="135" hidden="1" customHeight="1" x14ac:dyDescent="0.35">
      <c r="B483" s="139"/>
      <c r="C483" s="158"/>
      <c r="D483" s="141"/>
      <c r="E483" s="134"/>
      <c r="F483" s="134"/>
      <c r="G483" s="133"/>
      <c r="H483" s="133"/>
      <c r="I483" s="134"/>
      <c r="J483" s="134"/>
      <c r="K483" s="134"/>
      <c r="L483" s="134"/>
      <c r="M483" s="134"/>
      <c r="N483" s="134"/>
      <c r="O483" s="133"/>
      <c r="P483" s="133"/>
      <c r="Q483" s="133"/>
      <c r="R483" s="133"/>
      <c r="S483" s="133"/>
      <c r="T483" s="133"/>
      <c r="U483" s="133"/>
      <c r="V483" s="133"/>
      <c r="W483" s="134"/>
      <c r="X483" s="133"/>
      <c r="Y483" s="133"/>
      <c r="Z483" s="133"/>
      <c r="AA483" s="133"/>
      <c r="AB483" s="134"/>
      <c r="AC483" s="116"/>
      <c r="AD483" s="171">
        <v>46246</v>
      </c>
      <c r="AE483" s="159"/>
      <c r="AF483" s="133"/>
      <c r="AG483" s="133"/>
      <c r="AH483" s="133"/>
      <c r="AI483" s="133"/>
      <c r="AJ483" s="133"/>
      <c r="AK483" s="133"/>
      <c r="AL483" s="133"/>
      <c r="AM483" s="133"/>
      <c r="AN483" s="134"/>
      <c r="AO483" s="133"/>
      <c r="AP483" s="136"/>
      <c r="AQ483" s="136"/>
      <c r="AR483" s="136"/>
      <c r="AS483" s="134"/>
      <c r="AT483" s="140"/>
      <c r="AU483" s="137"/>
    </row>
    <row r="484" spans="2:47" s="43" customFormat="1" ht="135" hidden="1" customHeight="1" x14ac:dyDescent="0.35">
      <c r="B484" s="139"/>
      <c r="C484" s="158"/>
      <c r="D484" s="141"/>
      <c r="E484" s="134"/>
      <c r="F484" s="134"/>
      <c r="G484" s="133"/>
      <c r="H484" s="133"/>
      <c r="I484" s="133"/>
      <c r="J484" s="133"/>
      <c r="K484" s="62"/>
      <c r="L484" s="133"/>
      <c r="M484" s="62"/>
      <c r="N484" s="62"/>
      <c r="O484" s="133"/>
      <c r="P484" s="133"/>
      <c r="Q484" s="133"/>
      <c r="R484" s="133"/>
      <c r="S484" s="133"/>
      <c r="T484" s="133"/>
      <c r="U484" s="133"/>
      <c r="V484" s="133"/>
      <c r="W484" s="133"/>
      <c r="X484" s="133"/>
      <c r="Y484" s="133"/>
      <c r="Z484" s="133"/>
      <c r="AA484" s="133"/>
      <c r="AB484" s="62"/>
      <c r="AC484" s="62"/>
      <c r="AD484" s="171">
        <v>46246</v>
      </c>
      <c r="AE484" s="159"/>
      <c r="AF484" s="133"/>
      <c r="AG484" s="133"/>
      <c r="AH484" s="133"/>
      <c r="AI484" s="133"/>
      <c r="AJ484" s="133"/>
      <c r="AK484" s="133"/>
      <c r="AL484" s="133"/>
      <c r="AM484" s="133"/>
      <c r="AN484" s="133"/>
      <c r="AO484" s="133"/>
      <c r="AP484" s="136"/>
      <c r="AQ484" s="136"/>
      <c r="AR484" s="136"/>
      <c r="AS484" s="62"/>
      <c r="AT484" s="160"/>
      <c r="AU484" s="137"/>
    </row>
    <row r="485" spans="2:47" s="43" customFormat="1" ht="135" hidden="1" customHeight="1" x14ac:dyDescent="0.35">
      <c r="B485" s="139"/>
      <c r="C485" s="158"/>
      <c r="D485" s="141"/>
      <c r="E485" s="134"/>
      <c r="F485" s="134"/>
      <c r="G485" s="133"/>
      <c r="H485" s="133"/>
      <c r="I485" s="133"/>
      <c r="J485" s="137"/>
      <c r="K485" s="62"/>
      <c r="L485" s="133"/>
      <c r="M485" s="62"/>
      <c r="N485" s="62"/>
      <c r="O485" s="133"/>
      <c r="P485" s="133"/>
      <c r="Q485" s="133"/>
      <c r="R485" s="133"/>
      <c r="S485" s="133"/>
      <c r="T485" s="133"/>
      <c r="U485" s="133"/>
      <c r="V485" s="133"/>
      <c r="W485" s="133"/>
      <c r="X485" s="133"/>
      <c r="Y485" s="133"/>
      <c r="Z485" s="133"/>
      <c r="AA485" s="133"/>
      <c r="AB485" s="62"/>
      <c r="AC485" s="62"/>
      <c r="AD485" s="171">
        <v>46246</v>
      </c>
      <c r="AE485" s="159"/>
      <c r="AF485" s="133"/>
      <c r="AG485" s="133"/>
      <c r="AH485" s="133"/>
      <c r="AI485" s="133"/>
      <c r="AJ485" s="133"/>
      <c r="AK485" s="133"/>
      <c r="AL485" s="133"/>
      <c r="AM485" s="133"/>
      <c r="AN485" s="133"/>
      <c r="AO485" s="133"/>
      <c r="AP485" s="136"/>
      <c r="AQ485" s="136"/>
      <c r="AR485" s="136"/>
      <c r="AS485" s="62"/>
      <c r="AT485" s="160"/>
      <c r="AU485" s="137"/>
    </row>
    <row r="486" spans="2:47" s="43" customFormat="1" ht="135" hidden="1" customHeight="1" x14ac:dyDescent="0.35">
      <c r="B486" s="139"/>
      <c r="C486" s="158"/>
      <c r="D486" s="141"/>
      <c r="E486" s="134"/>
      <c r="F486" s="134"/>
      <c r="G486" s="133"/>
      <c r="H486" s="133"/>
      <c r="I486" s="137"/>
      <c r="J486" s="137"/>
      <c r="K486" s="62"/>
      <c r="L486" s="137"/>
      <c r="M486" s="137"/>
      <c r="N486" s="137"/>
      <c r="O486" s="133"/>
      <c r="P486" s="133"/>
      <c r="Q486" s="133"/>
      <c r="R486" s="133"/>
      <c r="S486" s="133"/>
      <c r="T486" s="133"/>
      <c r="U486" s="133"/>
      <c r="V486" s="133"/>
      <c r="W486" s="62"/>
      <c r="X486" s="133"/>
      <c r="Y486" s="133"/>
      <c r="Z486" s="133"/>
      <c r="AA486" s="133"/>
      <c r="AB486" s="137"/>
      <c r="AC486" s="133"/>
      <c r="AD486" s="171">
        <v>46246</v>
      </c>
      <c r="AE486" s="159"/>
      <c r="AF486" s="133"/>
      <c r="AG486" s="133"/>
      <c r="AH486" s="133"/>
      <c r="AI486" s="133"/>
      <c r="AJ486" s="133"/>
      <c r="AK486" s="133"/>
      <c r="AL486" s="133"/>
      <c r="AM486" s="133"/>
      <c r="AN486" s="62"/>
      <c r="AO486" s="133"/>
      <c r="AP486" s="136"/>
      <c r="AQ486" s="136"/>
      <c r="AR486" s="136"/>
      <c r="AS486" s="137"/>
      <c r="AT486" s="136"/>
      <c r="AU486" s="137"/>
    </row>
    <row r="487" spans="2:47" s="43" customFormat="1" ht="135" hidden="1" customHeight="1" x14ac:dyDescent="0.35">
      <c r="B487" s="139"/>
      <c r="C487" s="158"/>
      <c r="D487" s="141"/>
      <c r="E487" s="134"/>
      <c r="F487" s="134"/>
      <c r="G487" s="133"/>
      <c r="H487" s="133"/>
      <c r="I487" s="134"/>
      <c r="J487" s="134"/>
      <c r="K487" s="134"/>
      <c r="L487" s="133"/>
      <c r="M487" s="134"/>
      <c r="N487" s="134"/>
      <c r="O487" s="133"/>
      <c r="P487" s="133"/>
      <c r="Q487" s="133"/>
      <c r="R487" s="133"/>
      <c r="S487" s="133"/>
      <c r="T487" s="133"/>
      <c r="U487" s="133"/>
      <c r="V487" s="133"/>
      <c r="W487" s="134"/>
      <c r="X487" s="133"/>
      <c r="Y487" s="133"/>
      <c r="Z487" s="133"/>
      <c r="AA487" s="133"/>
      <c r="AB487" s="133"/>
      <c r="AC487" s="116"/>
      <c r="AD487" s="171">
        <v>46246</v>
      </c>
      <c r="AE487" s="159"/>
      <c r="AF487" s="133"/>
      <c r="AG487" s="133"/>
      <c r="AH487" s="133"/>
      <c r="AI487" s="133"/>
      <c r="AJ487" s="133"/>
      <c r="AK487" s="133"/>
      <c r="AL487" s="133"/>
      <c r="AM487" s="133"/>
      <c r="AN487" s="134"/>
      <c r="AO487" s="133"/>
      <c r="AP487" s="136"/>
      <c r="AQ487" s="136"/>
      <c r="AR487" s="136"/>
      <c r="AS487" s="133"/>
      <c r="AT487" s="140"/>
      <c r="AU487" s="137"/>
    </row>
    <row r="488" spans="2:47" s="43" customFormat="1" ht="135" hidden="1" customHeight="1" x14ac:dyDescent="0.35">
      <c r="B488" s="139"/>
      <c r="C488" s="158"/>
      <c r="D488" s="141"/>
      <c r="E488" s="134"/>
      <c r="F488" s="134"/>
      <c r="G488" s="133"/>
      <c r="H488" s="133"/>
      <c r="I488" s="133"/>
      <c r="J488" s="133"/>
      <c r="K488" s="134"/>
      <c r="L488" s="62"/>
      <c r="M488" s="62"/>
      <c r="N488" s="62"/>
      <c r="O488" s="133"/>
      <c r="P488" s="133"/>
      <c r="Q488" s="133"/>
      <c r="R488" s="133"/>
      <c r="S488" s="133"/>
      <c r="T488" s="133"/>
      <c r="U488" s="133"/>
      <c r="V488" s="133"/>
      <c r="W488" s="133"/>
      <c r="X488" s="133"/>
      <c r="Y488" s="133"/>
      <c r="Z488" s="133"/>
      <c r="AA488" s="133"/>
      <c r="AB488" s="133"/>
      <c r="AC488" s="133"/>
      <c r="AD488" s="171">
        <v>46246</v>
      </c>
      <c r="AE488" s="159"/>
      <c r="AF488" s="133"/>
      <c r="AG488" s="133"/>
      <c r="AH488" s="133"/>
      <c r="AI488" s="133"/>
      <c r="AJ488" s="133"/>
      <c r="AK488" s="133"/>
      <c r="AL488" s="133"/>
      <c r="AM488" s="133"/>
      <c r="AN488" s="133"/>
      <c r="AO488" s="133"/>
      <c r="AP488" s="136"/>
      <c r="AQ488" s="136"/>
      <c r="AR488" s="136"/>
      <c r="AS488" s="133"/>
      <c r="AT488" s="136"/>
      <c r="AU488" s="137"/>
    </row>
    <row r="489" spans="2:47" s="43" customFormat="1" ht="135" hidden="1" customHeight="1" x14ac:dyDescent="0.35">
      <c r="B489" s="139"/>
      <c r="C489" s="158"/>
      <c r="D489" s="141"/>
      <c r="E489" s="134"/>
      <c r="F489" s="134"/>
      <c r="G489" s="133"/>
      <c r="H489" s="133"/>
      <c r="I489" s="138"/>
      <c r="J489" s="133"/>
      <c r="K489" s="62"/>
      <c r="L489" s="133"/>
      <c r="M489" s="134"/>
      <c r="N489" s="138"/>
      <c r="O489" s="133"/>
      <c r="P489" s="133"/>
      <c r="Q489" s="133"/>
      <c r="R489" s="133"/>
      <c r="S489" s="133"/>
      <c r="T489" s="133"/>
      <c r="U489" s="133"/>
      <c r="V489" s="133"/>
      <c r="W489" s="62"/>
      <c r="X489" s="133"/>
      <c r="Y489" s="133"/>
      <c r="Z489" s="133"/>
      <c r="AA489" s="133"/>
      <c r="AB489" s="137"/>
      <c r="AC489" s="137"/>
      <c r="AD489" s="171">
        <v>46246</v>
      </c>
      <c r="AE489" s="159"/>
      <c r="AF489" s="133"/>
      <c r="AG489" s="133"/>
      <c r="AH489" s="133"/>
      <c r="AI489" s="133"/>
      <c r="AJ489" s="133"/>
      <c r="AK489" s="133"/>
      <c r="AL489" s="133"/>
      <c r="AM489" s="133"/>
      <c r="AN489" s="62"/>
      <c r="AO489" s="133"/>
      <c r="AP489" s="136"/>
      <c r="AQ489" s="136"/>
      <c r="AR489" s="136"/>
      <c r="AS489" s="137"/>
      <c r="AT489" s="139"/>
      <c r="AU489" s="137"/>
    </row>
    <row r="490" spans="2:47" s="43" customFormat="1" ht="135" hidden="1" customHeight="1" x14ac:dyDescent="0.35">
      <c r="B490" s="139"/>
      <c r="C490" s="158"/>
      <c r="D490" s="141"/>
      <c r="E490" s="134"/>
      <c r="F490" s="134"/>
      <c r="G490" s="133"/>
      <c r="H490" s="133"/>
      <c r="I490" s="134"/>
      <c r="J490" s="134"/>
      <c r="K490" s="134"/>
      <c r="L490" s="134"/>
      <c r="M490" s="134"/>
      <c r="N490" s="134"/>
      <c r="O490" s="133"/>
      <c r="P490" s="133"/>
      <c r="Q490" s="133"/>
      <c r="R490" s="133"/>
      <c r="S490" s="133"/>
      <c r="T490" s="133"/>
      <c r="U490" s="133"/>
      <c r="V490" s="133"/>
      <c r="W490" s="134"/>
      <c r="X490" s="133"/>
      <c r="Y490" s="133"/>
      <c r="Z490" s="133"/>
      <c r="AA490" s="133"/>
      <c r="AB490" s="134"/>
      <c r="AC490" s="116"/>
      <c r="AD490" s="171">
        <v>46246</v>
      </c>
      <c r="AE490" s="159"/>
      <c r="AF490" s="133"/>
      <c r="AG490" s="133"/>
      <c r="AH490" s="133"/>
      <c r="AI490" s="133"/>
      <c r="AJ490" s="133"/>
      <c r="AK490" s="133"/>
      <c r="AL490" s="133"/>
      <c r="AM490" s="133"/>
      <c r="AN490" s="134"/>
      <c r="AO490" s="133"/>
      <c r="AP490" s="136"/>
      <c r="AQ490" s="136"/>
      <c r="AR490" s="136"/>
      <c r="AS490" s="134"/>
      <c r="AT490" s="140"/>
      <c r="AU490" s="137"/>
    </row>
    <row r="491" spans="2:47" s="43" customFormat="1" ht="135" hidden="1" customHeight="1" x14ac:dyDescent="0.35">
      <c r="B491" s="139"/>
      <c r="C491" s="158"/>
      <c r="D491" s="141"/>
      <c r="E491" s="134"/>
      <c r="F491" s="134"/>
      <c r="G491" s="133"/>
      <c r="H491" s="133"/>
      <c r="I491" s="133"/>
      <c r="J491" s="133"/>
      <c r="K491" s="62"/>
      <c r="L491" s="133"/>
      <c r="M491" s="62"/>
      <c r="N491" s="62"/>
      <c r="O491" s="133"/>
      <c r="P491" s="133"/>
      <c r="Q491" s="133"/>
      <c r="R491" s="133"/>
      <c r="S491" s="133"/>
      <c r="T491" s="133"/>
      <c r="U491" s="133"/>
      <c r="V491" s="133"/>
      <c r="W491" s="133"/>
      <c r="X491" s="133"/>
      <c r="Y491" s="133"/>
      <c r="Z491" s="133"/>
      <c r="AA491" s="133"/>
      <c r="AB491" s="62"/>
      <c r="AC491" s="62"/>
      <c r="AD491" s="171">
        <v>46246</v>
      </c>
      <c r="AE491" s="159"/>
      <c r="AF491" s="133"/>
      <c r="AG491" s="133"/>
      <c r="AH491" s="133"/>
      <c r="AI491" s="133"/>
      <c r="AJ491" s="133"/>
      <c r="AK491" s="133"/>
      <c r="AL491" s="133"/>
      <c r="AM491" s="133"/>
      <c r="AN491" s="133"/>
      <c r="AO491" s="133"/>
      <c r="AP491" s="136"/>
      <c r="AQ491" s="136"/>
      <c r="AR491" s="136"/>
      <c r="AS491" s="62"/>
      <c r="AT491" s="160"/>
      <c r="AU491" s="137"/>
    </row>
    <row r="492" spans="2:47" s="43" customFormat="1" ht="135" hidden="1" customHeight="1" x14ac:dyDescent="0.35">
      <c r="B492" s="139"/>
      <c r="C492" s="158"/>
      <c r="D492" s="141"/>
      <c r="E492" s="134"/>
      <c r="F492" s="134"/>
      <c r="G492" s="133"/>
      <c r="H492" s="133"/>
      <c r="I492" s="133"/>
      <c r="J492" s="137"/>
      <c r="K492" s="62"/>
      <c r="L492" s="133"/>
      <c r="M492" s="62"/>
      <c r="N492" s="62"/>
      <c r="O492" s="133"/>
      <c r="P492" s="133"/>
      <c r="Q492" s="133"/>
      <c r="R492" s="133"/>
      <c r="S492" s="133"/>
      <c r="T492" s="133"/>
      <c r="U492" s="133"/>
      <c r="V492" s="133"/>
      <c r="W492" s="133"/>
      <c r="X492" s="133"/>
      <c r="Y492" s="133"/>
      <c r="Z492" s="133"/>
      <c r="AA492" s="133"/>
      <c r="AB492" s="62"/>
      <c r="AC492" s="62"/>
      <c r="AD492" s="171">
        <v>46246</v>
      </c>
      <c r="AE492" s="159"/>
      <c r="AF492" s="133"/>
      <c r="AG492" s="133"/>
      <c r="AH492" s="133"/>
      <c r="AI492" s="133"/>
      <c r="AJ492" s="133"/>
      <c r="AK492" s="133"/>
      <c r="AL492" s="133"/>
      <c r="AM492" s="133"/>
      <c r="AN492" s="133"/>
      <c r="AO492" s="133"/>
      <c r="AP492" s="136"/>
      <c r="AQ492" s="136"/>
      <c r="AR492" s="136"/>
      <c r="AS492" s="62"/>
      <c r="AT492" s="160"/>
      <c r="AU492" s="137"/>
    </row>
    <row r="493" spans="2:47" s="43" customFormat="1" ht="135" hidden="1" customHeight="1" x14ac:dyDescent="0.35">
      <c r="B493" s="139"/>
      <c r="C493" s="158"/>
      <c r="D493" s="141"/>
      <c r="E493" s="134"/>
      <c r="F493" s="134"/>
      <c r="G493" s="133"/>
      <c r="H493" s="133"/>
      <c r="I493" s="137"/>
      <c r="J493" s="137"/>
      <c r="K493" s="62"/>
      <c r="L493" s="137"/>
      <c r="M493" s="137"/>
      <c r="N493" s="137"/>
      <c r="O493" s="133"/>
      <c r="P493" s="133"/>
      <c r="Q493" s="133"/>
      <c r="R493" s="133"/>
      <c r="S493" s="133"/>
      <c r="T493" s="133"/>
      <c r="U493" s="133"/>
      <c r="V493" s="133"/>
      <c r="W493" s="62"/>
      <c r="X493" s="133"/>
      <c r="Y493" s="133"/>
      <c r="Z493" s="133"/>
      <c r="AA493" s="133"/>
      <c r="AB493" s="137"/>
      <c r="AC493" s="133"/>
      <c r="AD493" s="171">
        <v>46246</v>
      </c>
      <c r="AE493" s="159"/>
      <c r="AF493" s="133"/>
      <c r="AG493" s="133"/>
      <c r="AH493" s="133"/>
      <c r="AI493" s="133"/>
      <c r="AJ493" s="133"/>
      <c r="AK493" s="133"/>
      <c r="AL493" s="133"/>
      <c r="AM493" s="133"/>
      <c r="AN493" s="62"/>
      <c r="AO493" s="133"/>
      <c r="AP493" s="136"/>
      <c r="AQ493" s="136"/>
      <c r="AR493" s="136"/>
      <c r="AS493" s="137"/>
      <c r="AT493" s="136"/>
      <c r="AU493" s="137"/>
    </row>
    <row r="494" spans="2:47" s="43" customFormat="1" ht="135" hidden="1" customHeight="1" x14ac:dyDescent="0.35">
      <c r="B494" s="139"/>
      <c r="C494" s="158"/>
      <c r="D494" s="141"/>
      <c r="E494" s="134"/>
      <c r="F494" s="134"/>
      <c r="G494" s="133"/>
      <c r="H494" s="133"/>
      <c r="I494" s="134"/>
      <c r="J494" s="134"/>
      <c r="K494" s="134"/>
      <c r="L494" s="133"/>
      <c r="M494" s="134"/>
      <c r="N494" s="134"/>
      <c r="O494" s="133"/>
      <c r="P494" s="133"/>
      <c r="Q494" s="133"/>
      <c r="R494" s="133"/>
      <c r="S494" s="133"/>
      <c r="T494" s="133"/>
      <c r="U494" s="133"/>
      <c r="V494" s="133"/>
      <c r="W494" s="134"/>
      <c r="X494" s="133"/>
      <c r="Y494" s="133"/>
      <c r="Z494" s="133"/>
      <c r="AA494" s="133"/>
      <c r="AB494" s="133"/>
      <c r="AC494" s="116"/>
      <c r="AD494" s="171">
        <v>46246</v>
      </c>
      <c r="AE494" s="159"/>
      <c r="AF494" s="133"/>
      <c r="AG494" s="133"/>
      <c r="AH494" s="133"/>
      <c r="AI494" s="133"/>
      <c r="AJ494" s="133"/>
      <c r="AK494" s="133"/>
      <c r="AL494" s="133"/>
      <c r="AM494" s="133"/>
      <c r="AN494" s="134"/>
      <c r="AO494" s="133"/>
      <c r="AP494" s="136"/>
      <c r="AQ494" s="136"/>
      <c r="AR494" s="136"/>
      <c r="AS494" s="133"/>
      <c r="AT494" s="140"/>
      <c r="AU494" s="137"/>
    </row>
    <row r="495" spans="2:47" s="43" customFormat="1" ht="135" hidden="1" customHeight="1" x14ac:dyDescent="0.35">
      <c r="B495" s="139"/>
      <c r="C495" s="158"/>
      <c r="D495" s="141"/>
      <c r="E495" s="134"/>
      <c r="F495" s="134"/>
      <c r="G495" s="133"/>
      <c r="H495" s="133"/>
      <c r="I495" s="133"/>
      <c r="J495" s="133"/>
      <c r="K495" s="134"/>
      <c r="L495" s="62"/>
      <c r="M495" s="62"/>
      <c r="N495" s="62"/>
      <c r="O495" s="133"/>
      <c r="P495" s="133"/>
      <c r="Q495" s="133"/>
      <c r="R495" s="133"/>
      <c r="S495" s="133"/>
      <c r="T495" s="133"/>
      <c r="U495" s="133"/>
      <c r="V495" s="133"/>
      <c r="W495" s="133"/>
      <c r="X495" s="133"/>
      <c r="Y495" s="133"/>
      <c r="Z495" s="133"/>
      <c r="AA495" s="133"/>
      <c r="AB495" s="133"/>
      <c r="AC495" s="133"/>
      <c r="AD495" s="171">
        <v>46246</v>
      </c>
      <c r="AE495" s="159"/>
      <c r="AF495" s="133"/>
      <c r="AG495" s="133"/>
      <c r="AH495" s="133"/>
      <c r="AI495" s="133"/>
      <c r="AJ495" s="133"/>
      <c r="AK495" s="133"/>
      <c r="AL495" s="133"/>
      <c r="AM495" s="133"/>
      <c r="AN495" s="133"/>
      <c r="AO495" s="133"/>
      <c r="AP495" s="136"/>
      <c r="AQ495" s="136"/>
      <c r="AR495" s="136"/>
      <c r="AS495" s="133"/>
      <c r="AT495" s="136"/>
      <c r="AU495" s="137"/>
    </row>
    <row r="496" spans="2:47" s="43" customFormat="1" ht="135" hidden="1" customHeight="1" x14ac:dyDescent="0.35">
      <c r="B496" s="139"/>
      <c r="C496" s="158"/>
      <c r="D496" s="141"/>
      <c r="E496" s="134"/>
      <c r="F496" s="134"/>
      <c r="G496" s="133"/>
      <c r="H496" s="133"/>
      <c r="I496" s="138"/>
      <c r="J496" s="133"/>
      <c r="K496" s="62"/>
      <c r="L496" s="133"/>
      <c r="M496" s="134"/>
      <c r="N496" s="138"/>
      <c r="O496" s="133"/>
      <c r="P496" s="133"/>
      <c r="Q496" s="133"/>
      <c r="R496" s="133"/>
      <c r="S496" s="133"/>
      <c r="T496" s="133"/>
      <c r="U496" s="133"/>
      <c r="V496" s="133"/>
      <c r="W496" s="62"/>
      <c r="X496" s="133"/>
      <c r="Y496" s="133"/>
      <c r="Z496" s="133"/>
      <c r="AA496" s="133"/>
      <c r="AB496" s="137"/>
      <c r="AC496" s="137"/>
      <c r="AD496" s="171">
        <v>46246</v>
      </c>
      <c r="AE496" s="159"/>
      <c r="AF496" s="133"/>
      <c r="AG496" s="133"/>
      <c r="AH496" s="133"/>
      <c r="AI496" s="133"/>
      <c r="AJ496" s="133"/>
      <c r="AK496" s="133"/>
      <c r="AL496" s="133"/>
      <c r="AM496" s="133"/>
      <c r="AN496" s="62"/>
      <c r="AO496" s="133"/>
      <c r="AP496" s="136"/>
      <c r="AQ496" s="136"/>
      <c r="AR496" s="136"/>
      <c r="AS496" s="137"/>
      <c r="AT496" s="139"/>
      <c r="AU496" s="137"/>
    </row>
    <row r="497" spans="2:47" s="43" customFormat="1" ht="135" hidden="1" customHeight="1" x14ac:dyDescent="0.35">
      <c r="B497" s="139"/>
      <c r="C497" s="158"/>
      <c r="D497" s="141"/>
      <c r="E497" s="134"/>
      <c r="F497" s="134"/>
      <c r="G497" s="133"/>
      <c r="H497" s="133"/>
      <c r="I497" s="134"/>
      <c r="J497" s="134"/>
      <c r="K497" s="134"/>
      <c r="L497" s="134"/>
      <c r="M497" s="134"/>
      <c r="N497" s="134"/>
      <c r="O497" s="133"/>
      <c r="P497" s="133"/>
      <c r="Q497" s="133"/>
      <c r="R497" s="133"/>
      <c r="S497" s="133"/>
      <c r="T497" s="133"/>
      <c r="U497" s="133"/>
      <c r="V497" s="133"/>
      <c r="W497" s="134"/>
      <c r="X497" s="133"/>
      <c r="Y497" s="133"/>
      <c r="Z497" s="133"/>
      <c r="AA497" s="133"/>
      <c r="AB497" s="134"/>
      <c r="AC497" s="116"/>
      <c r="AD497" s="171">
        <v>46246</v>
      </c>
      <c r="AE497" s="159"/>
      <c r="AF497" s="133"/>
      <c r="AG497" s="133"/>
      <c r="AH497" s="133"/>
      <c r="AI497" s="133"/>
      <c r="AJ497" s="133"/>
      <c r="AK497" s="133"/>
      <c r="AL497" s="133"/>
      <c r="AM497" s="133"/>
      <c r="AN497" s="134"/>
      <c r="AO497" s="133"/>
      <c r="AP497" s="136"/>
      <c r="AQ497" s="136"/>
      <c r="AR497" s="136"/>
      <c r="AS497" s="134"/>
      <c r="AT497" s="140"/>
      <c r="AU497" s="137"/>
    </row>
    <row r="498" spans="2:47" s="43" customFormat="1" ht="135" hidden="1" customHeight="1" x14ac:dyDescent="0.35">
      <c r="B498" s="139"/>
      <c r="C498" s="158"/>
      <c r="D498" s="141"/>
      <c r="E498" s="134"/>
      <c r="F498" s="134"/>
      <c r="G498" s="133"/>
      <c r="H498" s="133"/>
      <c r="I498" s="133"/>
      <c r="J498" s="133"/>
      <c r="K498" s="62"/>
      <c r="L498" s="133"/>
      <c r="M498" s="62"/>
      <c r="N498" s="62"/>
      <c r="O498" s="133"/>
      <c r="P498" s="133"/>
      <c r="Q498" s="133"/>
      <c r="R498" s="133"/>
      <c r="S498" s="133"/>
      <c r="T498" s="133"/>
      <c r="U498" s="133"/>
      <c r="V498" s="133"/>
      <c r="W498" s="133"/>
      <c r="X498" s="133"/>
      <c r="Y498" s="133"/>
      <c r="Z498" s="133"/>
      <c r="AA498" s="133"/>
      <c r="AB498" s="62"/>
      <c r="AC498" s="62"/>
      <c r="AD498" s="171">
        <v>46246</v>
      </c>
      <c r="AE498" s="159"/>
      <c r="AF498" s="133"/>
      <c r="AG498" s="133"/>
      <c r="AH498" s="133"/>
      <c r="AI498" s="133"/>
      <c r="AJ498" s="133"/>
      <c r="AK498" s="133"/>
      <c r="AL498" s="133"/>
      <c r="AM498" s="133"/>
      <c r="AN498" s="133"/>
      <c r="AO498" s="133"/>
      <c r="AP498" s="136"/>
      <c r="AQ498" s="136"/>
      <c r="AR498" s="136"/>
      <c r="AS498" s="62"/>
      <c r="AT498" s="160"/>
      <c r="AU498" s="137"/>
    </row>
    <row r="499" spans="2:47" s="43" customFormat="1" ht="135" hidden="1" customHeight="1" x14ac:dyDescent="0.35">
      <c r="B499" s="139"/>
      <c r="C499" s="158"/>
      <c r="D499" s="141"/>
      <c r="E499" s="134"/>
      <c r="F499" s="134"/>
      <c r="G499" s="133"/>
      <c r="H499" s="133"/>
      <c r="I499" s="133"/>
      <c r="J499" s="137"/>
      <c r="K499" s="62"/>
      <c r="L499" s="133"/>
      <c r="M499" s="62"/>
      <c r="N499" s="62"/>
      <c r="O499" s="133"/>
      <c r="P499" s="133"/>
      <c r="Q499" s="133"/>
      <c r="R499" s="133"/>
      <c r="S499" s="133"/>
      <c r="T499" s="133"/>
      <c r="U499" s="133"/>
      <c r="V499" s="133"/>
      <c r="W499" s="133"/>
      <c r="X499" s="133"/>
      <c r="Y499" s="133"/>
      <c r="Z499" s="133"/>
      <c r="AA499" s="133"/>
      <c r="AB499" s="62"/>
      <c r="AC499" s="62"/>
      <c r="AD499" s="171">
        <v>46246</v>
      </c>
      <c r="AE499" s="159"/>
      <c r="AF499" s="133"/>
      <c r="AG499" s="133"/>
      <c r="AH499" s="133"/>
      <c r="AI499" s="133"/>
      <c r="AJ499" s="133"/>
      <c r="AK499" s="133"/>
      <c r="AL499" s="133"/>
      <c r="AM499" s="133"/>
      <c r="AN499" s="133"/>
      <c r="AO499" s="133"/>
      <c r="AP499" s="136"/>
      <c r="AQ499" s="136"/>
      <c r="AR499" s="136"/>
      <c r="AS499" s="62"/>
      <c r="AT499" s="160"/>
      <c r="AU499" s="137"/>
    </row>
    <row r="500" spans="2:47" s="43" customFormat="1" ht="135" hidden="1" customHeight="1" x14ac:dyDescent="0.35">
      <c r="B500" s="139"/>
      <c r="C500" s="158"/>
      <c r="D500" s="141"/>
      <c r="E500" s="134"/>
      <c r="F500" s="134"/>
      <c r="G500" s="133"/>
      <c r="H500" s="133"/>
      <c r="I500" s="137"/>
      <c r="J500" s="137"/>
      <c r="K500" s="62"/>
      <c r="L500" s="137"/>
      <c r="M500" s="137"/>
      <c r="N500" s="137"/>
      <c r="O500" s="133"/>
      <c r="P500" s="133"/>
      <c r="Q500" s="133"/>
      <c r="R500" s="133"/>
      <c r="S500" s="133"/>
      <c r="T500" s="133"/>
      <c r="U500" s="133"/>
      <c r="V500" s="133"/>
      <c r="W500" s="62"/>
      <c r="X500" s="133"/>
      <c r="Y500" s="133"/>
      <c r="Z500" s="133"/>
      <c r="AA500" s="133"/>
      <c r="AB500" s="137"/>
      <c r="AC500" s="133"/>
      <c r="AD500" s="171">
        <v>46246</v>
      </c>
      <c r="AE500" s="159"/>
      <c r="AF500" s="133"/>
      <c r="AG500" s="133"/>
      <c r="AH500" s="133"/>
      <c r="AI500" s="133"/>
      <c r="AJ500" s="133"/>
      <c r="AK500" s="133"/>
      <c r="AL500" s="133"/>
      <c r="AM500" s="133"/>
      <c r="AN500" s="62"/>
      <c r="AO500" s="133"/>
      <c r="AP500" s="136"/>
      <c r="AQ500" s="136"/>
      <c r="AR500" s="136"/>
      <c r="AS500" s="137"/>
      <c r="AT500" s="136"/>
      <c r="AU500" s="137"/>
    </row>
    <row r="501" spans="2:47" s="43" customFormat="1" ht="135" hidden="1" customHeight="1" x14ac:dyDescent="0.35">
      <c r="B501" s="139"/>
      <c r="C501" s="158"/>
      <c r="D501" s="141"/>
      <c r="E501" s="134"/>
      <c r="F501" s="134"/>
      <c r="G501" s="133"/>
      <c r="H501" s="133"/>
      <c r="I501" s="134"/>
      <c r="J501" s="134"/>
      <c r="K501" s="134"/>
      <c r="L501" s="133"/>
      <c r="M501" s="134"/>
      <c r="N501" s="134"/>
      <c r="O501" s="133"/>
      <c r="P501" s="133"/>
      <c r="Q501" s="133"/>
      <c r="R501" s="133"/>
      <c r="S501" s="133"/>
      <c r="T501" s="133"/>
      <c r="U501" s="133"/>
      <c r="V501" s="133"/>
      <c r="W501" s="134"/>
      <c r="X501" s="133"/>
      <c r="Y501" s="133"/>
      <c r="Z501" s="133"/>
      <c r="AA501" s="133"/>
      <c r="AB501" s="133"/>
      <c r="AC501" s="116"/>
      <c r="AD501" s="171">
        <v>46246</v>
      </c>
      <c r="AE501" s="159"/>
      <c r="AF501" s="133"/>
      <c r="AG501" s="133"/>
      <c r="AH501" s="133"/>
      <c r="AI501" s="133"/>
      <c r="AJ501" s="133"/>
      <c r="AK501" s="133"/>
      <c r="AL501" s="133"/>
      <c r="AM501" s="133"/>
      <c r="AN501" s="134"/>
      <c r="AO501" s="133"/>
      <c r="AP501" s="136"/>
      <c r="AQ501" s="136"/>
      <c r="AR501" s="136"/>
      <c r="AS501" s="133"/>
      <c r="AT501" s="140"/>
      <c r="AU501" s="137"/>
    </row>
    <row r="502" spans="2:47" s="43" customFormat="1" ht="135" hidden="1" customHeight="1" x14ac:dyDescent="0.35">
      <c r="B502" s="139"/>
      <c r="C502" s="158"/>
      <c r="D502" s="141"/>
      <c r="E502" s="134"/>
      <c r="F502" s="134"/>
      <c r="G502" s="133"/>
      <c r="H502" s="133"/>
      <c r="I502" s="133"/>
      <c r="J502" s="133"/>
      <c r="K502" s="134"/>
      <c r="L502" s="62"/>
      <c r="M502" s="62"/>
      <c r="N502" s="62"/>
      <c r="O502" s="133"/>
      <c r="P502" s="133"/>
      <c r="Q502" s="133"/>
      <c r="R502" s="133"/>
      <c r="S502" s="133"/>
      <c r="T502" s="133"/>
      <c r="U502" s="133"/>
      <c r="V502" s="133"/>
      <c r="W502" s="133"/>
      <c r="X502" s="133"/>
      <c r="Y502" s="133"/>
      <c r="Z502" s="133"/>
      <c r="AA502" s="133"/>
      <c r="AB502" s="133"/>
      <c r="AC502" s="133"/>
      <c r="AD502" s="171">
        <v>46246</v>
      </c>
      <c r="AE502" s="159"/>
      <c r="AF502" s="133"/>
      <c r="AG502" s="133"/>
      <c r="AH502" s="133"/>
      <c r="AI502" s="133"/>
      <c r="AJ502" s="133"/>
      <c r="AK502" s="133"/>
      <c r="AL502" s="133"/>
      <c r="AM502" s="133"/>
      <c r="AN502" s="133"/>
      <c r="AO502" s="133"/>
      <c r="AP502" s="136"/>
      <c r="AQ502" s="136"/>
      <c r="AR502" s="136"/>
      <c r="AS502" s="133"/>
      <c r="AT502" s="136"/>
      <c r="AU502" s="137"/>
    </row>
    <row r="503" spans="2:47" s="43" customFormat="1" ht="135" hidden="1" customHeight="1" x14ac:dyDescent="0.35">
      <c r="B503" s="139"/>
      <c r="C503" s="158"/>
      <c r="D503" s="141"/>
      <c r="E503" s="134"/>
      <c r="F503" s="134"/>
      <c r="G503" s="133"/>
      <c r="H503" s="133"/>
      <c r="I503" s="138"/>
      <c r="J503" s="133"/>
      <c r="K503" s="62"/>
      <c r="L503" s="133"/>
      <c r="M503" s="134"/>
      <c r="N503" s="138"/>
      <c r="O503" s="133"/>
      <c r="P503" s="133"/>
      <c r="Q503" s="133"/>
      <c r="R503" s="133"/>
      <c r="S503" s="133"/>
      <c r="T503" s="133"/>
      <c r="U503" s="133"/>
      <c r="V503" s="133"/>
      <c r="W503" s="62"/>
      <c r="X503" s="133"/>
      <c r="Y503" s="133"/>
      <c r="Z503" s="133"/>
      <c r="AA503" s="133"/>
      <c r="AB503" s="137"/>
      <c r="AC503" s="137"/>
      <c r="AD503" s="171">
        <v>46246</v>
      </c>
      <c r="AE503" s="159"/>
      <c r="AF503" s="133"/>
      <c r="AG503" s="133"/>
      <c r="AH503" s="133"/>
      <c r="AI503" s="133"/>
      <c r="AJ503" s="133"/>
      <c r="AK503" s="133"/>
      <c r="AL503" s="133"/>
      <c r="AM503" s="133"/>
      <c r="AN503" s="62"/>
      <c r="AO503" s="133"/>
      <c r="AP503" s="136"/>
      <c r="AQ503" s="136"/>
      <c r="AR503" s="136"/>
      <c r="AS503" s="137"/>
      <c r="AT503" s="139"/>
      <c r="AU503" s="137"/>
    </row>
    <row r="504" spans="2:47" s="43" customFormat="1" ht="135" hidden="1" customHeight="1" x14ac:dyDescent="0.35">
      <c r="B504" s="139"/>
      <c r="C504" s="158"/>
      <c r="D504" s="141"/>
      <c r="E504" s="134"/>
      <c r="F504" s="134"/>
      <c r="G504" s="133"/>
      <c r="H504" s="133"/>
      <c r="I504" s="134"/>
      <c r="J504" s="134"/>
      <c r="K504" s="134"/>
      <c r="L504" s="134"/>
      <c r="M504" s="134"/>
      <c r="N504" s="134"/>
      <c r="O504" s="133"/>
      <c r="P504" s="133"/>
      <c r="Q504" s="133"/>
      <c r="R504" s="133"/>
      <c r="S504" s="133"/>
      <c r="T504" s="133"/>
      <c r="U504" s="133"/>
      <c r="V504" s="133"/>
      <c r="W504" s="134"/>
      <c r="X504" s="133"/>
      <c r="Y504" s="133"/>
      <c r="Z504" s="133"/>
      <c r="AA504" s="133"/>
      <c r="AB504" s="134"/>
      <c r="AC504" s="116"/>
      <c r="AD504" s="171">
        <v>46246</v>
      </c>
      <c r="AE504" s="159"/>
      <c r="AF504" s="133"/>
      <c r="AG504" s="133"/>
      <c r="AH504" s="133"/>
      <c r="AI504" s="133"/>
      <c r="AJ504" s="133"/>
      <c r="AK504" s="133"/>
      <c r="AL504" s="133"/>
      <c r="AM504" s="133"/>
      <c r="AN504" s="134"/>
      <c r="AO504" s="133"/>
      <c r="AP504" s="136"/>
      <c r="AQ504" s="136"/>
      <c r="AR504" s="136"/>
      <c r="AS504" s="134"/>
      <c r="AT504" s="140"/>
      <c r="AU504" s="137"/>
    </row>
    <row r="505" spans="2:47" s="43" customFormat="1" ht="135" hidden="1" customHeight="1" x14ac:dyDescent="0.35">
      <c r="B505" s="139"/>
      <c r="C505" s="158"/>
      <c r="D505" s="141"/>
      <c r="E505" s="134"/>
      <c r="F505" s="134"/>
      <c r="G505" s="133"/>
      <c r="H505" s="133"/>
      <c r="I505" s="133"/>
      <c r="J505" s="133"/>
      <c r="K505" s="62"/>
      <c r="L505" s="133"/>
      <c r="M505" s="62"/>
      <c r="N505" s="62"/>
      <c r="O505" s="133"/>
      <c r="P505" s="133"/>
      <c r="Q505" s="133"/>
      <c r="R505" s="133"/>
      <c r="S505" s="133"/>
      <c r="T505" s="133"/>
      <c r="U505" s="133"/>
      <c r="V505" s="133"/>
      <c r="W505" s="133"/>
      <c r="X505" s="133"/>
      <c r="Y505" s="133"/>
      <c r="Z505" s="133"/>
      <c r="AA505" s="133"/>
      <c r="AB505" s="62"/>
      <c r="AC505" s="62"/>
      <c r="AD505" s="171">
        <v>46246</v>
      </c>
      <c r="AE505" s="159"/>
      <c r="AF505" s="133"/>
      <c r="AG505" s="133"/>
      <c r="AH505" s="133"/>
      <c r="AI505" s="133"/>
      <c r="AJ505" s="133"/>
      <c r="AK505" s="133"/>
      <c r="AL505" s="133"/>
      <c r="AM505" s="133"/>
      <c r="AN505" s="133"/>
      <c r="AO505" s="133"/>
      <c r="AP505" s="136"/>
      <c r="AQ505" s="136"/>
      <c r="AR505" s="136"/>
      <c r="AS505" s="62"/>
      <c r="AT505" s="160"/>
      <c r="AU505" s="137"/>
    </row>
    <row r="506" spans="2:47" s="43" customFormat="1" ht="135" hidden="1" customHeight="1" x14ac:dyDescent="0.35">
      <c r="B506" s="139"/>
      <c r="C506" s="158"/>
      <c r="D506" s="141"/>
      <c r="E506" s="134"/>
      <c r="F506" s="134"/>
      <c r="G506" s="133"/>
      <c r="H506" s="133"/>
      <c r="I506" s="133"/>
      <c r="J506" s="137"/>
      <c r="K506" s="62"/>
      <c r="L506" s="133"/>
      <c r="M506" s="62"/>
      <c r="N506" s="62"/>
      <c r="O506" s="133"/>
      <c r="P506" s="133"/>
      <c r="Q506" s="133"/>
      <c r="R506" s="133"/>
      <c r="S506" s="133"/>
      <c r="T506" s="133"/>
      <c r="U506" s="133"/>
      <c r="V506" s="133"/>
      <c r="W506" s="133"/>
      <c r="X506" s="133"/>
      <c r="Y506" s="133"/>
      <c r="Z506" s="133"/>
      <c r="AA506" s="133"/>
      <c r="AB506" s="62"/>
      <c r="AC506" s="62"/>
      <c r="AD506" s="171">
        <v>46246</v>
      </c>
      <c r="AE506" s="159"/>
      <c r="AF506" s="133"/>
      <c r="AG506" s="133"/>
      <c r="AH506" s="133"/>
      <c r="AI506" s="133"/>
      <c r="AJ506" s="133"/>
      <c r="AK506" s="133"/>
      <c r="AL506" s="133"/>
      <c r="AM506" s="133"/>
      <c r="AN506" s="133"/>
      <c r="AO506" s="133"/>
      <c r="AP506" s="136"/>
      <c r="AQ506" s="136"/>
      <c r="AR506" s="136"/>
      <c r="AS506" s="62"/>
      <c r="AT506" s="160"/>
      <c r="AU506" s="137"/>
    </row>
    <row r="507" spans="2:47" s="43" customFormat="1" ht="135" hidden="1" customHeight="1" x14ac:dyDescent="0.35">
      <c r="B507" s="139"/>
      <c r="C507" s="158"/>
      <c r="D507" s="141"/>
      <c r="E507" s="134"/>
      <c r="F507" s="134"/>
      <c r="G507" s="133"/>
      <c r="H507" s="133"/>
      <c r="I507" s="137"/>
      <c r="J507" s="137"/>
      <c r="K507" s="62"/>
      <c r="L507" s="137"/>
      <c r="M507" s="137"/>
      <c r="N507" s="137"/>
      <c r="O507" s="133"/>
      <c r="P507" s="133"/>
      <c r="Q507" s="133"/>
      <c r="R507" s="133"/>
      <c r="S507" s="133"/>
      <c r="T507" s="133"/>
      <c r="U507" s="133"/>
      <c r="V507" s="133"/>
      <c r="W507" s="62"/>
      <c r="X507" s="133"/>
      <c r="Y507" s="133"/>
      <c r="Z507" s="133"/>
      <c r="AA507" s="133"/>
      <c r="AB507" s="137"/>
      <c r="AC507" s="133"/>
      <c r="AD507" s="171">
        <v>46246</v>
      </c>
      <c r="AE507" s="159"/>
      <c r="AF507" s="133"/>
      <c r="AG507" s="133"/>
      <c r="AH507" s="133"/>
      <c r="AI507" s="133"/>
      <c r="AJ507" s="133"/>
      <c r="AK507" s="133"/>
      <c r="AL507" s="133"/>
      <c r="AM507" s="133"/>
      <c r="AN507" s="62"/>
      <c r="AO507" s="133"/>
      <c r="AP507" s="136"/>
      <c r="AQ507" s="136"/>
      <c r="AR507" s="136"/>
      <c r="AS507" s="137"/>
      <c r="AT507" s="136"/>
      <c r="AU507" s="137"/>
    </row>
    <row r="508" spans="2:47" s="43" customFormat="1" ht="135" hidden="1" customHeight="1" x14ac:dyDescent="0.35">
      <c r="B508" s="139"/>
      <c r="C508" s="158"/>
      <c r="D508" s="141"/>
      <c r="E508" s="134"/>
      <c r="F508" s="134"/>
      <c r="G508" s="133"/>
      <c r="H508" s="133"/>
      <c r="I508" s="134"/>
      <c r="J508" s="134"/>
      <c r="K508" s="134"/>
      <c r="L508" s="133"/>
      <c r="M508" s="134"/>
      <c r="N508" s="134"/>
      <c r="O508" s="133"/>
      <c r="P508" s="133"/>
      <c r="Q508" s="133"/>
      <c r="R508" s="133"/>
      <c r="S508" s="133"/>
      <c r="T508" s="133"/>
      <c r="U508" s="133"/>
      <c r="V508" s="133"/>
      <c r="W508" s="134"/>
      <c r="X508" s="133"/>
      <c r="Y508" s="133"/>
      <c r="Z508" s="133"/>
      <c r="AA508" s="133"/>
      <c r="AB508" s="133"/>
      <c r="AC508" s="116"/>
      <c r="AD508" s="171">
        <v>46246</v>
      </c>
      <c r="AE508" s="159"/>
      <c r="AF508" s="133"/>
      <c r="AG508" s="133"/>
      <c r="AH508" s="133"/>
      <c r="AI508" s="133"/>
      <c r="AJ508" s="133"/>
      <c r="AK508" s="133"/>
      <c r="AL508" s="133"/>
      <c r="AM508" s="133"/>
      <c r="AN508" s="134"/>
      <c r="AO508" s="133"/>
      <c r="AP508" s="136"/>
      <c r="AQ508" s="136"/>
      <c r="AR508" s="136"/>
      <c r="AS508" s="133"/>
      <c r="AT508" s="140"/>
      <c r="AU508" s="137"/>
    </row>
    <row r="509" spans="2:47" s="43" customFormat="1" ht="135" hidden="1" customHeight="1" x14ac:dyDescent="0.35">
      <c r="B509" s="139"/>
      <c r="C509" s="158"/>
      <c r="D509" s="141"/>
      <c r="E509" s="134"/>
      <c r="F509" s="134"/>
      <c r="G509" s="133"/>
      <c r="H509" s="133"/>
      <c r="I509" s="133"/>
      <c r="J509" s="133"/>
      <c r="K509" s="134"/>
      <c r="L509" s="62"/>
      <c r="M509" s="62"/>
      <c r="N509" s="62"/>
      <c r="O509" s="133"/>
      <c r="P509" s="133"/>
      <c r="Q509" s="133"/>
      <c r="R509" s="133"/>
      <c r="S509" s="133"/>
      <c r="T509" s="133"/>
      <c r="U509" s="133"/>
      <c r="V509" s="133"/>
      <c r="W509" s="133"/>
      <c r="X509" s="133"/>
      <c r="Y509" s="133"/>
      <c r="Z509" s="133"/>
      <c r="AA509" s="133"/>
      <c r="AB509" s="133"/>
      <c r="AC509" s="133"/>
      <c r="AD509" s="171">
        <v>46246</v>
      </c>
      <c r="AE509" s="159"/>
      <c r="AF509" s="133"/>
      <c r="AG509" s="133"/>
      <c r="AH509" s="133"/>
      <c r="AI509" s="133"/>
      <c r="AJ509" s="133"/>
      <c r="AK509" s="133"/>
      <c r="AL509" s="133"/>
      <c r="AM509" s="133"/>
      <c r="AN509" s="133"/>
      <c r="AO509" s="133"/>
      <c r="AP509" s="136"/>
      <c r="AQ509" s="136"/>
      <c r="AR509" s="136"/>
      <c r="AS509" s="133"/>
      <c r="AT509" s="136"/>
      <c r="AU509" s="137"/>
    </row>
    <row r="510" spans="2:47" s="43" customFormat="1" ht="135" hidden="1" customHeight="1" x14ac:dyDescent="0.35">
      <c r="B510" s="139"/>
      <c r="C510" s="158"/>
      <c r="D510" s="141"/>
      <c r="E510" s="134"/>
      <c r="F510" s="134"/>
      <c r="G510" s="133"/>
      <c r="H510" s="133"/>
      <c r="I510" s="138"/>
      <c r="J510" s="133"/>
      <c r="K510" s="62"/>
      <c r="L510" s="133"/>
      <c r="M510" s="134"/>
      <c r="N510" s="138"/>
      <c r="O510" s="133"/>
      <c r="P510" s="133"/>
      <c r="Q510" s="133"/>
      <c r="R510" s="133"/>
      <c r="S510" s="133"/>
      <c r="T510" s="133"/>
      <c r="U510" s="133"/>
      <c r="V510" s="133"/>
      <c r="W510" s="62"/>
      <c r="X510" s="133"/>
      <c r="Y510" s="133"/>
      <c r="Z510" s="133"/>
      <c r="AA510" s="133"/>
      <c r="AB510" s="137"/>
      <c r="AC510" s="137"/>
      <c r="AD510" s="171">
        <v>46246</v>
      </c>
      <c r="AE510" s="159"/>
      <c r="AF510" s="133"/>
      <c r="AG510" s="133"/>
      <c r="AH510" s="133"/>
      <c r="AI510" s="133"/>
      <c r="AJ510" s="133"/>
      <c r="AK510" s="133"/>
      <c r="AL510" s="133"/>
      <c r="AM510" s="133"/>
      <c r="AN510" s="62"/>
      <c r="AO510" s="133"/>
      <c r="AP510" s="136"/>
      <c r="AQ510" s="136"/>
      <c r="AR510" s="136"/>
      <c r="AS510" s="137"/>
      <c r="AT510" s="139"/>
      <c r="AU510" s="137"/>
    </row>
    <row r="511" spans="2:47" s="43" customFormat="1" ht="135" hidden="1" customHeight="1" x14ac:dyDescent="0.35">
      <c r="B511" s="139"/>
      <c r="C511" s="158"/>
      <c r="D511" s="141"/>
      <c r="E511" s="134"/>
      <c r="F511" s="134"/>
      <c r="G511" s="133"/>
      <c r="H511" s="133"/>
      <c r="I511" s="134"/>
      <c r="J511" s="134"/>
      <c r="K511" s="134"/>
      <c r="L511" s="134"/>
      <c r="M511" s="134"/>
      <c r="N511" s="134"/>
      <c r="O511" s="133"/>
      <c r="P511" s="133"/>
      <c r="Q511" s="133"/>
      <c r="R511" s="133"/>
      <c r="S511" s="133"/>
      <c r="T511" s="133"/>
      <c r="U511" s="133"/>
      <c r="V511" s="133"/>
      <c r="W511" s="134"/>
      <c r="X511" s="133"/>
      <c r="Y511" s="133"/>
      <c r="Z511" s="133"/>
      <c r="AA511" s="133"/>
      <c r="AB511" s="134"/>
      <c r="AC511" s="116"/>
      <c r="AD511" s="171">
        <v>46246</v>
      </c>
      <c r="AE511" s="159"/>
      <c r="AF511" s="133"/>
      <c r="AG511" s="133"/>
      <c r="AH511" s="133"/>
      <c r="AI511" s="133"/>
      <c r="AJ511" s="133"/>
      <c r="AK511" s="133"/>
      <c r="AL511" s="133"/>
      <c r="AM511" s="133"/>
      <c r="AN511" s="134"/>
      <c r="AO511" s="133"/>
      <c r="AP511" s="136"/>
      <c r="AQ511" s="136"/>
      <c r="AR511" s="136"/>
      <c r="AS511" s="134"/>
      <c r="AT511" s="140"/>
      <c r="AU511" s="137"/>
    </row>
    <row r="512" spans="2:47" s="43" customFormat="1" ht="135" hidden="1" customHeight="1" x14ac:dyDescent="0.35">
      <c r="B512" s="139"/>
      <c r="C512" s="158"/>
      <c r="D512" s="141"/>
      <c r="E512" s="134"/>
      <c r="F512" s="134"/>
      <c r="G512" s="133"/>
      <c r="H512" s="133"/>
      <c r="I512" s="133"/>
      <c r="J512" s="133"/>
      <c r="K512" s="62"/>
      <c r="L512" s="133"/>
      <c r="M512" s="62"/>
      <c r="N512" s="62"/>
      <c r="O512" s="133"/>
      <c r="P512" s="133"/>
      <c r="Q512" s="133"/>
      <c r="R512" s="133"/>
      <c r="S512" s="133"/>
      <c r="T512" s="133"/>
      <c r="U512" s="133"/>
      <c r="V512" s="133"/>
      <c r="W512" s="133"/>
      <c r="X512" s="133"/>
      <c r="Y512" s="133"/>
      <c r="Z512" s="133"/>
      <c r="AA512" s="133"/>
      <c r="AB512" s="62"/>
      <c r="AC512" s="62"/>
      <c r="AD512" s="171">
        <v>46246</v>
      </c>
      <c r="AE512" s="159"/>
      <c r="AF512" s="133"/>
      <c r="AG512" s="133"/>
      <c r="AH512" s="133"/>
      <c r="AI512" s="133"/>
      <c r="AJ512" s="133"/>
      <c r="AK512" s="133"/>
      <c r="AL512" s="133"/>
      <c r="AM512" s="133"/>
      <c r="AN512" s="133"/>
      <c r="AO512" s="133"/>
      <c r="AP512" s="136"/>
      <c r="AQ512" s="136"/>
      <c r="AR512" s="136"/>
      <c r="AS512" s="62"/>
      <c r="AT512" s="160"/>
      <c r="AU512" s="137"/>
    </row>
    <row r="513" spans="2:47" s="43" customFormat="1" ht="135" hidden="1" customHeight="1" x14ac:dyDescent="0.35">
      <c r="B513" s="139"/>
      <c r="C513" s="158"/>
      <c r="D513" s="141"/>
      <c r="E513" s="134"/>
      <c r="F513" s="134"/>
      <c r="G513" s="133"/>
      <c r="H513" s="133"/>
      <c r="I513" s="133"/>
      <c r="J513" s="137"/>
      <c r="K513" s="62"/>
      <c r="L513" s="133"/>
      <c r="M513" s="62"/>
      <c r="N513" s="62"/>
      <c r="O513" s="133"/>
      <c r="P513" s="133"/>
      <c r="Q513" s="133"/>
      <c r="R513" s="133"/>
      <c r="S513" s="133"/>
      <c r="T513" s="133"/>
      <c r="U513" s="133"/>
      <c r="V513" s="133"/>
      <c r="W513" s="133"/>
      <c r="X513" s="133"/>
      <c r="Y513" s="133"/>
      <c r="Z513" s="133"/>
      <c r="AA513" s="133"/>
      <c r="AB513" s="62"/>
      <c r="AC513" s="62"/>
      <c r="AD513" s="171">
        <v>46246</v>
      </c>
      <c r="AE513" s="159"/>
      <c r="AF513" s="133"/>
      <c r="AG513" s="133"/>
      <c r="AH513" s="133"/>
      <c r="AI513" s="133"/>
      <c r="AJ513" s="133"/>
      <c r="AK513" s="133"/>
      <c r="AL513" s="133"/>
      <c r="AM513" s="133"/>
      <c r="AN513" s="133"/>
      <c r="AO513" s="133"/>
      <c r="AP513" s="136"/>
      <c r="AQ513" s="136"/>
      <c r="AR513" s="136"/>
      <c r="AS513" s="62"/>
      <c r="AT513" s="160"/>
      <c r="AU513" s="137"/>
    </row>
    <row r="514" spans="2:47" s="43" customFormat="1" ht="135" hidden="1" customHeight="1" x14ac:dyDescent="0.35">
      <c r="B514" s="139"/>
      <c r="C514" s="158"/>
      <c r="D514" s="141"/>
      <c r="E514" s="134"/>
      <c r="F514" s="134"/>
      <c r="G514" s="133"/>
      <c r="H514" s="133"/>
      <c r="I514" s="137"/>
      <c r="J514" s="137"/>
      <c r="K514" s="62"/>
      <c r="L514" s="137"/>
      <c r="M514" s="137"/>
      <c r="N514" s="137"/>
      <c r="O514" s="133"/>
      <c r="P514" s="133"/>
      <c r="Q514" s="133"/>
      <c r="R514" s="133"/>
      <c r="S514" s="133"/>
      <c r="T514" s="133"/>
      <c r="U514" s="133"/>
      <c r="V514" s="133"/>
      <c r="W514" s="62"/>
      <c r="X514" s="133"/>
      <c r="Y514" s="133"/>
      <c r="Z514" s="133"/>
      <c r="AA514" s="133"/>
      <c r="AB514" s="137"/>
      <c r="AC514" s="133"/>
      <c r="AD514" s="171">
        <v>46246</v>
      </c>
      <c r="AE514" s="159"/>
      <c r="AF514" s="133"/>
      <c r="AG514" s="133"/>
      <c r="AH514" s="133"/>
      <c r="AI514" s="133"/>
      <c r="AJ514" s="133"/>
      <c r="AK514" s="133"/>
      <c r="AL514" s="133"/>
      <c r="AM514" s="133"/>
      <c r="AN514" s="62"/>
      <c r="AO514" s="133"/>
      <c r="AP514" s="136"/>
      <c r="AQ514" s="136"/>
      <c r="AR514" s="136"/>
      <c r="AS514" s="137"/>
      <c r="AT514" s="136"/>
      <c r="AU514" s="137"/>
    </row>
    <row r="515" spans="2:47" s="43" customFormat="1" ht="135" hidden="1" customHeight="1" x14ac:dyDescent="0.35">
      <c r="B515" s="139"/>
      <c r="C515" s="158"/>
      <c r="D515" s="141"/>
      <c r="E515" s="134"/>
      <c r="F515" s="134"/>
      <c r="G515" s="133"/>
      <c r="H515" s="133"/>
      <c r="I515" s="134"/>
      <c r="J515" s="134"/>
      <c r="K515" s="134"/>
      <c r="L515" s="133"/>
      <c r="M515" s="134"/>
      <c r="N515" s="134"/>
      <c r="O515" s="133"/>
      <c r="P515" s="133"/>
      <c r="Q515" s="133"/>
      <c r="R515" s="133"/>
      <c r="S515" s="133"/>
      <c r="T515" s="133"/>
      <c r="U515" s="133"/>
      <c r="V515" s="133"/>
      <c r="W515" s="134"/>
      <c r="X515" s="133"/>
      <c r="Y515" s="133"/>
      <c r="Z515" s="133"/>
      <c r="AA515" s="133"/>
      <c r="AB515" s="133"/>
      <c r="AC515" s="116"/>
      <c r="AD515" s="171">
        <v>46246</v>
      </c>
      <c r="AE515" s="159"/>
      <c r="AF515" s="133"/>
      <c r="AG515" s="133"/>
      <c r="AH515" s="133"/>
      <c r="AI515" s="133"/>
      <c r="AJ515" s="133"/>
      <c r="AK515" s="133"/>
      <c r="AL515" s="133"/>
      <c r="AM515" s="133"/>
      <c r="AN515" s="134"/>
      <c r="AO515" s="133"/>
      <c r="AP515" s="136"/>
      <c r="AQ515" s="136"/>
      <c r="AR515" s="136"/>
      <c r="AS515" s="133"/>
      <c r="AT515" s="140"/>
      <c r="AU515" s="137"/>
    </row>
    <row r="516" spans="2:47" s="43" customFormat="1" ht="135" hidden="1" customHeight="1" x14ac:dyDescent="0.35">
      <c r="B516" s="139"/>
      <c r="C516" s="158"/>
      <c r="D516" s="141"/>
      <c r="E516" s="134"/>
      <c r="F516" s="134"/>
      <c r="G516" s="133"/>
      <c r="H516" s="133"/>
      <c r="I516" s="133"/>
      <c r="J516" s="133"/>
      <c r="K516" s="134"/>
      <c r="L516" s="62"/>
      <c r="M516" s="62"/>
      <c r="N516" s="62"/>
      <c r="O516" s="133"/>
      <c r="P516" s="133"/>
      <c r="Q516" s="133"/>
      <c r="R516" s="133"/>
      <c r="S516" s="133"/>
      <c r="T516" s="133"/>
      <c r="U516" s="133"/>
      <c r="V516" s="133"/>
      <c r="W516" s="133"/>
      <c r="X516" s="133"/>
      <c r="Y516" s="133"/>
      <c r="Z516" s="133"/>
      <c r="AA516" s="133"/>
      <c r="AB516" s="133"/>
      <c r="AC516" s="133"/>
      <c r="AD516" s="171">
        <v>46246</v>
      </c>
      <c r="AE516" s="159"/>
      <c r="AF516" s="133"/>
      <c r="AG516" s="133"/>
      <c r="AH516" s="133"/>
      <c r="AI516" s="133"/>
      <c r="AJ516" s="133"/>
      <c r="AK516" s="133"/>
      <c r="AL516" s="133"/>
      <c r="AM516" s="133"/>
      <c r="AN516" s="133"/>
      <c r="AO516" s="133"/>
      <c r="AP516" s="136"/>
      <c r="AQ516" s="136"/>
      <c r="AR516" s="136"/>
      <c r="AS516" s="133"/>
      <c r="AT516" s="136"/>
      <c r="AU516" s="137"/>
    </row>
    <row r="517" spans="2:47" s="43" customFormat="1" ht="135" hidden="1" customHeight="1" x14ac:dyDescent="0.35">
      <c r="B517" s="139"/>
      <c r="C517" s="158"/>
      <c r="D517" s="141"/>
      <c r="E517" s="134"/>
      <c r="F517" s="134"/>
      <c r="G517" s="133"/>
      <c r="H517" s="133"/>
      <c r="I517" s="138"/>
      <c r="J517" s="133"/>
      <c r="K517" s="62"/>
      <c r="L517" s="133"/>
      <c r="M517" s="134"/>
      <c r="N517" s="138"/>
      <c r="O517" s="133"/>
      <c r="P517" s="133"/>
      <c r="Q517" s="133"/>
      <c r="R517" s="133"/>
      <c r="S517" s="133"/>
      <c r="T517" s="133"/>
      <c r="U517" s="133"/>
      <c r="V517" s="133"/>
      <c r="W517" s="62"/>
      <c r="X517" s="133"/>
      <c r="Y517" s="133"/>
      <c r="Z517" s="133"/>
      <c r="AA517" s="133"/>
      <c r="AB517" s="137"/>
      <c r="AC517" s="137"/>
      <c r="AD517" s="171">
        <v>46246</v>
      </c>
      <c r="AE517" s="159"/>
      <c r="AF517" s="133"/>
      <c r="AG517" s="133"/>
      <c r="AH517" s="133"/>
      <c r="AI517" s="133"/>
      <c r="AJ517" s="133"/>
      <c r="AK517" s="133"/>
      <c r="AL517" s="133"/>
      <c r="AM517" s="133"/>
      <c r="AN517" s="62"/>
      <c r="AO517" s="133"/>
      <c r="AP517" s="136"/>
      <c r="AQ517" s="136"/>
      <c r="AR517" s="136"/>
      <c r="AS517" s="137"/>
      <c r="AT517" s="139"/>
      <c r="AU517" s="137"/>
    </row>
    <row r="518" spans="2:47" s="43" customFormat="1" ht="135" hidden="1" customHeight="1" x14ac:dyDescent="0.35">
      <c r="B518" s="139"/>
      <c r="C518" s="158"/>
      <c r="D518" s="141"/>
      <c r="E518" s="134"/>
      <c r="F518" s="134"/>
      <c r="G518" s="133"/>
      <c r="H518" s="133"/>
      <c r="I518" s="134"/>
      <c r="J518" s="134"/>
      <c r="K518" s="134"/>
      <c r="L518" s="134"/>
      <c r="M518" s="134"/>
      <c r="N518" s="134"/>
      <c r="O518" s="133"/>
      <c r="P518" s="133"/>
      <c r="Q518" s="133"/>
      <c r="R518" s="133"/>
      <c r="S518" s="133"/>
      <c r="T518" s="133"/>
      <c r="U518" s="133"/>
      <c r="V518" s="133"/>
      <c r="W518" s="134"/>
      <c r="X518" s="133"/>
      <c r="Y518" s="133"/>
      <c r="Z518" s="133"/>
      <c r="AA518" s="133"/>
      <c r="AB518" s="134"/>
      <c r="AC518" s="116"/>
      <c r="AD518" s="171">
        <v>46246</v>
      </c>
      <c r="AE518" s="159"/>
      <c r="AF518" s="133"/>
      <c r="AG518" s="133"/>
      <c r="AH518" s="133"/>
      <c r="AI518" s="133"/>
      <c r="AJ518" s="133"/>
      <c r="AK518" s="133"/>
      <c r="AL518" s="133"/>
      <c r="AM518" s="133"/>
      <c r="AN518" s="134"/>
      <c r="AO518" s="133"/>
      <c r="AP518" s="136"/>
      <c r="AQ518" s="136"/>
      <c r="AR518" s="136"/>
      <c r="AS518" s="134"/>
      <c r="AT518" s="140"/>
      <c r="AU518" s="137"/>
    </row>
    <row r="519" spans="2:47" s="43" customFormat="1" ht="135" hidden="1" customHeight="1" x14ac:dyDescent="0.35">
      <c r="B519" s="139"/>
      <c r="C519" s="158"/>
      <c r="D519" s="141"/>
      <c r="E519" s="134"/>
      <c r="F519" s="134"/>
      <c r="G519" s="133"/>
      <c r="H519" s="133"/>
      <c r="I519" s="133"/>
      <c r="J519" s="133"/>
      <c r="K519" s="62"/>
      <c r="L519" s="133"/>
      <c r="M519" s="62"/>
      <c r="N519" s="62"/>
      <c r="O519" s="133"/>
      <c r="P519" s="133"/>
      <c r="Q519" s="133"/>
      <c r="R519" s="133"/>
      <c r="S519" s="133"/>
      <c r="T519" s="133"/>
      <c r="U519" s="133"/>
      <c r="V519" s="133"/>
      <c r="W519" s="133"/>
      <c r="X519" s="133"/>
      <c r="Y519" s="133"/>
      <c r="Z519" s="133"/>
      <c r="AA519" s="133"/>
      <c r="AB519" s="62"/>
      <c r="AC519" s="62"/>
      <c r="AD519" s="171">
        <v>46246</v>
      </c>
      <c r="AE519" s="159"/>
      <c r="AF519" s="133"/>
      <c r="AG519" s="133"/>
      <c r="AH519" s="133"/>
      <c r="AI519" s="133"/>
      <c r="AJ519" s="133"/>
      <c r="AK519" s="133"/>
      <c r="AL519" s="133"/>
      <c r="AM519" s="133"/>
      <c r="AN519" s="133"/>
      <c r="AO519" s="133"/>
      <c r="AP519" s="136"/>
      <c r="AQ519" s="136"/>
      <c r="AR519" s="136"/>
      <c r="AS519" s="62"/>
      <c r="AT519" s="160"/>
      <c r="AU519" s="137"/>
    </row>
    <row r="520" spans="2:47" s="43" customFormat="1" ht="135" hidden="1" customHeight="1" x14ac:dyDescent="0.35">
      <c r="B520" s="139"/>
      <c r="C520" s="158"/>
      <c r="D520" s="141"/>
      <c r="E520" s="134"/>
      <c r="F520" s="134"/>
      <c r="G520" s="133"/>
      <c r="H520" s="133"/>
      <c r="I520" s="133"/>
      <c r="J520" s="137"/>
      <c r="K520" s="62"/>
      <c r="L520" s="133"/>
      <c r="M520" s="62"/>
      <c r="N520" s="62"/>
      <c r="O520" s="133"/>
      <c r="P520" s="133"/>
      <c r="Q520" s="133"/>
      <c r="R520" s="133"/>
      <c r="S520" s="133"/>
      <c r="T520" s="133"/>
      <c r="U520" s="133"/>
      <c r="V520" s="133"/>
      <c r="W520" s="133"/>
      <c r="X520" s="133"/>
      <c r="Y520" s="133"/>
      <c r="Z520" s="133"/>
      <c r="AA520" s="133"/>
      <c r="AB520" s="62"/>
      <c r="AC520" s="62"/>
      <c r="AD520" s="171">
        <v>46246</v>
      </c>
      <c r="AE520" s="159"/>
      <c r="AF520" s="133"/>
      <c r="AG520" s="133"/>
      <c r="AH520" s="133"/>
      <c r="AI520" s="133"/>
      <c r="AJ520" s="133"/>
      <c r="AK520" s="133"/>
      <c r="AL520" s="133"/>
      <c r="AM520" s="133"/>
      <c r="AN520" s="133"/>
      <c r="AO520" s="133"/>
      <c r="AP520" s="136"/>
      <c r="AQ520" s="136"/>
      <c r="AR520" s="136"/>
      <c r="AS520" s="62"/>
      <c r="AT520" s="160"/>
      <c r="AU520" s="137"/>
    </row>
    <row r="521" spans="2:47" s="43" customFormat="1" ht="135" hidden="1" customHeight="1" x14ac:dyDescent="0.35">
      <c r="B521" s="139"/>
      <c r="C521" s="158"/>
      <c r="D521" s="139"/>
      <c r="E521" s="137"/>
      <c r="F521" s="134"/>
      <c r="G521" s="133"/>
      <c r="H521" s="133"/>
      <c r="I521" s="137"/>
      <c r="J521" s="137"/>
      <c r="K521" s="62"/>
      <c r="L521" s="137"/>
      <c r="M521" s="137"/>
      <c r="N521" s="137"/>
      <c r="O521" s="133"/>
      <c r="P521" s="133"/>
      <c r="Q521" s="133"/>
      <c r="R521" s="133"/>
      <c r="S521" s="133"/>
      <c r="T521" s="133"/>
      <c r="U521" s="133"/>
      <c r="V521" s="133"/>
      <c r="W521" s="62"/>
      <c r="X521" s="133"/>
      <c r="Y521" s="133"/>
      <c r="Z521" s="133"/>
      <c r="AA521" s="133"/>
      <c r="AB521" s="137"/>
      <c r="AC521" s="133"/>
      <c r="AD521" s="171">
        <v>46246</v>
      </c>
      <c r="AE521" s="159"/>
      <c r="AF521" s="133"/>
      <c r="AG521" s="133"/>
      <c r="AH521" s="133"/>
      <c r="AI521" s="133"/>
      <c r="AJ521" s="133"/>
      <c r="AK521" s="133"/>
      <c r="AL521" s="133"/>
      <c r="AM521" s="133"/>
      <c r="AN521" s="62"/>
      <c r="AO521" s="133"/>
      <c r="AP521" s="136"/>
      <c r="AQ521" s="136"/>
      <c r="AR521" s="136"/>
      <c r="AS521" s="137"/>
      <c r="AT521" s="136"/>
      <c r="AU521" s="137"/>
    </row>
    <row r="522" spans="2:47" s="43" customFormat="1" ht="135" hidden="1" customHeight="1" x14ac:dyDescent="0.35">
      <c r="B522" s="139"/>
      <c r="C522" s="158"/>
      <c r="D522" s="139"/>
      <c r="E522" s="137"/>
      <c r="F522" s="134"/>
      <c r="G522" s="133"/>
      <c r="H522" s="133"/>
      <c r="I522" s="134"/>
      <c r="J522" s="134"/>
      <c r="K522" s="134"/>
      <c r="L522" s="133"/>
      <c r="M522" s="134"/>
      <c r="N522" s="134"/>
      <c r="O522" s="133"/>
      <c r="P522" s="133"/>
      <c r="Q522" s="133"/>
      <c r="R522" s="133"/>
      <c r="S522" s="133"/>
      <c r="T522" s="133"/>
      <c r="U522" s="133"/>
      <c r="V522" s="133"/>
      <c r="W522" s="134"/>
      <c r="X522" s="133"/>
      <c r="Y522" s="133"/>
      <c r="Z522" s="133"/>
      <c r="AA522" s="133"/>
      <c r="AB522" s="133"/>
      <c r="AC522" s="116"/>
      <c r="AD522" s="171">
        <v>46246</v>
      </c>
      <c r="AE522" s="159"/>
      <c r="AF522" s="133"/>
      <c r="AG522" s="133"/>
      <c r="AH522" s="133"/>
      <c r="AI522" s="133"/>
      <c r="AJ522" s="133"/>
      <c r="AK522" s="133"/>
      <c r="AL522" s="133"/>
      <c r="AM522" s="133"/>
      <c r="AN522" s="134"/>
      <c r="AO522" s="133"/>
      <c r="AP522" s="136"/>
      <c r="AQ522" s="136"/>
      <c r="AR522" s="136"/>
      <c r="AS522" s="133"/>
      <c r="AT522" s="140"/>
      <c r="AU522" s="137"/>
    </row>
    <row r="523" spans="2:47" s="43" customFormat="1" ht="135" hidden="1" customHeight="1" x14ac:dyDescent="0.35">
      <c r="B523" s="139"/>
      <c r="C523" s="158"/>
      <c r="D523" s="139"/>
      <c r="E523" s="137"/>
      <c r="F523" s="134"/>
      <c r="G523" s="133"/>
      <c r="H523" s="133"/>
      <c r="I523" s="133"/>
      <c r="J523" s="133"/>
      <c r="K523" s="134"/>
      <c r="L523" s="62"/>
      <c r="M523" s="62"/>
      <c r="N523" s="62"/>
      <c r="O523" s="133"/>
      <c r="P523" s="133"/>
      <c r="Q523" s="133"/>
      <c r="R523" s="133"/>
      <c r="S523" s="133"/>
      <c r="T523" s="133"/>
      <c r="U523" s="133"/>
      <c r="V523" s="133"/>
      <c r="W523" s="133"/>
      <c r="X523" s="133"/>
      <c r="Y523" s="133"/>
      <c r="Z523" s="133"/>
      <c r="AA523" s="133"/>
      <c r="AB523" s="133"/>
      <c r="AC523" s="133"/>
      <c r="AD523" s="171">
        <v>46246</v>
      </c>
      <c r="AE523" s="159"/>
      <c r="AF523" s="133"/>
      <c r="AG523" s="133"/>
      <c r="AH523" s="133"/>
      <c r="AI523" s="133"/>
      <c r="AJ523" s="133"/>
      <c r="AK523" s="133"/>
      <c r="AL523" s="133"/>
      <c r="AM523" s="133"/>
      <c r="AN523" s="133"/>
      <c r="AO523" s="133"/>
      <c r="AP523" s="136"/>
      <c r="AQ523" s="136"/>
      <c r="AR523" s="136"/>
      <c r="AS523" s="133"/>
      <c r="AT523" s="136"/>
      <c r="AU523" s="137"/>
    </row>
    <row r="524" spans="2:47" s="43" customFormat="1" ht="135" hidden="1" customHeight="1" x14ac:dyDescent="0.35">
      <c r="B524" s="139"/>
      <c r="C524" s="158"/>
      <c r="D524" s="139"/>
      <c r="E524" s="137"/>
      <c r="F524" s="134"/>
      <c r="G524" s="133"/>
      <c r="H524" s="133"/>
      <c r="I524" s="138"/>
      <c r="J524" s="133"/>
      <c r="K524" s="62"/>
      <c r="L524" s="133"/>
      <c r="M524" s="134"/>
      <c r="N524" s="138"/>
      <c r="O524" s="133"/>
      <c r="P524" s="133"/>
      <c r="Q524" s="133"/>
      <c r="R524" s="133"/>
      <c r="S524" s="133"/>
      <c r="T524" s="133"/>
      <c r="U524" s="133"/>
      <c r="V524" s="133"/>
      <c r="W524" s="62"/>
      <c r="X524" s="133"/>
      <c r="Y524" s="133"/>
      <c r="Z524" s="133"/>
      <c r="AA524" s="133"/>
      <c r="AB524" s="137"/>
      <c r="AC524" s="137"/>
      <c r="AD524" s="171">
        <v>46246</v>
      </c>
      <c r="AE524" s="159"/>
      <c r="AF524" s="133"/>
      <c r="AG524" s="133"/>
      <c r="AH524" s="133"/>
      <c r="AI524" s="133"/>
      <c r="AJ524" s="133"/>
      <c r="AK524" s="133"/>
      <c r="AL524" s="133"/>
      <c r="AM524" s="133"/>
      <c r="AN524" s="62"/>
      <c r="AO524" s="133"/>
      <c r="AP524" s="136"/>
      <c r="AQ524" s="136"/>
      <c r="AR524" s="136"/>
      <c r="AS524" s="137"/>
      <c r="AT524" s="139"/>
      <c r="AU524" s="137"/>
    </row>
    <row r="525" spans="2:47" s="43" customFormat="1" ht="135" hidden="1" customHeight="1" x14ac:dyDescent="0.35">
      <c r="B525" s="139"/>
      <c r="C525" s="158"/>
      <c r="D525" s="139"/>
      <c r="E525" s="137"/>
      <c r="F525" s="134"/>
      <c r="G525" s="133"/>
      <c r="H525" s="133"/>
      <c r="I525" s="134"/>
      <c r="J525" s="134"/>
      <c r="K525" s="134"/>
      <c r="L525" s="134"/>
      <c r="M525" s="134"/>
      <c r="N525" s="134"/>
      <c r="O525" s="133"/>
      <c r="P525" s="133"/>
      <c r="Q525" s="133"/>
      <c r="R525" s="133"/>
      <c r="S525" s="133"/>
      <c r="T525" s="133"/>
      <c r="U525" s="133"/>
      <c r="V525" s="133"/>
      <c r="W525" s="134"/>
      <c r="X525" s="133"/>
      <c r="Y525" s="133"/>
      <c r="Z525" s="133"/>
      <c r="AA525" s="133"/>
      <c r="AB525" s="134"/>
      <c r="AC525" s="116"/>
      <c r="AD525" s="171">
        <v>46246</v>
      </c>
      <c r="AE525" s="159"/>
      <c r="AF525" s="133"/>
      <c r="AG525" s="133"/>
      <c r="AH525" s="133"/>
      <c r="AI525" s="133"/>
      <c r="AJ525" s="133"/>
      <c r="AK525" s="133"/>
      <c r="AL525" s="133"/>
      <c r="AM525" s="133"/>
      <c r="AN525" s="134"/>
      <c r="AO525" s="133"/>
      <c r="AP525" s="136"/>
      <c r="AQ525" s="136"/>
      <c r="AR525" s="136"/>
      <c r="AS525" s="134"/>
      <c r="AT525" s="140"/>
      <c r="AU525" s="137"/>
    </row>
    <row r="526" spans="2:47" s="43" customFormat="1" ht="135" hidden="1" customHeight="1" x14ac:dyDescent="0.35">
      <c r="B526" s="139"/>
      <c r="C526" s="158"/>
      <c r="D526" s="139"/>
      <c r="E526" s="137"/>
      <c r="F526" s="134"/>
      <c r="G526" s="133"/>
      <c r="H526" s="133"/>
      <c r="I526" s="133"/>
      <c r="J526" s="133"/>
      <c r="K526" s="62"/>
      <c r="L526" s="133"/>
      <c r="M526" s="62"/>
      <c r="N526" s="62"/>
      <c r="O526" s="133"/>
      <c r="P526" s="133"/>
      <c r="Q526" s="133"/>
      <c r="R526" s="133"/>
      <c r="S526" s="133"/>
      <c r="T526" s="133"/>
      <c r="U526" s="133"/>
      <c r="V526" s="133"/>
      <c r="W526" s="133"/>
      <c r="X526" s="133"/>
      <c r="Y526" s="133"/>
      <c r="Z526" s="133"/>
      <c r="AA526" s="133"/>
      <c r="AB526" s="62"/>
      <c r="AC526" s="62"/>
      <c r="AD526" s="171">
        <v>46246</v>
      </c>
      <c r="AE526" s="159"/>
      <c r="AF526" s="133"/>
      <c r="AG526" s="133"/>
      <c r="AH526" s="133"/>
      <c r="AI526" s="133"/>
      <c r="AJ526" s="133"/>
      <c r="AK526" s="133"/>
      <c r="AL526" s="133"/>
      <c r="AM526" s="133"/>
      <c r="AN526" s="133"/>
      <c r="AO526" s="133"/>
      <c r="AP526" s="136"/>
      <c r="AQ526" s="136"/>
      <c r="AR526" s="136"/>
      <c r="AS526" s="62"/>
      <c r="AT526" s="160"/>
      <c r="AU526" s="137"/>
    </row>
    <row r="527" spans="2:47" s="43" customFormat="1" ht="135" hidden="1" customHeight="1" x14ac:dyDescent="0.35">
      <c r="B527" s="139"/>
      <c r="C527" s="158"/>
      <c r="D527" s="139"/>
      <c r="E527" s="137"/>
      <c r="F527" s="134"/>
      <c r="G527" s="133"/>
      <c r="H527" s="133"/>
      <c r="I527" s="133"/>
      <c r="J527" s="137"/>
      <c r="K527" s="62"/>
      <c r="L527" s="133"/>
      <c r="M527" s="62"/>
      <c r="N527" s="62"/>
      <c r="O527" s="133"/>
      <c r="P527" s="133"/>
      <c r="Q527" s="133"/>
      <c r="R527" s="133"/>
      <c r="S527" s="133"/>
      <c r="T527" s="133"/>
      <c r="U527" s="133"/>
      <c r="V527" s="133"/>
      <c r="W527" s="133"/>
      <c r="X527" s="133"/>
      <c r="Y527" s="133"/>
      <c r="Z527" s="133"/>
      <c r="AA527" s="133"/>
      <c r="AB527" s="62"/>
      <c r="AC527" s="62"/>
      <c r="AD527" s="171">
        <v>46246</v>
      </c>
      <c r="AE527" s="159"/>
      <c r="AF527" s="133"/>
      <c r="AG527" s="133"/>
      <c r="AH527" s="133"/>
      <c r="AI527" s="133"/>
      <c r="AJ527" s="133"/>
      <c r="AK527" s="133"/>
      <c r="AL527" s="133"/>
      <c r="AM527" s="133"/>
      <c r="AN527" s="133"/>
      <c r="AO527" s="133"/>
      <c r="AP527" s="136"/>
      <c r="AQ527" s="136"/>
      <c r="AR527" s="136"/>
      <c r="AS527" s="62"/>
      <c r="AT527" s="160"/>
      <c r="AU527" s="137"/>
    </row>
    <row r="528" spans="2:47" s="43" customFormat="1" ht="135" hidden="1" customHeight="1" x14ac:dyDescent="0.35">
      <c r="B528" s="139"/>
      <c r="C528" s="158"/>
      <c r="D528" s="139"/>
      <c r="E528" s="134"/>
      <c r="F528" s="134"/>
      <c r="G528" s="133"/>
      <c r="H528" s="133"/>
      <c r="I528" s="137"/>
      <c r="J528" s="137"/>
      <c r="K528" s="62"/>
      <c r="L528" s="137"/>
      <c r="M528" s="137"/>
      <c r="N528" s="137"/>
      <c r="O528" s="133"/>
      <c r="P528" s="133"/>
      <c r="Q528" s="133"/>
      <c r="R528" s="133"/>
      <c r="S528" s="133"/>
      <c r="T528" s="133"/>
      <c r="U528" s="133"/>
      <c r="V528" s="133"/>
      <c r="W528" s="62"/>
      <c r="X528" s="133"/>
      <c r="Y528" s="133"/>
      <c r="Z528" s="133"/>
      <c r="AA528" s="133"/>
      <c r="AB528" s="137"/>
      <c r="AC528" s="133"/>
      <c r="AD528" s="171">
        <v>46246</v>
      </c>
      <c r="AE528" s="159"/>
      <c r="AF528" s="133"/>
      <c r="AG528" s="133"/>
      <c r="AH528" s="133"/>
      <c r="AI528" s="133"/>
      <c r="AJ528" s="133"/>
      <c r="AK528" s="133"/>
      <c r="AL528" s="133"/>
      <c r="AM528" s="133"/>
      <c r="AN528" s="62"/>
      <c r="AO528" s="133"/>
      <c r="AP528" s="136"/>
      <c r="AQ528" s="136"/>
      <c r="AR528" s="136"/>
      <c r="AS528" s="137"/>
      <c r="AT528" s="136"/>
      <c r="AU528" s="137"/>
    </row>
    <row r="529" spans="2:47" s="43" customFormat="1" ht="135" hidden="1" customHeight="1" x14ac:dyDescent="0.35">
      <c r="B529" s="139"/>
      <c r="C529" s="158"/>
      <c r="D529" s="139"/>
      <c r="E529" s="134"/>
      <c r="F529" s="134"/>
      <c r="G529" s="133"/>
      <c r="H529" s="133"/>
      <c r="I529" s="134"/>
      <c r="J529" s="134"/>
      <c r="K529" s="134"/>
      <c r="L529" s="133"/>
      <c r="M529" s="134"/>
      <c r="N529" s="134"/>
      <c r="O529" s="133"/>
      <c r="P529" s="133"/>
      <c r="Q529" s="133"/>
      <c r="R529" s="133"/>
      <c r="S529" s="133"/>
      <c r="T529" s="133"/>
      <c r="U529" s="133"/>
      <c r="V529" s="133"/>
      <c r="W529" s="134"/>
      <c r="X529" s="133"/>
      <c r="Y529" s="133"/>
      <c r="Z529" s="133"/>
      <c r="AA529" s="133"/>
      <c r="AB529" s="133"/>
      <c r="AC529" s="116"/>
      <c r="AD529" s="171">
        <v>46246</v>
      </c>
      <c r="AE529" s="159"/>
      <c r="AF529" s="133"/>
      <c r="AG529" s="133"/>
      <c r="AH529" s="133"/>
      <c r="AI529" s="133"/>
      <c r="AJ529" s="133"/>
      <c r="AK529" s="133"/>
      <c r="AL529" s="133"/>
      <c r="AM529" s="133"/>
      <c r="AN529" s="134"/>
      <c r="AO529" s="133"/>
      <c r="AP529" s="136"/>
      <c r="AQ529" s="136"/>
      <c r="AR529" s="136"/>
      <c r="AS529" s="133"/>
      <c r="AT529" s="140"/>
      <c r="AU529" s="137"/>
    </row>
    <row r="530" spans="2:47" s="43" customFormat="1" ht="135" hidden="1" customHeight="1" x14ac:dyDescent="0.35">
      <c r="B530" s="139"/>
      <c r="C530" s="158"/>
      <c r="D530" s="139"/>
      <c r="E530" s="134"/>
      <c r="F530" s="134"/>
      <c r="G530" s="133"/>
      <c r="H530" s="133"/>
      <c r="I530" s="133"/>
      <c r="J530" s="133"/>
      <c r="K530" s="134"/>
      <c r="L530" s="62"/>
      <c r="M530" s="62"/>
      <c r="N530" s="62"/>
      <c r="O530" s="133"/>
      <c r="P530" s="133"/>
      <c r="Q530" s="133"/>
      <c r="R530" s="133"/>
      <c r="S530" s="133"/>
      <c r="T530" s="133"/>
      <c r="U530" s="133"/>
      <c r="V530" s="133"/>
      <c r="W530" s="133"/>
      <c r="X530" s="133"/>
      <c r="Y530" s="133"/>
      <c r="Z530" s="133"/>
      <c r="AA530" s="133"/>
      <c r="AB530" s="133"/>
      <c r="AC530" s="133"/>
      <c r="AD530" s="171">
        <v>46246</v>
      </c>
      <c r="AE530" s="159"/>
      <c r="AF530" s="133"/>
      <c r="AG530" s="133"/>
      <c r="AH530" s="133"/>
      <c r="AI530" s="133"/>
      <c r="AJ530" s="133"/>
      <c r="AK530" s="133"/>
      <c r="AL530" s="133"/>
      <c r="AM530" s="133"/>
      <c r="AN530" s="133"/>
      <c r="AO530" s="133"/>
      <c r="AP530" s="136"/>
      <c r="AQ530" s="136"/>
      <c r="AR530" s="136"/>
      <c r="AS530" s="133"/>
      <c r="AT530" s="136"/>
      <c r="AU530" s="137"/>
    </row>
    <row r="531" spans="2:47" s="43" customFormat="1" ht="135" hidden="1" customHeight="1" x14ac:dyDescent="0.35">
      <c r="B531" s="139"/>
      <c r="C531" s="158"/>
      <c r="D531" s="139"/>
      <c r="E531" s="134"/>
      <c r="F531" s="134"/>
      <c r="G531" s="133"/>
      <c r="H531" s="133"/>
      <c r="I531" s="138"/>
      <c r="J531" s="133"/>
      <c r="K531" s="62"/>
      <c r="L531" s="133"/>
      <c r="M531" s="134"/>
      <c r="N531" s="138"/>
      <c r="O531" s="133"/>
      <c r="P531" s="133"/>
      <c r="Q531" s="133"/>
      <c r="R531" s="133"/>
      <c r="S531" s="133"/>
      <c r="T531" s="133"/>
      <c r="U531" s="133"/>
      <c r="V531" s="133"/>
      <c r="W531" s="62"/>
      <c r="X531" s="133"/>
      <c r="Y531" s="133"/>
      <c r="Z531" s="133"/>
      <c r="AA531" s="133"/>
      <c r="AB531" s="137"/>
      <c r="AC531" s="137"/>
      <c r="AD531" s="171">
        <v>46246</v>
      </c>
      <c r="AE531" s="159"/>
      <c r="AF531" s="133"/>
      <c r="AG531" s="133"/>
      <c r="AH531" s="133"/>
      <c r="AI531" s="133"/>
      <c r="AJ531" s="133"/>
      <c r="AK531" s="133"/>
      <c r="AL531" s="133"/>
      <c r="AM531" s="133"/>
      <c r="AN531" s="62"/>
      <c r="AO531" s="133"/>
      <c r="AP531" s="136"/>
      <c r="AQ531" s="136"/>
      <c r="AR531" s="136"/>
      <c r="AS531" s="137"/>
      <c r="AT531" s="139"/>
      <c r="AU531" s="137"/>
    </row>
    <row r="532" spans="2:47" s="43" customFormat="1" ht="135" hidden="1" customHeight="1" x14ac:dyDescent="0.35">
      <c r="B532" s="139"/>
      <c r="C532" s="158"/>
      <c r="D532" s="139"/>
      <c r="E532" s="134"/>
      <c r="F532" s="134"/>
      <c r="G532" s="133"/>
      <c r="H532" s="133"/>
      <c r="I532" s="134"/>
      <c r="J532" s="134"/>
      <c r="K532" s="134"/>
      <c r="L532" s="134"/>
      <c r="M532" s="134"/>
      <c r="N532" s="134"/>
      <c r="O532" s="133"/>
      <c r="P532" s="133"/>
      <c r="Q532" s="133"/>
      <c r="R532" s="133"/>
      <c r="S532" s="133"/>
      <c r="T532" s="133"/>
      <c r="U532" s="133"/>
      <c r="V532" s="133"/>
      <c r="W532" s="134"/>
      <c r="X532" s="133"/>
      <c r="Y532" s="133"/>
      <c r="Z532" s="133"/>
      <c r="AA532" s="133"/>
      <c r="AB532" s="134"/>
      <c r="AC532" s="116"/>
      <c r="AD532" s="171">
        <v>46246</v>
      </c>
      <c r="AE532" s="159"/>
      <c r="AF532" s="133"/>
      <c r="AG532" s="133"/>
      <c r="AH532" s="133"/>
      <c r="AI532" s="133"/>
      <c r="AJ532" s="133"/>
      <c r="AK532" s="133"/>
      <c r="AL532" s="133"/>
      <c r="AM532" s="133"/>
      <c r="AN532" s="134"/>
      <c r="AO532" s="133"/>
      <c r="AP532" s="136"/>
      <c r="AQ532" s="136"/>
      <c r="AR532" s="136"/>
      <c r="AS532" s="134"/>
      <c r="AT532" s="140"/>
      <c r="AU532" s="137"/>
    </row>
    <row r="533" spans="2:47" s="43" customFormat="1" ht="135" hidden="1" customHeight="1" x14ac:dyDescent="0.35">
      <c r="B533" s="139"/>
      <c r="C533" s="158"/>
      <c r="D533" s="139"/>
      <c r="E533" s="134"/>
      <c r="F533" s="134"/>
      <c r="G533" s="133"/>
      <c r="H533" s="133"/>
      <c r="I533" s="133"/>
      <c r="J533" s="133"/>
      <c r="K533" s="62"/>
      <c r="L533" s="133"/>
      <c r="M533" s="62"/>
      <c r="N533" s="62"/>
      <c r="O533" s="133"/>
      <c r="P533" s="133"/>
      <c r="Q533" s="133"/>
      <c r="R533" s="133"/>
      <c r="S533" s="133"/>
      <c r="T533" s="133"/>
      <c r="U533" s="133"/>
      <c r="V533" s="133"/>
      <c r="W533" s="133"/>
      <c r="X533" s="133"/>
      <c r="Y533" s="133"/>
      <c r="Z533" s="133"/>
      <c r="AA533" s="133"/>
      <c r="AB533" s="62"/>
      <c r="AC533" s="62"/>
      <c r="AD533" s="171">
        <v>46246</v>
      </c>
      <c r="AE533" s="159"/>
      <c r="AF533" s="133"/>
      <c r="AG533" s="133"/>
      <c r="AH533" s="133"/>
      <c r="AI533" s="133"/>
      <c r="AJ533" s="133"/>
      <c r="AK533" s="133"/>
      <c r="AL533" s="133"/>
      <c r="AM533" s="133"/>
      <c r="AN533" s="133"/>
      <c r="AO533" s="133"/>
      <c r="AP533" s="136"/>
      <c r="AQ533" s="136"/>
      <c r="AR533" s="136"/>
      <c r="AS533" s="62"/>
      <c r="AT533" s="160"/>
      <c r="AU533" s="137"/>
    </row>
    <row r="534" spans="2:47" s="43" customFormat="1" ht="135" hidden="1" customHeight="1" x14ac:dyDescent="0.35">
      <c r="B534" s="139"/>
      <c r="C534" s="158"/>
      <c r="D534" s="139"/>
      <c r="E534" s="134"/>
      <c r="F534" s="134"/>
      <c r="G534" s="133"/>
      <c r="H534" s="133"/>
      <c r="I534" s="133"/>
      <c r="J534" s="137"/>
      <c r="K534" s="62"/>
      <c r="L534" s="133"/>
      <c r="M534" s="62"/>
      <c r="N534" s="62"/>
      <c r="O534" s="133"/>
      <c r="P534" s="133"/>
      <c r="Q534" s="133"/>
      <c r="R534" s="133"/>
      <c r="S534" s="133"/>
      <c r="T534" s="133"/>
      <c r="U534" s="133"/>
      <c r="V534" s="133"/>
      <c r="W534" s="133"/>
      <c r="X534" s="133"/>
      <c r="Y534" s="133"/>
      <c r="Z534" s="133"/>
      <c r="AA534" s="133"/>
      <c r="AB534" s="62"/>
      <c r="AC534" s="62"/>
      <c r="AD534" s="171">
        <v>46246</v>
      </c>
      <c r="AE534" s="159"/>
      <c r="AF534" s="133"/>
      <c r="AG534" s="133"/>
      <c r="AH534" s="133"/>
      <c r="AI534" s="133"/>
      <c r="AJ534" s="133"/>
      <c r="AK534" s="133"/>
      <c r="AL534" s="133"/>
      <c r="AM534" s="133"/>
      <c r="AN534" s="133"/>
      <c r="AO534" s="133"/>
      <c r="AP534" s="136"/>
      <c r="AQ534" s="136"/>
      <c r="AR534" s="136"/>
      <c r="AS534" s="62"/>
      <c r="AT534" s="160"/>
      <c r="AU534" s="137"/>
    </row>
    <row r="535" spans="2:47" s="43" customFormat="1" ht="135" hidden="1" customHeight="1" x14ac:dyDescent="0.35">
      <c r="B535" s="139"/>
      <c r="C535" s="158"/>
      <c r="D535" s="141"/>
      <c r="E535" s="134"/>
      <c r="F535" s="134"/>
      <c r="G535" s="133"/>
      <c r="H535" s="133"/>
      <c r="I535" s="137"/>
      <c r="J535" s="137"/>
      <c r="K535" s="62"/>
      <c r="L535" s="137"/>
      <c r="M535" s="137"/>
      <c r="N535" s="137"/>
      <c r="O535" s="133"/>
      <c r="P535" s="133"/>
      <c r="Q535" s="133"/>
      <c r="R535" s="133"/>
      <c r="S535" s="133"/>
      <c r="T535" s="133"/>
      <c r="U535" s="133"/>
      <c r="V535" s="133"/>
      <c r="W535" s="62"/>
      <c r="X535" s="133"/>
      <c r="Y535" s="133"/>
      <c r="Z535" s="133"/>
      <c r="AA535" s="133"/>
      <c r="AB535" s="137"/>
      <c r="AC535" s="133"/>
      <c r="AD535" s="171">
        <v>46246</v>
      </c>
      <c r="AE535" s="159"/>
      <c r="AF535" s="133"/>
      <c r="AG535" s="133"/>
      <c r="AH535" s="133"/>
      <c r="AI535" s="133"/>
      <c r="AJ535" s="133"/>
      <c r="AK535" s="133"/>
      <c r="AL535" s="133"/>
      <c r="AM535" s="133"/>
      <c r="AN535" s="62"/>
      <c r="AO535" s="133"/>
      <c r="AP535" s="136"/>
      <c r="AQ535" s="136"/>
      <c r="AR535" s="136"/>
      <c r="AS535" s="137"/>
      <c r="AT535" s="136"/>
      <c r="AU535" s="137"/>
    </row>
    <row r="536" spans="2:47" s="43" customFormat="1" ht="135" hidden="1" customHeight="1" x14ac:dyDescent="0.35">
      <c r="B536" s="139"/>
      <c r="C536" s="158"/>
      <c r="D536" s="141"/>
      <c r="E536" s="134"/>
      <c r="F536" s="134"/>
      <c r="G536" s="133"/>
      <c r="H536" s="133"/>
      <c r="I536" s="134"/>
      <c r="J536" s="134"/>
      <c r="K536" s="134"/>
      <c r="L536" s="133"/>
      <c r="M536" s="134"/>
      <c r="N536" s="134"/>
      <c r="O536" s="133"/>
      <c r="P536" s="133"/>
      <c r="Q536" s="133"/>
      <c r="R536" s="133"/>
      <c r="S536" s="133"/>
      <c r="T536" s="133"/>
      <c r="U536" s="133"/>
      <c r="V536" s="133"/>
      <c r="W536" s="134"/>
      <c r="X536" s="133"/>
      <c r="Y536" s="133"/>
      <c r="Z536" s="133"/>
      <c r="AA536" s="133"/>
      <c r="AB536" s="133"/>
      <c r="AC536" s="116"/>
      <c r="AD536" s="171">
        <v>46246</v>
      </c>
      <c r="AE536" s="159"/>
      <c r="AF536" s="133"/>
      <c r="AG536" s="133"/>
      <c r="AH536" s="133"/>
      <c r="AI536" s="133"/>
      <c r="AJ536" s="133"/>
      <c r="AK536" s="133"/>
      <c r="AL536" s="133"/>
      <c r="AM536" s="133"/>
      <c r="AN536" s="134"/>
      <c r="AO536" s="133"/>
      <c r="AP536" s="136"/>
      <c r="AQ536" s="136"/>
      <c r="AR536" s="136"/>
      <c r="AS536" s="133"/>
      <c r="AT536" s="140"/>
      <c r="AU536" s="137"/>
    </row>
    <row r="537" spans="2:47" s="43" customFormat="1" ht="135" hidden="1" customHeight="1" x14ac:dyDescent="0.35">
      <c r="B537" s="139"/>
      <c r="C537" s="158"/>
      <c r="D537" s="141"/>
      <c r="E537" s="134"/>
      <c r="F537" s="134"/>
      <c r="G537" s="133"/>
      <c r="H537" s="133"/>
      <c r="I537" s="133"/>
      <c r="J537" s="133"/>
      <c r="K537" s="134"/>
      <c r="L537" s="62"/>
      <c r="M537" s="62"/>
      <c r="N537" s="62"/>
      <c r="O537" s="133"/>
      <c r="P537" s="133"/>
      <c r="Q537" s="133"/>
      <c r="R537" s="133"/>
      <c r="S537" s="133"/>
      <c r="T537" s="133"/>
      <c r="U537" s="133"/>
      <c r="V537" s="133"/>
      <c r="W537" s="133"/>
      <c r="X537" s="133"/>
      <c r="Y537" s="133"/>
      <c r="Z537" s="133"/>
      <c r="AA537" s="133"/>
      <c r="AB537" s="133"/>
      <c r="AC537" s="133"/>
      <c r="AD537" s="171">
        <v>46246</v>
      </c>
      <c r="AE537" s="159"/>
      <c r="AF537" s="133"/>
      <c r="AG537" s="133"/>
      <c r="AH537" s="133"/>
      <c r="AI537" s="133"/>
      <c r="AJ537" s="133"/>
      <c r="AK537" s="133"/>
      <c r="AL537" s="133"/>
      <c r="AM537" s="133"/>
      <c r="AN537" s="133"/>
      <c r="AO537" s="133"/>
      <c r="AP537" s="136"/>
      <c r="AQ537" s="136"/>
      <c r="AR537" s="136"/>
      <c r="AS537" s="133"/>
      <c r="AT537" s="136"/>
      <c r="AU537" s="137"/>
    </row>
    <row r="538" spans="2:47" s="43" customFormat="1" ht="135" hidden="1" customHeight="1" x14ac:dyDescent="0.35">
      <c r="B538" s="139"/>
      <c r="C538" s="158"/>
      <c r="D538" s="141"/>
      <c r="E538" s="134"/>
      <c r="F538" s="134"/>
      <c r="G538" s="133"/>
      <c r="H538" s="133"/>
      <c r="I538" s="138"/>
      <c r="J538" s="133"/>
      <c r="K538" s="62"/>
      <c r="L538" s="133"/>
      <c r="M538" s="134"/>
      <c r="N538" s="138"/>
      <c r="O538" s="133"/>
      <c r="P538" s="133"/>
      <c r="Q538" s="133"/>
      <c r="R538" s="133"/>
      <c r="S538" s="133"/>
      <c r="T538" s="133"/>
      <c r="U538" s="133"/>
      <c r="V538" s="133"/>
      <c r="W538" s="62"/>
      <c r="X538" s="133"/>
      <c r="Y538" s="133"/>
      <c r="Z538" s="133"/>
      <c r="AA538" s="133"/>
      <c r="AB538" s="137"/>
      <c r="AC538" s="137"/>
      <c r="AD538" s="171">
        <v>46246</v>
      </c>
      <c r="AE538" s="159"/>
      <c r="AF538" s="133"/>
      <c r="AG538" s="133"/>
      <c r="AH538" s="133"/>
      <c r="AI538" s="133"/>
      <c r="AJ538" s="133"/>
      <c r="AK538" s="133"/>
      <c r="AL538" s="133"/>
      <c r="AM538" s="133"/>
      <c r="AN538" s="62"/>
      <c r="AO538" s="133"/>
      <c r="AP538" s="136"/>
      <c r="AQ538" s="136"/>
      <c r="AR538" s="136"/>
      <c r="AS538" s="137"/>
      <c r="AT538" s="139"/>
      <c r="AU538" s="137"/>
    </row>
    <row r="539" spans="2:47" s="43" customFormat="1" ht="135" hidden="1" customHeight="1" x14ac:dyDescent="0.35">
      <c r="B539" s="139"/>
      <c r="C539" s="158"/>
      <c r="D539" s="141"/>
      <c r="E539" s="134"/>
      <c r="F539" s="134"/>
      <c r="G539" s="133"/>
      <c r="H539" s="133"/>
      <c r="I539" s="134"/>
      <c r="J539" s="134"/>
      <c r="K539" s="134"/>
      <c r="L539" s="134"/>
      <c r="M539" s="134"/>
      <c r="N539" s="134"/>
      <c r="O539" s="133"/>
      <c r="P539" s="133"/>
      <c r="Q539" s="133"/>
      <c r="R539" s="133"/>
      <c r="S539" s="133"/>
      <c r="T539" s="133"/>
      <c r="U539" s="133"/>
      <c r="V539" s="133"/>
      <c r="W539" s="134"/>
      <c r="X539" s="133"/>
      <c r="Y539" s="133"/>
      <c r="Z539" s="133"/>
      <c r="AA539" s="133"/>
      <c r="AB539" s="134"/>
      <c r="AC539" s="116"/>
      <c r="AD539" s="171">
        <v>46246</v>
      </c>
      <c r="AE539" s="159"/>
      <c r="AF539" s="133"/>
      <c r="AG539" s="133"/>
      <c r="AH539" s="133"/>
      <c r="AI539" s="133"/>
      <c r="AJ539" s="133"/>
      <c r="AK539" s="133"/>
      <c r="AL539" s="133"/>
      <c r="AM539" s="133"/>
      <c r="AN539" s="134"/>
      <c r="AO539" s="133"/>
      <c r="AP539" s="136"/>
      <c r="AQ539" s="136"/>
      <c r="AR539" s="136"/>
      <c r="AS539" s="134"/>
      <c r="AT539" s="140"/>
      <c r="AU539" s="137"/>
    </row>
    <row r="540" spans="2:47" s="43" customFormat="1" ht="135" hidden="1" customHeight="1" x14ac:dyDescent="0.35">
      <c r="B540" s="139"/>
      <c r="C540" s="158"/>
      <c r="D540" s="141"/>
      <c r="E540" s="134"/>
      <c r="F540" s="134"/>
      <c r="G540" s="133"/>
      <c r="H540" s="133"/>
      <c r="I540" s="133"/>
      <c r="J540" s="133"/>
      <c r="K540" s="62"/>
      <c r="L540" s="133"/>
      <c r="M540" s="62"/>
      <c r="N540" s="62"/>
      <c r="O540" s="133"/>
      <c r="P540" s="133"/>
      <c r="Q540" s="133"/>
      <c r="R540" s="133"/>
      <c r="S540" s="133"/>
      <c r="T540" s="133"/>
      <c r="U540" s="133"/>
      <c r="V540" s="133"/>
      <c r="W540" s="133"/>
      <c r="X540" s="133"/>
      <c r="Y540" s="133"/>
      <c r="Z540" s="133"/>
      <c r="AA540" s="133"/>
      <c r="AB540" s="62"/>
      <c r="AC540" s="62"/>
      <c r="AD540" s="171">
        <v>46246</v>
      </c>
      <c r="AE540" s="159"/>
      <c r="AF540" s="133"/>
      <c r="AG540" s="133"/>
      <c r="AH540" s="133"/>
      <c r="AI540" s="133"/>
      <c r="AJ540" s="133"/>
      <c r="AK540" s="133"/>
      <c r="AL540" s="133"/>
      <c r="AM540" s="133"/>
      <c r="AN540" s="133"/>
      <c r="AO540" s="133"/>
      <c r="AP540" s="136"/>
      <c r="AQ540" s="136"/>
      <c r="AR540" s="136"/>
      <c r="AS540" s="62"/>
      <c r="AT540" s="160"/>
      <c r="AU540" s="137"/>
    </row>
    <row r="541" spans="2:47" s="43" customFormat="1" ht="135" hidden="1" customHeight="1" x14ac:dyDescent="0.35">
      <c r="B541" s="139"/>
      <c r="C541" s="158"/>
      <c r="D541" s="141"/>
      <c r="E541" s="134"/>
      <c r="F541" s="134"/>
      <c r="G541" s="133"/>
      <c r="H541" s="133"/>
      <c r="I541" s="133"/>
      <c r="J541" s="137"/>
      <c r="K541" s="62"/>
      <c r="L541" s="133"/>
      <c r="M541" s="62"/>
      <c r="N541" s="62"/>
      <c r="O541" s="133"/>
      <c r="P541" s="133"/>
      <c r="Q541" s="133"/>
      <c r="R541" s="133"/>
      <c r="S541" s="133"/>
      <c r="T541" s="133"/>
      <c r="U541" s="133"/>
      <c r="V541" s="133"/>
      <c r="W541" s="133"/>
      <c r="X541" s="133"/>
      <c r="Y541" s="133"/>
      <c r="Z541" s="133"/>
      <c r="AA541" s="133"/>
      <c r="AB541" s="62"/>
      <c r="AC541" s="62"/>
      <c r="AD541" s="171">
        <v>46246</v>
      </c>
      <c r="AE541" s="159"/>
      <c r="AF541" s="133"/>
      <c r="AG541" s="133"/>
      <c r="AH541" s="133"/>
      <c r="AI541" s="133"/>
      <c r="AJ541" s="133"/>
      <c r="AK541" s="133"/>
      <c r="AL541" s="133"/>
      <c r="AM541" s="133"/>
      <c r="AN541" s="133"/>
      <c r="AO541" s="133"/>
      <c r="AP541" s="136"/>
      <c r="AQ541" s="136"/>
      <c r="AR541" s="136"/>
      <c r="AS541" s="62"/>
      <c r="AT541" s="160"/>
      <c r="AU541" s="137"/>
    </row>
    <row r="542" spans="2:47" s="43" customFormat="1" ht="135" hidden="1" customHeight="1" x14ac:dyDescent="0.35">
      <c r="B542" s="139"/>
      <c r="C542" s="158"/>
      <c r="D542" s="141"/>
      <c r="E542" s="134"/>
      <c r="F542" s="134"/>
      <c r="G542" s="133"/>
      <c r="H542" s="133"/>
      <c r="I542" s="137"/>
      <c r="J542" s="137"/>
      <c r="K542" s="62"/>
      <c r="L542" s="137"/>
      <c r="M542" s="137"/>
      <c r="N542" s="137"/>
      <c r="O542" s="133"/>
      <c r="P542" s="133"/>
      <c r="Q542" s="133"/>
      <c r="R542" s="133"/>
      <c r="S542" s="133"/>
      <c r="T542" s="133"/>
      <c r="U542" s="133"/>
      <c r="V542" s="133"/>
      <c r="W542" s="62"/>
      <c r="X542" s="133"/>
      <c r="Y542" s="133"/>
      <c r="Z542" s="133"/>
      <c r="AA542" s="133"/>
      <c r="AB542" s="137"/>
      <c r="AC542" s="133"/>
      <c r="AD542" s="171">
        <v>46246</v>
      </c>
      <c r="AE542" s="159"/>
      <c r="AF542" s="133"/>
      <c r="AG542" s="133"/>
      <c r="AH542" s="133"/>
      <c r="AI542" s="133"/>
      <c r="AJ542" s="133"/>
      <c r="AK542" s="133"/>
      <c r="AL542" s="133"/>
      <c r="AM542" s="133"/>
      <c r="AN542" s="62"/>
      <c r="AO542" s="133"/>
      <c r="AP542" s="136"/>
      <c r="AQ542" s="136"/>
      <c r="AR542" s="136"/>
      <c r="AS542" s="137"/>
      <c r="AT542" s="136"/>
      <c r="AU542" s="137"/>
    </row>
    <row r="543" spans="2:47" s="43" customFormat="1" ht="135" hidden="1" customHeight="1" x14ac:dyDescent="0.35">
      <c r="B543" s="139"/>
      <c r="C543" s="158"/>
      <c r="D543" s="141"/>
      <c r="E543" s="134"/>
      <c r="F543" s="134"/>
      <c r="G543" s="133"/>
      <c r="H543" s="133"/>
      <c r="I543" s="134"/>
      <c r="J543" s="134"/>
      <c r="K543" s="134"/>
      <c r="L543" s="133"/>
      <c r="M543" s="134"/>
      <c r="N543" s="134"/>
      <c r="O543" s="133"/>
      <c r="P543" s="133"/>
      <c r="Q543" s="133"/>
      <c r="R543" s="133"/>
      <c r="S543" s="133"/>
      <c r="T543" s="133"/>
      <c r="U543" s="133"/>
      <c r="V543" s="133"/>
      <c r="W543" s="134"/>
      <c r="X543" s="133"/>
      <c r="Y543" s="133"/>
      <c r="Z543" s="133"/>
      <c r="AA543" s="133"/>
      <c r="AB543" s="133"/>
      <c r="AC543" s="116"/>
      <c r="AD543" s="171">
        <v>46246</v>
      </c>
      <c r="AE543" s="159"/>
      <c r="AF543" s="133"/>
      <c r="AG543" s="133"/>
      <c r="AH543" s="133"/>
      <c r="AI543" s="133"/>
      <c r="AJ543" s="133"/>
      <c r="AK543" s="133"/>
      <c r="AL543" s="133"/>
      <c r="AM543" s="133"/>
      <c r="AN543" s="134"/>
      <c r="AO543" s="133"/>
      <c r="AP543" s="136"/>
      <c r="AQ543" s="136"/>
      <c r="AR543" s="136"/>
      <c r="AS543" s="133"/>
      <c r="AT543" s="140"/>
      <c r="AU543" s="137"/>
    </row>
    <row r="544" spans="2:47" s="43" customFormat="1" ht="135" hidden="1" customHeight="1" x14ac:dyDescent="0.35">
      <c r="B544" s="139"/>
      <c r="C544" s="158"/>
      <c r="D544" s="141"/>
      <c r="E544" s="134"/>
      <c r="F544" s="134"/>
      <c r="G544" s="133"/>
      <c r="H544" s="133"/>
      <c r="I544" s="133"/>
      <c r="J544" s="133"/>
      <c r="K544" s="134"/>
      <c r="L544" s="62"/>
      <c r="M544" s="62"/>
      <c r="N544" s="62"/>
      <c r="O544" s="133"/>
      <c r="P544" s="133"/>
      <c r="Q544" s="133"/>
      <c r="R544" s="133"/>
      <c r="S544" s="133"/>
      <c r="T544" s="133"/>
      <c r="U544" s="133"/>
      <c r="V544" s="133"/>
      <c r="W544" s="133"/>
      <c r="X544" s="133"/>
      <c r="Y544" s="133"/>
      <c r="Z544" s="133"/>
      <c r="AA544" s="133"/>
      <c r="AB544" s="133"/>
      <c r="AC544" s="133"/>
      <c r="AD544" s="171">
        <v>46246</v>
      </c>
      <c r="AE544" s="159"/>
      <c r="AF544" s="133"/>
      <c r="AG544" s="133"/>
      <c r="AH544" s="133"/>
      <c r="AI544" s="133"/>
      <c r="AJ544" s="133"/>
      <c r="AK544" s="133"/>
      <c r="AL544" s="133"/>
      <c r="AM544" s="133"/>
      <c r="AN544" s="133"/>
      <c r="AO544" s="133"/>
      <c r="AP544" s="136"/>
      <c r="AQ544" s="136"/>
      <c r="AR544" s="136"/>
      <c r="AS544" s="133"/>
      <c r="AT544" s="136"/>
      <c r="AU544" s="137"/>
    </row>
    <row r="545" spans="2:47" s="43" customFormat="1" ht="135" hidden="1" customHeight="1" x14ac:dyDescent="0.35">
      <c r="B545" s="139"/>
      <c r="C545" s="158"/>
      <c r="D545" s="141"/>
      <c r="E545" s="134"/>
      <c r="F545" s="134"/>
      <c r="G545" s="133"/>
      <c r="H545" s="133"/>
      <c r="I545" s="138"/>
      <c r="J545" s="133"/>
      <c r="K545" s="62"/>
      <c r="L545" s="133"/>
      <c r="M545" s="134"/>
      <c r="N545" s="138"/>
      <c r="O545" s="133"/>
      <c r="P545" s="133"/>
      <c r="Q545" s="133"/>
      <c r="R545" s="133"/>
      <c r="S545" s="133"/>
      <c r="T545" s="133"/>
      <c r="U545" s="133"/>
      <c r="V545" s="133"/>
      <c r="W545" s="62"/>
      <c r="X545" s="133"/>
      <c r="Y545" s="133"/>
      <c r="Z545" s="133"/>
      <c r="AA545" s="133"/>
      <c r="AB545" s="137"/>
      <c r="AC545" s="137"/>
      <c r="AD545" s="171">
        <v>46246</v>
      </c>
      <c r="AE545" s="159"/>
      <c r="AF545" s="133"/>
      <c r="AG545" s="133"/>
      <c r="AH545" s="133"/>
      <c r="AI545" s="133"/>
      <c r="AJ545" s="133"/>
      <c r="AK545" s="133"/>
      <c r="AL545" s="133"/>
      <c r="AM545" s="133"/>
      <c r="AN545" s="62"/>
      <c r="AO545" s="133"/>
      <c r="AP545" s="136"/>
      <c r="AQ545" s="136"/>
      <c r="AR545" s="136"/>
      <c r="AS545" s="137"/>
      <c r="AT545" s="139"/>
      <c r="AU545" s="137"/>
    </row>
    <row r="546" spans="2:47" s="43" customFormat="1" ht="135" hidden="1" customHeight="1" x14ac:dyDescent="0.35">
      <c r="B546" s="139"/>
      <c r="C546" s="158"/>
      <c r="D546" s="141"/>
      <c r="E546" s="134"/>
      <c r="F546" s="134"/>
      <c r="G546" s="133"/>
      <c r="H546" s="133"/>
      <c r="I546" s="134"/>
      <c r="J546" s="134"/>
      <c r="K546" s="134"/>
      <c r="L546" s="134"/>
      <c r="M546" s="134"/>
      <c r="N546" s="134"/>
      <c r="O546" s="133"/>
      <c r="P546" s="133"/>
      <c r="Q546" s="133"/>
      <c r="R546" s="133"/>
      <c r="S546" s="133"/>
      <c r="T546" s="133"/>
      <c r="U546" s="133"/>
      <c r="V546" s="133"/>
      <c r="W546" s="134"/>
      <c r="X546" s="133"/>
      <c r="Y546" s="133"/>
      <c r="Z546" s="133"/>
      <c r="AA546" s="133"/>
      <c r="AB546" s="134"/>
      <c r="AC546" s="116"/>
      <c r="AD546" s="171">
        <v>46246</v>
      </c>
      <c r="AE546" s="159"/>
      <c r="AF546" s="133"/>
      <c r="AG546" s="133"/>
      <c r="AH546" s="133"/>
      <c r="AI546" s="133"/>
      <c r="AJ546" s="133"/>
      <c r="AK546" s="133"/>
      <c r="AL546" s="133"/>
      <c r="AM546" s="133"/>
      <c r="AN546" s="134"/>
      <c r="AO546" s="133"/>
      <c r="AP546" s="136"/>
      <c r="AQ546" s="136"/>
      <c r="AR546" s="136"/>
      <c r="AS546" s="134"/>
      <c r="AT546" s="140"/>
      <c r="AU546" s="137"/>
    </row>
    <row r="547" spans="2:47" s="43" customFormat="1" ht="135" hidden="1" customHeight="1" x14ac:dyDescent="0.35">
      <c r="B547" s="139"/>
      <c r="C547" s="158"/>
      <c r="D547" s="141"/>
      <c r="E547" s="134"/>
      <c r="F547" s="134"/>
      <c r="G547" s="133"/>
      <c r="H547" s="133"/>
      <c r="I547" s="133"/>
      <c r="J547" s="133"/>
      <c r="K547" s="62"/>
      <c r="L547" s="133"/>
      <c r="M547" s="62"/>
      <c r="N547" s="62"/>
      <c r="O547" s="133"/>
      <c r="P547" s="133"/>
      <c r="Q547" s="133"/>
      <c r="R547" s="133"/>
      <c r="S547" s="133"/>
      <c r="T547" s="133"/>
      <c r="U547" s="133"/>
      <c r="V547" s="133"/>
      <c r="W547" s="133"/>
      <c r="X547" s="133"/>
      <c r="Y547" s="133"/>
      <c r="Z547" s="133"/>
      <c r="AA547" s="133"/>
      <c r="AB547" s="62"/>
      <c r="AC547" s="62"/>
      <c r="AD547" s="171">
        <v>46246</v>
      </c>
      <c r="AE547" s="159"/>
      <c r="AF547" s="133"/>
      <c r="AG547" s="133"/>
      <c r="AH547" s="133"/>
      <c r="AI547" s="133"/>
      <c r="AJ547" s="133"/>
      <c r="AK547" s="133"/>
      <c r="AL547" s="133"/>
      <c r="AM547" s="133"/>
      <c r="AN547" s="133"/>
      <c r="AO547" s="133"/>
      <c r="AP547" s="136"/>
      <c r="AQ547" s="136"/>
      <c r="AR547" s="136"/>
      <c r="AS547" s="62"/>
      <c r="AT547" s="160"/>
      <c r="AU547" s="137"/>
    </row>
    <row r="548" spans="2:47" s="43" customFormat="1" ht="135" hidden="1" customHeight="1" x14ac:dyDescent="0.35">
      <c r="B548" s="139"/>
      <c r="C548" s="158"/>
      <c r="D548" s="141"/>
      <c r="E548" s="134"/>
      <c r="F548" s="134"/>
      <c r="G548" s="133"/>
      <c r="H548" s="133"/>
      <c r="I548" s="133"/>
      <c r="J548" s="137"/>
      <c r="K548" s="62"/>
      <c r="L548" s="133"/>
      <c r="M548" s="62"/>
      <c r="N548" s="62"/>
      <c r="O548" s="133"/>
      <c r="P548" s="133"/>
      <c r="Q548" s="133"/>
      <c r="R548" s="133"/>
      <c r="S548" s="133"/>
      <c r="T548" s="133"/>
      <c r="U548" s="133"/>
      <c r="V548" s="133"/>
      <c r="W548" s="133"/>
      <c r="X548" s="133"/>
      <c r="Y548" s="133"/>
      <c r="Z548" s="133"/>
      <c r="AA548" s="133"/>
      <c r="AB548" s="62"/>
      <c r="AC548" s="62"/>
      <c r="AD548" s="171">
        <v>46246</v>
      </c>
      <c r="AE548" s="159"/>
      <c r="AF548" s="133"/>
      <c r="AG548" s="133"/>
      <c r="AH548" s="133"/>
      <c r="AI548" s="133"/>
      <c r="AJ548" s="133"/>
      <c r="AK548" s="133"/>
      <c r="AL548" s="133"/>
      <c r="AM548" s="133"/>
      <c r="AN548" s="133"/>
      <c r="AO548" s="133"/>
      <c r="AP548" s="136"/>
      <c r="AQ548" s="136"/>
      <c r="AR548" s="136"/>
      <c r="AS548" s="62"/>
      <c r="AT548" s="160"/>
      <c r="AU548" s="137"/>
    </row>
    <row r="549" spans="2:47" s="43" customFormat="1" ht="135" hidden="1" customHeight="1" x14ac:dyDescent="0.35">
      <c r="B549" s="139"/>
      <c r="C549" s="158"/>
      <c r="D549" s="141"/>
      <c r="E549" s="134"/>
      <c r="F549" s="134"/>
      <c r="G549" s="133"/>
      <c r="H549" s="133"/>
      <c r="I549" s="137"/>
      <c r="J549" s="137"/>
      <c r="K549" s="62"/>
      <c r="L549" s="137"/>
      <c r="M549" s="137"/>
      <c r="N549" s="137"/>
      <c r="O549" s="133"/>
      <c r="P549" s="133"/>
      <c r="Q549" s="133"/>
      <c r="R549" s="133"/>
      <c r="S549" s="133"/>
      <c r="T549" s="133"/>
      <c r="U549" s="133"/>
      <c r="V549" s="133"/>
      <c r="W549" s="62"/>
      <c r="X549" s="133"/>
      <c r="Y549" s="133"/>
      <c r="Z549" s="133"/>
      <c r="AA549" s="133"/>
      <c r="AB549" s="137"/>
      <c r="AC549" s="133"/>
      <c r="AD549" s="171">
        <v>46246</v>
      </c>
      <c r="AE549" s="159"/>
      <c r="AF549" s="133"/>
      <c r="AG549" s="133"/>
      <c r="AH549" s="133"/>
      <c r="AI549" s="133"/>
      <c r="AJ549" s="133"/>
      <c r="AK549" s="133"/>
      <c r="AL549" s="133"/>
      <c r="AM549" s="133"/>
      <c r="AN549" s="62"/>
      <c r="AO549" s="133"/>
      <c r="AP549" s="136"/>
      <c r="AQ549" s="136"/>
      <c r="AR549" s="136"/>
      <c r="AS549" s="137"/>
      <c r="AT549" s="136"/>
      <c r="AU549" s="137"/>
    </row>
    <row r="550" spans="2:47" s="43" customFormat="1" ht="135" hidden="1" customHeight="1" x14ac:dyDescent="0.35">
      <c r="B550" s="139"/>
      <c r="C550" s="158"/>
      <c r="D550" s="141"/>
      <c r="E550" s="134"/>
      <c r="F550" s="134"/>
      <c r="G550" s="133"/>
      <c r="H550" s="133"/>
      <c r="I550" s="134"/>
      <c r="J550" s="134"/>
      <c r="K550" s="134"/>
      <c r="L550" s="133"/>
      <c r="M550" s="134"/>
      <c r="N550" s="134"/>
      <c r="O550" s="133"/>
      <c r="P550" s="133"/>
      <c r="Q550" s="133"/>
      <c r="R550" s="133"/>
      <c r="S550" s="133"/>
      <c r="T550" s="133"/>
      <c r="U550" s="133"/>
      <c r="V550" s="133"/>
      <c r="W550" s="134"/>
      <c r="X550" s="133"/>
      <c r="Y550" s="133"/>
      <c r="Z550" s="133"/>
      <c r="AA550" s="133"/>
      <c r="AB550" s="133"/>
      <c r="AC550" s="116"/>
      <c r="AD550" s="171">
        <v>46246</v>
      </c>
      <c r="AE550" s="159"/>
      <c r="AF550" s="133"/>
      <c r="AG550" s="133"/>
      <c r="AH550" s="133"/>
      <c r="AI550" s="133"/>
      <c r="AJ550" s="133"/>
      <c r="AK550" s="133"/>
      <c r="AL550" s="133"/>
      <c r="AM550" s="133"/>
      <c r="AN550" s="134"/>
      <c r="AO550" s="133"/>
      <c r="AP550" s="136"/>
      <c r="AQ550" s="136"/>
      <c r="AR550" s="136"/>
      <c r="AS550" s="133"/>
      <c r="AT550" s="140"/>
      <c r="AU550" s="137"/>
    </row>
    <row r="551" spans="2:47" s="43" customFormat="1" ht="135" hidden="1" customHeight="1" x14ac:dyDescent="0.35">
      <c r="B551" s="139"/>
      <c r="C551" s="158"/>
      <c r="D551" s="141"/>
      <c r="E551" s="134"/>
      <c r="F551" s="134"/>
      <c r="G551" s="133"/>
      <c r="H551" s="133"/>
      <c r="I551" s="133"/>
      <c r="J551" s="133"/>
      <c r="K551" s="134"/>
      <c r="L551" s="62"/>
      <c r="M551" s="62"/>
      <c r="N551" s="62"/>
      <c r="O551" s="133"/>
      <c r="P551" s="133"/>
      <c r="Q551" s="133"/>
      <c r="R551" s="133"/>
      <c r="S551" s="133"/>
      <c r="T551" s="133"/>
      <c r="U551" s="133"/>
      <c r="V551" s="133"/>
      <c r="W551" s="133"/>
      <c r="X551" s="133"/>
      <c r="Y551" s="133"/>
      <c r="Z551" s="133"/>
      <c r="AA551" s="133"/>
      <c r="AB551" s="133"/>
      <c r="AC551" s="133"/>
      <c r="AD551" s="171">
        <v>46246</v>
      </c>
      <c r="AE551" s="159"/>
      <c r="AF551" s="133"/>
      <c r="AG551" s="133"/>
      <c r="AH551" s="133"/>
      <c r="AI551" s="133"/>
      <c r="AJ551" s="133"/>
      <c r="AK551" s="133"/>
      <c r="AL551" s="133"/>
      <c r="AM551" s="133"/>
      <c r="AN551" s="133"/>
      <c r="AO551" s="133"/>
      <c r="AP551" s="136"/>
      <c r="AQ551" s="136"/>
      <c r="AR551" s="136"/>
      <c r="AS551" s="133"/>
      <c r="AT551" s="136"/>
      <c r="AU551" s="137"/>
    </row>
    <row r="552" spans="2:47" s="43" customFormat="1" ht="135" hidden="1" customHeight="1" x14ac:dyDescent="0.35">
      <c r="B552" s="139"/>
      <c r="C552" s="158"/>
      <c r="D552" s="141"/>
      <c r="E552" s="134"/>
      <c r="F552" s="134"/>
      <c r="G552" s="133"/>
      <c r="H552" s="133"/>
      <c r="I552" s="138"/>
      <c r="J552" s="133"/>
      <c r="K552" s="62"/>
      <c r="L552" s="133"/>
      <c r="M552" s="134"/>
      <c r="N552" s="138"/>
      <c r="O552" s="133"/>
      <c r="P552" s="133"/>
      <c r="Q552" s="133"/>
      <c r="R552" s="133"/>
      <c r="S552" s="133"/>
      <c r="T552" s="133"/>
      <c r="U552" s="133"/>
      <c r="V552" s="133"/>
      <c r="W552" s="62"/>
      <c r="X552" s="133"/>
      <c r="Y552" s="133"/>
      <c r="Z552" s="133"/>
      <c r="AA552" s="133"/>
      <c r="AB552" s="137"/>
      <c r="AC552" s="137"/>
      <c r="AD552" s="171">
        <v>46246</v>
      </c>
      <c r="AE552" s="159"/>
      <c r="AF552" s="133"/>
      <c r="AG552" s="133"/>
      <c r="AH552" s="133"/>
      <c r="AI552" s="133"/>
      <c r="AJ552" s="133"/>
      <c r="AK552" s="133"/>
      <c r="AL552" s="133"/>
      <c r="AM552" s="133"/>
      <c r="AN552" s="62"/>
      <c r="AO552" s="133"/>
      <c r="AP552" s="136"/>
      <c r="AQ552" s="136"/>
      <c r="AR552" s="136"/>
      <c r="AS552" s="137"/>
      <c r="AT552" s="139"/>
      <c r="AU552" s="137"/>
    </row>
    <row r="553" spans="2:47" s="43" customFormat="1" ht="135" hidden="1" customHeight="1" x14ac:dyDescent="0.35">
      <c r="B553" s="139"/>
      <c r="C553" s="158"/>
      <c r="D553" s="141"/>
      <c r="E553" s="134"/>
      <c r="F553" s="134"/>
      <c r="G553" s="133"/>
      <c r="H553" s="133"/>
      <c r="I553" s="134"/>
      <c r="J553" s="134"/>
      <c r="K553" s="134"/>
      <c r="L553" s="134"/>
      <c r="M553" s="134"/>
      <c r="N553" s="134"/>
      <c r="O553" s="133"/>
      <c r="P553" s="133"/>
      <c r="Q553" s="133"/>
      <c r="R553" s="133"/>
      <c r="S553" s="133"/>
      <c r="T553" s="133"/>
      <c r="U553" s="133"/>
      <c r="V553" s="133"/>
      <c r="W553" s="134"/>
      <c r="X553" s="133"/>
      <c r="Y553" s="133"/>
      <c r="Z553" s="133"/>
      <c r="AA553" s="133"/>
      <c r="AB553" s="134"/>
      <c r="AC553" s="116"/>
      <c r="AD553" s="171">
        <v>46246</v>
      </c>
      <c r="AE553" s="159"/>
      <c r="AF553" s="133"/>
      <c r="AG553" s="133"/>
      <c r="AH553" s="133"/>
      <c r="AI553" s="133"/>
      <c r="AJ553" s="133"/>
      <c r="AK553" s="133"/>
      <c r="AL553" s="133"/>
      <c r="AM553" s="133"/>
      <c r="AN553" s="134"/>
      <c r="AO553" s="133"/>
      <c r="AP553" s="136"/>
      <c r="AQ553" s="136"/>
      <c r="AR553" s="136"/>
      <c r="AS553" s="134"/>
      <c r="AT553" s="140"/>
      <c r="AU553" s="137"/>
    </row>
    <row r="554" spans="2:47" s="43" customFormat="1" ht="135" hidden="1" customHeight="1" x14ac:dyDescent="0.35">
      <c r="B554" s="139"/>
      <c r="C554" s="158"/>
      <c r="D554" s="141"/>
      <c r="E554" s="134"/>
      <c r="F554" s="134"/>
      <c r="G554" s="133"/>
      <c r="H554" s="133"/>
      <c r="I554" s="133"/>
      <c r="J554" s="133"/>
      <c r="K554" s="62"/>
      <c r="L554" s="133"/>
      <c r="M554" s="62"/>
      <c r="N554" s="62"/>
      <c r="O554" s="133"/>
      <c r="P554" s="133"/>
      <c r="Q554" s="133"/>
      <c r="R554" s="133"/>
      <c r="S554" s="133"/>
      <c r="T554" s="133"/>
      <c r="U554" s="133"/>
      <c r="V554" s="133"/>
      <c r="W554" s="133"/>
      <c r="X554" s="133"/>
      <c r="Y554" s="133"/>
      <c r="Z554" s="133"/>
      <c r="AA554" s="133"/>
      <c r="AB554" s="62"/>
      <c r="AC554" s="62"/>
      <c r="AD554" s="171">
        <v>46246</v>
      </c>
      <c r="AE554" s="159"/>
      <c r="AF554" s="133"/>
      <c r="AG554" s="133"/>
      <c r="AH554" s="133"/>
      <c r="AI554" s="133"/>
      <c r="AJ554" s="133"/>
      <c r="AK554" s="133"/>
      <c r="AL554" s="133"/>
      <c r="AM554" s="133"/>
      <c r="AN554" s="133"/>
      <c r="AO554" s="133"/>
      <c r="AP554" s="136"/>
      <c r="AQ554" s="136"/>
      <c r="AR554" s="136"/>
      <c r="AS554" s="62"/>
      <c r="AT554" s="160"/>
      <c r="AU554" s="137"/>
    </row>
    <row r="555" spans="2:47" s="43" customFormat="1" ht="135" hidden="1" customHeight="1" x14ac:dyDescent="0.35">
      <c r="B555" s="139"/>
      <c r="C555" s="158"/>
      <c r="D555" s="141"/>
      <c r="E555" s="134"/>
      <c r="F555" s="134"/>
      <c r="G555" s="133"/>
      <c r="H555" s="133"/>
      <c r="I555" s="133"/>
      <c r="J555" s="137"/>
      <c r="K555" s="62"/>
      <c r="L555" s="133"/>
      <c r="M555" s="62"/>
      <c r="N555" s="62"/>
      <c r="O555" s="133"/>
      <c r="P555" s="133"/>
      <c r="Q555" s="133"/>
      <c r="R555" s="133"/>
      <c r="S555" s="133"/>
      <c r="T555" s="133"/>
      <c r="U555" s="133"/>
      <c r="V555" s="133"/>
      <c r="W555" s="133"/>
      <c r="X555" s="133"/>
      <c r="Y555" s="133"/>
      <c r="Z555" s="133"/>
      <c r="AA555" s="133"/>
      <c r="AB555" s="62"/>
      <c r="AC555" s="62"/>
      <c r="AD555" s="171">
        <v>46246</v>
      </c>
      <c r="AE555" s="159"/>
      <c r="AF555" s="133"/>
      <c r="AG555" s="133"/>
      <c r="AH555" s="133"/>
      <c r="AI555" s="133"/>
      <c r="AJ555" s="133"/>
      <c r="AK555" s="133"/>
      <c r="AL555" s="133"/>
      <c r="AM555" s="133"/>
      <c r="AN555" s="133"/>
      <c r="AO555" s="133"/>
      <c r="AP555" s="136"/>
      <c r="AQ555" s="136"/>
      <c r="AR555" s="136"/>
      <c r="AS555" s="62"/>
      <c r="AT555" s="160"/>
      <c r="AU555" s="137"/>
    </row>
    <row r="556" spans="2:47" s="43" customFormat="1" ht="135" hidden="1" customHeight="1" x14ac:dyDescent="0.35">
      <c r="B556" s="139"/>
      <c r="C556" s="158"/>
      <c r="D556" s="141"/>
      <c r="E556" s="134"/>
      <c r="F556" s="134"/>
      <c r="G556" s="133"/>
      <c r="H556" s="133"/>
      <c r="I556" s="137"/>
      <c r="J556" s="137"/>
      <c r="K556" s="62"/>
      <c r="L556" s="137"/>
      <c r="M556" s="137"/>
      <c r="N556" s="137"/>
      <c r="O556" s="133"/>
      <c r="P556" s="133"/>
      <c r="Q556" s="133"/>
      <c r="R556" s="133"/>
      <c r="S556" s="133"/>
      <c r="T556" s="133"/>
      <c r="U556" s="133"/>
      <c r="V556" s="133"/>
      <c r="W556" s="62"/>
      <c r="X556" s="133"/>
      <c r="Y556" s="133"/>
      <c r="Z556" s="133"/>
      <c r="AA556" s="133"/>
      <c r="AB556" s="137"/>
      <c r="AC556" s="133"/>
      <c r="AD556" s="171">
        <v>46246</v>
      </c>
      <c r="AE556" s="159"/>
      <c r="AF556" s="133"/>
      <c r="AG556" s="133"/>
      <c r="AH556" s="133"/>
      <c r="AI556" s="133"/>
      <c r="AJ556" s="133"/>
      <c r="AK556" s="133"/>
      <c r="AL556" s="133"/>
      <c r="AM556" s="133"/>
      <c r="AN556" s="62"/>
      <c r="AO556" s="133"/>
      <c r="AP556" s="136"/>
      <c r="AQ556" s="136"/>
      <c r="AR556" s="136"/>
      <c r="AS556" s="137"/>
      <c r="AT556" s="136"/>
      <c r="AU556" s="137"/>
    </row>
    <row r="557" spans="2:47" s="43" customFormat="1" ht="135" hidden="1" customHeight="1" x14ac:dyDescent="0.35">
      <c r="B557" s="139"/>
      <c r="C557" s="158"/>
      <c r="D557" s="141"/>
      <c r="E557" s="134"/>
      <c r="F557" s="134"/>
      <c r="G557" s="133"/>
      <c r="H557" s="133"/>
      <c r="I557" s="134"/>
      <c r="J557" s="134"/>
      <c r="K557" s="134"/>
      <c r="L557" s="133"/>
      <c r="M557" s="134"/>
      <c r="N557" s="134"/>
      <c r="O557" s="133"/>
      <c r="P557" s="133"/>
      <c r="Q557" s="133"/>
      <c r="R557" s="133"/>
      <c r="S557" s="133"/>
      <c r="T557" s="133"/>
      <c r="U557" s="133"/>
      <c r="V557" s="133"/>
      <c r="W557" s="134"/>
      <c r="X557" s="133"/>
      <c r="Y557" s="133"/>
      <c r="Z557" s="133"/>
      <c r="AA557" s="133"/>
      <c r="AB557" s="133"/>
      <c r="AC557" s="116"/>
      <c r="AD557" s="171">
        <v>46246</v>
      </c>
      <c r="AE557" s="159"/>
      <c r="AF557" s="133"/>
      <c r="AG557" s="133"/>
      <c r="AH557" s="133"/>
      <c r="AI557" s="133"/>
      <c r="AJ557" s="133"/>
      <c r="AK557" s="133"/>
      <c r="AL557" s="133"/>
      <c r="AM557" s="133"/>
      <c r="AN557" s="134"/>
      <c r="AO557" s="133"/>
      <c r="AP557" s="136"/>
      <c r="AQ557" s="136"/>
      <c r="AR557" s="136"/>
      <c r="AS557" s="133"/>
      <c r="AT557" s="140"/>
      <c r="AU557" s="137"/>
    </row>
    <row r="558" spans="2:47" s="43" customFormat="1" ht="135" hidden="1" customHeight="1" x14ac:dyDescent="0.35">
      <c r="B558" s="139"/>
      <c r="C558" s="158"/>
      <c r="D558" s="141"/>
      <c r="E558" s="134"/>
      <c r="F558" s="134"/>
      <c r="G558" s="133"/>
      <c r="H558" s="133"/>
      <c r="I558" s="133"/>
      <c r="J558" s="133"/>
      <c r="K558" s="134"/>
      <c r="L558" s="62"/>
      <c r="M558" s="62"/>
      <c r="N558" s="62"/>
      <c r="O558" s="133"/>
      <c r="P558" s="133"/>
      <c r="Q558" s="133"/>
      <c r="R558" s="133"/>
      <c r="S558" s="133"/>
      <c r="T558" s="133"/>
      <c r="U558" s="133"/>
      <c r="V558" s="133"/>
      <c r="W558" s="133"/>
      <c r="X558" s="133"/>
      <c r="Y558" s="133"/>
      <c r="Z558" s="133"/>
      <c r="AA558" s="133"/>
      <c r="AB558" s="133"/>
      <c r="AC558" s="133"/>
      <c r="AD558" s="171">
        <v>46246</v>
      </c>
      <c r="AE558" s="159"/>
      <c r="AF558" s="133"/>
      <c r="AG558" s="133"/>
      <c r="AH558" s="133"/>
      <c r="AI558" s="133"/>
      <c r="AJ558" s="133"/>
      <c r="AK558" s="133"/>
      <c r="AL558" s="133"/>
      <c r="AM558" s="133"/>
      <c r="AN558" s="133"/>
      <c r="AO558" s="133"/>
      <c r="AP558" s="136"/>
      <c r="AQ558" s="136"/>
      <c r="AR558" s="136"/>
      <c r="AS558" s="133"/>
      <c r="AT558" s="136"/>
      <c r="AU558" s="137"/>
    </row>
    <row r="559" spans="2:47" s="43" customFormat="1" ht="135" hidden="1" customHeight="1" x14ac:dyDescent="0.35">
      <c r="B559" s="139"/>
      <c r="C559" s="158"/>
      <c r="D559" s="141"/>
      <c r="E559" s="134"/>
      <c r="F559" s="134"/>
      <c r="G559" s="133"/>
      <c r="H559" s="133"/>
      <c r="I559" s="138"/>
      <c r="J559" s="133"/>
      <c r="K559" s="62"/>
      <c r="L559" s="133"/>
      <c r="M559" s="134"/>
      <c r="N559" s="138"/>
      <c r="O559" s="133"/>
      <c r="P559" s="133"/>
      <c r="Q559" s="133"/>
      <c r="R559" s="133"/>
      <c r="S559" s="133"/>
      <c r="T559" s="133"/>
      <c r="U559" s="133"/>
      <c r="V559" s="133"/>
      <c r="W559" s="62"/>
      <c r="X559" s="133"/>
      <c r="Y559" s="133"/>
      <c r="Z559" s="133"/>
      <c r="AA559" s="133"/>
      <c r="AB559" s="137"/>
      <c r="AC559" s="137"/>
      <c r="AD559" s="171">
        <v>46246</v>
      </c>
      <c r="AE559" s="159"/>
      <c r="AF559" s="133"/>
      <c r="AG559" s="133"/>
      <c r="AH559" s="133"/>
      <c r="AI559" s="133"/>
      <c r="AJ559" s="133"/>
      <c r="AK559" s="133"/>
      <c r="AL559" s="133"/>
      <c r="AM559" s="133"/>
      <c r="AN559" s="62"/>
      <c r="AO559" s="133"/>
      <c r="AP559" s="136"/>
      <c r="AQ559" s="136"/>
      <c r="AR559" s="136"/>
      <c r="AS559" s="137"/>
      <c r="AT559" s="139"/>
      <c r="AU559" s="137"/>
    </row>
    <row r="560" spans="2:47" s="43" customFormat="1" ht="135" hidden="1" customHeight="1" x14ac:dyDescent="0.35">
      <c r="B560" s="139"/>
      <c r="C560" s="158"/>
      <c r="D560" s="141"/>
      <c r="E560" s="134"/>
      <c r="F560" s="134"/>
      <c r="G560" s="133"/>
      <c r="H560" s="133"/>
      <c r="I560" s="134"/>
      <c r="J560" s="134"/>
      <c r="K560" s="134"/>
      <c r="L560" s="134"/>
      <c r="M560" s="134"/>
      <c r="N560" s="134"/>
      <c r="O560" s="133"/>
      <c r="P560" s="133"/>
      <c r="Q560" s="133"/>
      <c r="R560" s="133"/>
      <c r="S560" s="133"/>
      <c r="T560" s="133"/>
      <c r="U560" s="133"/>
      <c r="V560" s="133"/>
      <c r="W560" s="134"/>
      <c r="X560" s="133"/>
      <c r="Y560" s="133"/>
      <c r="Z560" s="133"/>
      <c r="AA560" s="133"/>
      <c r="AB560" s="134"/>
      <c r="AC560" s="116"/>
      <c r="AD560" s="171">
        <v>46246</v>
      </c>
      <c r="AE560" s="159"/>
      <c r="AF560" s="133"/>
      <c r="AG560" s="133"/>
      <c r="AH560" s="133"/>
      <c r="AI560" s="133"/>
      <c r="AJ560" s="133"/>
      <c r="AK560" s="133"/>
      <c r="AL560" s="133"/>
      <c r="AM560" s="133"/>
      <c r="AN560" s="134"/>
      <c r="AO560" s="133"/>
      <c r="AP560" s="136"/>
      <c r="AQ560" s="136"/>
      <c r="AR560" s="136"/>
      <c r="AS560" s="134"/>
      <c r="AT560" s="140"/>
      <c r="AU560" s="137"/>
    </row>
    <row r="561" spans="2:47" s="43" customFormat="1" ht="135" hidden="1" customHeight="1" x14ac:dyDescent="0.35">
      <c r="B561" s="139"/>
      <c r="C561" s="158"/>
      <c r="D561" s="141"/>
      <c r="E561" s="134"/>
      <c r="F561" s="134"/>
      <c r="G561" s="133"/>
      <c r="H561" s="133"/>
      <c r="I561" s="133"/>
      <c r="J561" s="133"/>
      <c r="K561" s="62"/>
      <c r="L561" s="133"/>
      <c r="M561" s="62"/>
      <c r="N561" s="62"/>
      <c r="O561" s="133"/>
      <c r="P561" s="133"/>
      <c r="Q561" s="133"/>
      <c r="R561" s="133"/>
      <c r="S561" s="133"/>
      <c r="T561" s="133"/>
      <c r="U561" s="133"/>
      <c r="V561" s="133"/>
      <c r="W561" s="133"/>
      <c r="X561" s="133"/>
      <c r="Y561" s="133"/>
      <c r="Z561" s="133"/>
      <c r="AA561" s="133"/>
      <c r="AB561" s="62"/>
      <c r="AC561" s="62"/>
      <c r="AD561" s="171">
        <v>46246</v>
      </c>
      <c r="AE561" s="159"/>
      <c r="AF561" s="133"/>
      <c r="AG561" s="133"/>
      <c r="AH561" s="133"/>
      <c r="AI561" s="133"/>
      <c r="AJ561" s="133"/>
      <c r="AK561" s="133"/>
      <c r="AL561" s="133"/>
      <c r="AM561" s="133"/>
      <c r="AN561" s="133"/>
      <c r="AO561" s="133"/>
      <c r="AP561" s="136"/>
      <c r="AQ561" s="136"/>
      <c r="AR561" s="136"/>
      <c r="AS561" s="62"/>
      <c r="AT561" s="160"/>
      <c r="AU561" s="137"/>
    </row>
    <row r="562" spans="2:47" s="43" customFormat="1" ht="135" hidden="1" customHeight="1" x14ac:dyDescent="0.35">
      <c r="B562" s="139"/>
      <c r="C562" s="158"/>
      <c r="D562" s="141"/>
      <c r="E562" s="134"/>
      <c r="F562" s="134"/>
      <c r="G562" s="133"/>
      <c r="H562" s="133"/>
      <c r="I562" s="133"/>
      <c r="J562" s="137"/>
      <c r="K562" s="62"/>
      <c r="L562" s="133"/>
      <c r="M562" s="62"/>
      <c r="N562" s="62"/>
      <c r="O562" s="133"/>
      <c r="P562" s="133"/>
      <c r="Q562" s="133"/>
      <c r="R562" s="133"/>
      <c r="S562" s="133"/>
      <c r="T562" s="133"/>
      <c r="U562" s="133"/>
      <c r="V562" s="133"/>
      <c r="W562" s="133"/>
      <c r="X562" s="133"/>
      <c r="Y562" s="133"/>
      <c r="Z562" s="133"/>
      <c r="AA562" s="133"/>
      <c r="AB562" s="62"/>
      <c r="AC562" s="62"/>
      <c r="AD562" s="171">
        <v>46246</v>
      </c>
      <c r="AE562" s="159"/>
      <c r="AF562" s="133"/>
      <c r="AG562" s="133"/>
      <c r="AH562" s="133"/>
      <c r="AI562" s="133"/>
      <c r="AJ562" s="133"/>
      <c r="AK562" s="133"/>
      <c r="AL562" s="133"/>
      <c r="AM562" s="133"/>
      <c r="AN562" s="133"/>
      <c r="AO562" s="133"/>
      <c r="AP562" s="136"/>
      <c r="AQ562" s="136"/>
      <c r="AR562" s="136"/>
      <c r="AS562" s="62"/>
      <c r="AT562" s="160"/>
      <c r="AU562" s="137"/>
    </row>
    <row r="563" spans="2:47" s="43" customFormat="1" ht="135" hidden="1" customHeight="1" x14ac:dyDescent="0.35">
      <c r="B563" s="139"/>
      <c r="C563" s="158"/>
      <c r="D563" s="141"/>
      <c r="E563" s="134"/>
      <c r="F563" s="134"/>
      <c r="G563" s="133"/>
      <c r="H563" s="133"/>
      <c r="I563" s="137"/>
      <c r="J563" s="137"/>
      <c r="K563" s="62"/>
      <c r="L563" s="137"/>
      <c r="M563" s="137"/>
      <c r="N563" s="137"/>
      <c r="O563" s="133"/>
      <c r="P563" s="133"/>
      <c r="Q563" s="133"/>
      <c r="R563" s="133"/>
      <c r="S563" s="133"/>
      <c r="T563" s="133"/>
      <c r="U563" s="133"/>
      <c r="V563" s="133"/>
      <c r="W563" s="62"/>
      <c r="X563" s="133"/>
      <c r="Y563" s="133"/>
      <c r="Z563" s="133"/>
      <c r="AA563" s="133"/>
      <c r="AB563" s="137"/>
      <c r="AC563" s="133"/>
      <c r="AD563" s="171">
        <v>46246</v>
      </c>
      <c r="AE563" s="159"/>
      <c r="AF563" s="133"/>
      <c r="AG563" s="133"/>
      <c r="AH563" s="133"/>
      <c r="AI563" s="133"/>
      <c r="AJ563" s="133"/>
      <c r="AK563" s="133"/>
      <c r="AL563" s="133"/>
      <c r="AM563" s="133"/>
      <c r="AN563" s="62"/>
      <c r="AO563" s="133"/>
      <c r="AP563" s="136"/>
      <c r="AQ563" s="136"/>
      <c r="AR563" s="136"/>
      <c r="AS563" s="137"/>
      <c r="AT563" s="136"/>
      <c r="AU563" s="137"/>
    </row>
    <row r="564" spans="2:47" s="43" customFormat="1" ht="135" hidden="1" customHeight="1" x14ac:dyDescent="0.35">
      <c r="B564" s="139"/>
      <c r="C564" s="158"/>
      <c r="D564" s="141"/>
      <c r="E564" s="134"/>
      <c r="F564" s="134"/>
      <c r="G564" s="133"/>
      <c r="H564" s="133"/>
      <c r="I564" s="138"/>
      <c r="J564" s="133"/>
      <c r="K564" s="62"/>
      <c r="L564" s="133"/>
      <c r="M564" s="62"/>
      <c r="N564" s="138"/>
      <c r="O564" s="133"/>
      <c r="P564" s="133"/>
      <c r="Q564" s="133"/>
      <c r="R564" s="133"/>
      <c r="S564" s="133"/>
      <c r="T564" s="133"/>
      <c r="U564" s="133"/>
      <c r="V564" s="133"/>
      <c r="W564" s="62"/>
      <c r="X564" s="133"/>
      <c r="Y564" s="133"/>
      <c r="Z564" s="133"/>
      <c r="AA564" s="133"/>
      <c r="AB564" s="137"/>
      <c r="AC564" s="133"/>
      <c r="AD564" s="171">
        <v>46246</v>
      </c>
      <c r="AE564" s="159"/>
      <c r="AF564" s="133"/>
      <c r="AG564" s="133"/>
      <c r="AH564" s="133"/>
      <c r="AI564" s="133"/>
      <c r="AJ564" s="133"/>
      <c r="AK564" s="133"/>
      <c r="AL564" s="133"/>
      <c r="AM564" s="133"/>
      <c r="AN564" s="62"/>
      <c r="AO564" s="133"/>
      <c r="AP564" s="136"/>
      <c r="AQ564" s="136"/>
      <c r="AR564" s="136"/>
      <c r="AS564" s="137"/>
      <c r="AT564" s="136"/>
      <c r="AU564" s="137"/>
    </row>
    <row r="565" spans="2:47" s="43" customFormat="1" ht="135" hidden="1" customHeight="1" x14ac:dyDescent="0.35">
      <c r="B565" s="139"/>
      <c r="C565" s="158"/>
      <c r="D565" s="141"/>
      <c r="E565" s="134"/>
      <c r="F565" s="134"/>
      <c r="G565" s="133"/>
      <c r="H565" s="133"/>
      <c r="I565" s="133"/>
      <c r="J565" s="133"/>
      <c r="K565" s="62"/>
      <c r="L565" s="133"/>
      <c r="M565" s="62"/>
      <c r="N565" s="62"/>
      <c r="O565" s="133"/>
      <c r="P565" s="133"/>
      <c r="Q565" s="133"/>
      <c r="R565" s="133"/>
      <c r="S565" s="133"/>
      <c r="T565" s="133"/>
      <c r="U565" s="133"/>
      <c r="V565" s="133"/>
      <c r="W565" s="133"/>
      <c r="X565" s="133"/>
      <c r="Y565" s="133"/>
      <c r="Z565" s="133"/>
      <c r="AA565" s="133"/>
      <c r="AB565" s="133"/>
      <c r="AC565" s="133"/>
      <c r="AD565" s="171">
        <v>46246</v>
      </c>
      <c r="AE565" s="159"/>
      <c r="AF565" s="133"/>
      <c r="AG565" s="133"/>
      <c r="AH565" s="133"/>
      <c r="AI565" s="133"/>
      <c r="AJ565" s="133"/>
      <c r="AK565" s="133"/>
      <c r="AL565" s="133"/>
      <c r="AM565" s="133"/>
      <c r="AN565" s="133"/>
      <c r="AO565" s="133"/>
      <c r="AP565" s="136"/>
      <c r="AQ565" s="136"/>
      <c r="AR565" s="136"/>
      <c r="AS565" s="133"/>
      <c r="AT565" s="136"/>
      <c r="AU565" s="137"/>
    </row>
    <row r="566" spans="2:47" s="43" customFormat="1" ht="135" hidden="1" customHeight="1" x14ac:dyDescent="0.35">
      <c r="B566" s="139"/>
      <c r="C566" s="158"/>
      <c r="D566" s="141"/>
      <c r="E566" s="134"/>
      <c r="F566" s="134"/>
      <c r="G566" s="133"/>
      <c r="H566" s="133"/>
      <c r="I566" s="133"/>
      <c r="J566" s="133"/>
      <c r="K566" s="134"/>
      <c r="L566" s="62"/>
      <c r="M566" s="62"/>
      <c r="N566" s="62"/>
      <c r="O566" s="133"/>
      <c r="P566" s="133"/>
      <c r="Q566" s="133"/>
      <c r="R566" s="133"/>
      <c r="S566" s="133"/>
      <c r="T566" s="133"/>
      <c r="U566" s="133"/>
      <c r="V566" s="133"/>
      <c r="W566" s="133"/>
      <c r="X566" s="133"/>
      <c r="Y566" s="133"/>
      <c r="Z566" s="133"/>
      <c r="AA566" s="133"/>
      <c r="AB566" s="133"/>
      <c r="AC566" s="133"/>
      <c r="AD566" s="171">
        <v>46246</v>
      </c>
      <c r="AE566" s="159"/>
      <c r="AF566" s="133"/>
      <c r="AG566" s="133"/>
      <c r="AH566" s="133"/>
      <c r="AI566" s="133"/>
      <c r="AJ566" s="133"/>
      <c r="AK566" s="133"/>
      <c r="AL566" s="133"/>
      <c r="AM566" s="133"/>
      <c r="AN566" s="133"/>
      <c r="AO566" s="133"/>
      <c r="AP566" s="136"/>
      <c r="AQ566" s="136"/>
      <c r="AR566" s="136"/>
      <c r="AS566" s="133"/>
      <c r="AT566" s="136"/>
      <c r="AU566" s="137"/>
    </row>
    <row r="567" spans="2:47" s="43" customFormat="1" ht="135" hidden="1" customHeight="1" x14ac:dyDescent="0.35">
      <c r="B567" s="139"/>
      <c r="C567" s="158"/>
      <c r="D567" s="141"/>
      <c r="E567" s="134"/>
      <c r="F567" s="134"/>
      <c r="G567" s="133"/>
      <c r="H567" s="133"/>
      <c r="I567" s="137"/>
      <c r="J567" s="137"/>
      <c r="K567" s="62"/>
      <c r="L567" s="137"/>
      <c r="M567" s="137"/>
      <c r="N567" s="137"/>
      <c r="O567" s="133"/>
      <c r="P567" s="133"/>
      <c r="Q567" s="133"/>
      <c r="R567" s="133"/>
      <c r="S567" s="133"/>
      <c r="T567" s="133"/>
      <c r="U567" s="133"/>
      <c r="V567" s="133"/>
      <c r="W567" s="62"/>
      <c r="X567" s="133"/>
      <c r="Y567" s="133"/>
      <c r="Z567" s="133"/>
      <c r="AA567" s="133"/>
      <c r="AB567" s="137"/>
      <c r="AC567" s="133"/>
      <c r="AD567" s="171">
        <v>46246</v>
      </c>
      <c r="AE567" s="159"/>
      <c r="AF567" s="133"/>
      <c r="AG567" s="133"/>
      <c r="AH567" s="133"/>
      <c r="AI567" s="133"/>
      <c r="AJ567" s="133"/>
      <c r="AK567" s="133"/>
      <c r="AL567" s="133"/>
      <c r="AM567" s="133"/>
      <c r="AN567" s="62"/>
      <c r="AO567" s="133"/>
      <c r="AP567" s="136"/>
      <c r="AQ567" s="136"/>
      <c r="AR567" s="136"/>
      <c r="AS567" s="137"/>
      <c r="AT567" s="136"/>
      <c r="AU567" s="137"/>
    </row>
    <row r="568" spans="2:47" s="43" customFormat="1" ht="135" hidden="1" customHeight="1" x14ac:dyDescent="0.35">
      <c r="B568" s="139"/>
      <c r="C568" s="158"/>
      <c r="D568" s="141"/>
      <c r="E568" s="134"/>
      <c r="F568" s="134"/>
      <c r="G568" s="133"/>
      <c r="H568" s="133"/>
      <c r="I568" s="133"/>
      <c r="J568" s="133"/>
      <c r="K568" s="62"/>
      <c r="L568" s="133"/>
      <c r="M568" s="62"/>
      <c r="N568" s="62"/>
      <c r="O568" s="133"/>
      <c r="P568" s="133"/>
      <c r="Q568" s="133"/>
      <c r="R568" s="133"/>
      <c r="S568" s="133"/>
      <c r="T568" s="133"/>
      <c r="U568" s="133"/>
      <c r="V568" s="133"/>
      <c r="W568" s="133"/>
      <c r="X568" s="133"/>
      <c r="Y568" s="133"/>
      <c r="Z568" s="133"/>
      <c r="AA568" s="133"/>
      <c r="AB568" s="133"/>
      <c r="AC568" s="133"/>
      <c r="AD568" s="171">
        <v>46246</v>
      </c>
      <c r="AE568" s="159"/>
      <c r="AF568" s="133"/>
      <c r="AG568" s="133"/>
      <c r="AH568" s="133"/>
      <c r="AI568" s="133"/>
      <c r="AJ568" s="133"/>
      <c r="AK568" s="133"/>
      <c r="AL568" s="133"/>
      <c r="AM568" s="133"/>
      <c r="AN568" s="133"/>
      <c r="AO568" s="133"/>
      <c r="AP568" s="136"/>
      <c r="AQ568" s="136"/>
      <c r="AR568" s="136"/>
      <c r="AS568" s="133"/>
      <c r="AT568" s="136"/>
      <c r="AU568" s="137"/>
    </row>
    <row r="569" spans="2:47" s="43" customFormat="1" ht="135" hidden="1" customHeight="1" x14ac:dyDescent="0.35">
      <c r="B569" s="139"/>
      <c r="C569" s="158"/>
      <c r="D569" s="141"/>
      <c r="E569" s="134"/>
      <c r="F569" s="134"/>
      <c r="G569" s="133"/>
      <c r="H569" s="133"/>
      <c r="I569" s="133"/>
      <c r="J569" s="133"/>
      <c r="K569" s="62"/>
      <c r="L569" s="133"/>
      <c r="M569" s="62"/>
      <c r="N569" s="62"/>
      <c r="O569" s="133"/>
      <c r="P569" s="133"/>
      <c r="Q569" s="133"/>
      <c r="R569" s="133"/>
      <c r="S569" s="133"/>
      <c r="T569" s="133"/>
      <c r="U569" s="133"/>
      <c r="V569" s="133"/>
      <c r="W569" s="133"/>
      <c r="X569" s="133"/>
      <c r="Y569" s="133"/>
      <c r="Z569" s="133"/>
      <c r="AA569" s="133"/>
      <c r="AB569" s="62"/>
      <c r="AC569" s="62"/>
      <c r="AD569" s="171">
        <v>46246</v>
      </c>
      <c r="AE569" s="159"/>
      <c r="AF569" s="133"/>
      <c r="AG569" s="133"/>
      <c r="AH569" s="133"/>
      <c r="AI569" s="133"/>
      <c r="AJ569" s="133"/>
      <c r="AK569" s="133"/>
      <c r="AL569" s="133"/>
      <c r="AM569" s="133"/>
      <c r="AN569" s="133"/>
      <c r="AO569" s="133"/>
      <c r="AP569" s="136"/>
      <c r="AQ569" s="136"/>
      <c r="AR569" s="136"/>
      <c r="AS569" s="62"/>
      <c r="AT569" s="160"/>
      <c r="AU569" s="137"/>
    </row>
    <row r="570" spans="2:47" s="43" customFormat="1" ht="135" hidden="1" customHeight="1" x14ac:dyDescent="0.35">
      <c r="B570" s="139"/>
      <c r="C570" s="158"/>
      <c r="D570" s="141"/>
      <c r="E570" s="134"/>
      <c r="F570" s="134"/>
      <c r="G570" s="133"/>
      <c r="H570" s="133"/>
      <c r="I570" s="133"/>
      <c r="J570" s="133"/>
      <c r="K570" s="62"/>
      <c r="L570" s="133"/>
      <c r="M570" s="62"/>
      <c r="N570" s="62"/>
      <c r="O570" s="133"/>
      <c r="P570" s="133"/>
      <c r="Q570" s="133"/>
      <c r="R570" s="133"/>
      <c r="S570" s="133"/>
      <c r="T570" s="133"/>
      <c r="U570" s="133"/>
      <c r="V570" s="133"/>
      <c r="W570" s="133"/>
      <c r="X570" s="133"/>
      <c r="Y570" s="133"/>
      <c r="Z570" s="133"/>
      <c r="AA570" s="133"/>
      <c r="AB570" s="62"/>
      <c r="AC570" s="62"/>
      <c r="AD570" s="171">
        <v>46246</v>
      </c>
      <c r="AE570" s="159"/>
      <c r="AF570" s="133"/>
      <c r="AG570" s="133"/>
      <c r="AH570" s="133"/>
      <c r="AI570" s="133"/>
      <c r="AJ570" s="133"/>
      <c r="AK570" s="133"/>
      <c r="AL570" s="133"/>
      <c r="AM570" s="133"/>
      <c r="AN570" s="133"/>
      <c r="AO570" s="133"/>
      <c r="AP570" s="136"/>
      <c r="AQ570" s="136"/>
      <c r="AR570" s="136"/>
      <c r="AS570" s="62"/>
      <c r="AT570" s="160"/>
      <c r="AU570" s="137"/>
    </row>
    <row r="571" spans="2:47" s="43" customFormat="1" ht="135" hidden="1" customHeight="1" x14ac:dyDescent="0.35">
      <c r="B571" s="139"/>
      <c r="C571" s="158"/>
      <c r="D571" s="141"/>
      <c r="E571" s="134"/>
      <c r="F571" s="134"/>
      <c r="G571" s="133"/>
      <c r="H571" s="133"/>
      <c r="I571" s="137"/>
      <c r="J571" s="137"/>
      <c r="K571" s="62"/>
      <c r="L571" s="137"/>
      <c r="M571" s="137"/>
      <c r="N571" s="137"/>
      <c r="O571" s="133"/>
      <c r="P571" s="133"/>
      <c r="Q571" s="133"/>
      <c r="R571" s="133"/>
      <c r="S571" s="133"/>
      <c r="T571" s="133"/>
      <c r="U571" s="133"/>
      <c r="V571" s="133"/>
      <c r="W571" s="62"/>
      <c r="X571" s="133"/>
      <c r="Y571" s="133"/>
      <c r="Z571" s="133"/>
      <c r="AA571" s="133"/>
      <c r="AB571" s="137"/>
      <c r="AC571" s="133"/>
      <c r="AD571" s="171">
        <v>46246</v>
      </c>
      <c r="AE571" s="159"/>
      <c r="AF571" s="133"/>
      <c r="AG571" s="133"/>
      <c r="AH571" s="133"/>
      <c r="AI571" s="133"/>
      <c r="AJ571" s="133"/>
      <c r="AK571" s="133"/>
      <c r="AL571" s="133"/>
      <c r="AM571" s="133"/>
      <c r="AN571" s="62"/>
      <c r="AO571" s="133"/>
      <c r="AP571" s="136"/>
      <c r="AQ571" s="136"/>
      <c r="AR571" s="136"/>
      <c r="AS571" s="137"/>
      <c r="AT571" s="136"/>
      <c r="AU571" s="137"/>
    </row>
    <row r="572" spans="2:47" s="43" customFormat="1" ht="135" hidden="1" customHeight="1" x14ac:dyDescent="0.35">
      <c r="B572" s="139"/>
      <c r="C572" s="158"/>
      <c r="D572" s="141"/>
      <c r="E572" s="134"/>
      <c r="F572" s="134"/>
      <c r="G572" s="133"/>
      <c r="H572" s="133"/>
      <c r="I572" s="134"/>
      <c r="J572" s="134"/>
      <c r="K572" s="134"/>
      <c r="L572" s="133"/>
      <c r="M572" s="134"/>
      <c r="N572" s="134"/>
      <c r="O572" s="133"/>
      <c r="P572" s="133"/>
      <c r="Q572" s="133"/>
      <c r="R572" s="133"/>
      <c r="S572" s="133"/>
      <c r="T572" s="133"/>
      <c r="U572" s="133"/>
      <c r="V572" s="133"/>
      <c r="W572" s="134"/>
      <c r="X572" s="133"/>
      <c r="Y572" s="133"/>
      <c r="Z572" s="133"/>
      <c r="AA572" s="133"/>
      <c r="AB572" s="133"/>
      <c r="AC572" s="116"/>
      <c r="AD572" s="171">
        <v>46246</v>
      </c>
      <c r="AE572" s="159"/>
      <c r="AF572" s="133"/>
      <c r="AG572" s="133"/>
      <c r="AH572" s="133"/>
      <c r="AI572" s="133"/>
      <c r="AJ572" s="133"/>
      <c r="AK572" s="133"/>
      <c r="AL572" s="133"/>
      <c r="AM572" s="133"/>
      <c r="AN572" s="134"/>
      <c r="AO572" s="133"/>
      <c r="AP572" s="136"/>
      <c r="AQ572" s="136"/>
      <c r="AR572" s="136"/>
      <c r="AS572" s="133"/>
      <c r="AT572" s="140"/>
      <c r="AU572" s="137"/>
    </row>
    <row r="573" spans="2:47" s="43" customFormat="1" ht="135" hidden="1" customHeight="1" x14ac:dyDescent="0.35">
      <c r="B573" s="139"/>
      <c r="C573" s="158"/>
      <c r="D573" s="141"/>
      <c r="E573" s="134"/>
      <c r="F573" s="134"/>
      <c r="G573" s="133"/>
      <c r="H573" s="133"/>
      <c r="I573" s="133"/>
      <c r="J573" s="133"/>
      <c r="K573" s="134"/>
      <c r="L573" s="62"/>
      <c r="M573" s="62"/>
      <c r="N573" s="62"/>
      <c r="O573" s="133"/>
      <c r="P573" s="133"/>
      <c r="Q573" s="133"/>
      <c r="R573" s="133"/>
      <c r="S573" s="133"/>
      <c r="T573" s="133"/>
      <c r="U573" s="133"/>
      <c r="V573" s="133"/>
      <c r="W573" s="133"/>
      <c r="X573" s="133"/>
      <c r="Y573" s="133"/>
      <c r="Z573" s="133"/>
      <c r="AA573" s="133"/>
      <c r="AB573" s="133"/>
      <c r="AC573" s="133"/>
      <c r="AD573" s="171">
        <v>46246</v>
      </c>
      <c r="AE573" s="159"/>
      <c r="AF573" s="133"/>
      <c r="AG573" s="133"/>
      <c r="AH573" s="133"/>
      <c r="AI573" s="133"/>
      <c r="AJ573" s="133"/>
      <c r="AK573" s="133"/>
      <c r="AL573" s="133"/>
      <c r="AM573" s="133"/>
      <c r="AN573" s="133"/>
      <c r="AO573" s="133"/>
      <c r="AP573" s="136"/>
      <c r="AQ573" s="136"/>
      <c r="AR573" s="136"/>
      <c r="AS573" s="133"/>
      <c r="AT573" s="136"/>
      <c r="AU573" s="137"/>
    </row>
    <row r="574" spans="2:47" s="43" customFormat="1" ht="135" hidden="1" customHeight="1" x14ac:dyDescent="0.35">
      <c r="B574" s="139"/>
      <c r="C574" s="158"/>
      <c r="D574" s="141"/>
      <c r="E574" s="134"/>
      <c r="F574" s="134"/>
      <c r="G574" s="133"/>
      <c r="H574" s="133"/>
      <c r="I574" s="138"/>
      <c r="J574" s="133"/>
      <c r="K574" s="62"/>
      <c r="L574" s="133"/>
      <c r="M574" s="134"/>
      <c r="N574" s="138"/>
      <c r="O574" s="133"/>
      <c r="P574" s="133"/>
      <c r="Q574" s="133"/>
      <c r="R574" s="133"/>
      <c r="S574" s="133"/>
      <c r="T574" s="133"/>
      <c r="U574" s="133"/>
      <c r="V574" s="133"/>
      <c r="W574" s="62"/>
      <c r="X574" s="133"/>
      <c r="Y574" s="133"/>
      <c r="Z574" s="133"/>
      <c r="AA574" s="133"/>
      <c r="AB574" s="137"/>
      <c r="AC574" s="137"/>
      <c r="AD574" s="171">
        <v>46246</v>
      </c>
      <c r="AE574" s="159"/>
      <c r="AF574" s="133"/>
      <c r="AG574" s="133"/>
      <c r="AH574" s="133"/>
      <c r="AI574" s="133"/>
      <c r="AJ574" s="133"/>
      <c r="AK574" s="133"/>
      <c r="AL574" s="133"/>
      <c r="AM574" s="133"/>
      <c r="AN574" s="62"/>
      <c r="AO574" s="133"/>
      <c r="AP574" s="136"/>
      <c r="AQ574" s="136"/>
      <c r="AR574" s="136"/>
      <c r="AS574" s="137"/>
      <c r="AT574" s="139"/>
      <c r="AU574" s="137"/>
    </row>
    <row r="575" spans="2:47" s="43" customFormat="1" ht="135" hidden="1" customHeight="1" x14ac:dyDescent="0.35">
      <c r="B575" s="139"/>
      <c r="C575" s="158"/>
      <c r="D575" s="141"/>
      <c r="E575" s="134"/>
      <c r="F575" s="134"/>
      <c r="G575" s="133"/>
      <c r="H575" s="133"/>
      <c r="I575" s="134"/>
      <c r="J575" s="134"/>
      <c r="K575" s="134"/>
      <c r="L575" s="134"/>
      <c r="M575" s="134"/>
      <c r="N575" s="134"/>
      <c r="O575" s="133"/>
      <c r="P575" s="133"/>
      <c r="Q575" s="133"/>
      <c r="R575" s="133"/>
      <c r="S575" s="133"/>
      <c r="T575" s="133"/>
      <c r="U575" s="133"/>
      <c r="V575" s="133"/>
      <c r="W575" s="134"/>
      <c r="X575" s="133"/>
      <c r="Y575" s="133"/>
      <c r="Z575" s="133"/>
      <c r="AA575" s="133"/>
      <c r="AB575" s="134"/>
      <c r="AC575" s="116"/>
      <c r="AD575" s="171">
        <v>46246</v>
      </c>
      <c r="AE575" s="159"/>
      <c r="AF575" s="133"/>
      <c r="AG575" s="133"/>
      <c r="AH575" s="133"/>
      <c r="AI575" s="133"/>
      <c r="AJ575" s="133"/>
      <c r="AK575" s="133"/>
      <c r="AL575" s="133"/>
      <c r="AM575" s="133"/>
      <c r="AN575" s="134"/>
      <c r="AO575" s="133"/>
      <c r="AP575" s="136"/>
      <c r="AQ575" s="136"/>
      <c r="AR575" s="136"/>
      <c r="AS575" s="134"/>
      <c r="AT575" s="140"/>
      <c r="AU575" s="137"/>
    </row>
    <row r="576" spans="2:47" s="43" customFormat="1" ht="135" hidden="1" customHeight="1" x14ac:dyDescent="0.35">
      <c r="B576" s="139"/>
      <c r="C576" s="158"/>
      <c r="D576" s="141"/>
      <c r="E576" s="134"/>
      <c r="F576" s="134"/>
      <c r="G576" s="133"/>
      <c r="H576" s="133"/>
      <c r="I576" s="133"/>
      <c r="J576" s="133"/>
      <c r="K576" s="62"/>
      <c r="L576" s="133"/>
      <c r="M576" s="62"/>
      <c r="N576" s="62"/>
      <c r="O576" s="133"/>
      <c r="P576" s="133"/>
      <c r="Q576" s="133"/>
      <c r="R576" s="133"/>
      <c r="S576" s="133"/>
      <c r="T576" s="133"/>
      <c r="U576" s="133"/>
      <c r="V576" s="133"/>
      <c r="W576" s="133"/>
      <c r="X576" s="133"/>
      <c r="Y576" s="133"/>
      <c r="Z576" s="133"/>
      <c r="AA576" s="133"/>
      <c r="AB576" s="62"/>
      <c r="AC576" s="62"/>
      <c r="AD576" s="171">
        <v>46246</v>
      </c>
      <c r="AE576" s="159"/>
      <c r="AF576" s="133"/>
      <c r="AG576" s="133"/>
      <c r="AH576" s="133"/>
      <c r="AI576" s="133"/>
      <c r="AJ576" s="133"/>
      <c r="AK576" s="133"/>
      <c r="AL576" s="133"/>
      <c r="AM576" s="133"/>
      <c r="AN576" s="133"/>
      <c r="AO576" s="133"/>
      <c r="AP576" s="136"/>
      <c r="AQ576" s="136"/>
      <c r="AR576" s="136"/>
      <c r="AS576" s="62"/>
      <c r="AT576" s="160"/>
      <c r="AU576" s="137"/>
    </row>
    <row r="577" spans="2:47" s="43" customFormat="1" ht="135" hidden="1" customHeight="1" x14ac:dyDescent="0.35">
      <c r="B577" s="139"/>
      <c r="C577" s="158"/>
      <c r="D577" s="141"/>
      <c r="E577" s="134"/>
      <c r="F577" s="134"/>
      <c r="G577" s="133"/>
      <c r="H577" s="133"/>
      <c r="I577" s="133"/>
      <c r="J577" s="137"/>
      <c r="K577" s="62"/>
      <c r="L577" s="133"/>
      <c r="M577" s="62"/>
      <c r="N577" s="62"/>
      <c r="O577" s="133"/>
      <c r="P577" s="133"/>
      <c r="Q577" s="133"/>
      <c r="R577" s="133"/>
      <c r="S577" s="133"/>
      <c r="T577" s="133"/>
      <c r="U577" s="133"/>
      <c r="V577" s="133"/>
      <c r="W577" s="133"/>
      <c r="X577" s="133"/>
      <c r="Y577" s="133"/>
      <c r="Z577" s="133"/>
      <c r="AA577" s="133"/>
      <c r="AB577" s="62"/>
      <c r="AC577" s="62"/>
      <c r="AD577" s="171">
        <v>46246</v>
      </c>
      <c r="AE577" s="159"/>
      <c r="AF577" s="133"/>
      <c r="AG577" s="133"/>
      <c r="AH577" s="133"/>
      <c r="AI577" s="133"/>
      <c r="AJ577" s="133"/>
      <c r="AK577" s="133"/>
      <c r="AL577" s="133"/>
      <c r="AM577" s="133"/>
      <c r="AN577" s="133"/>
      <c r="AO577" s="133"/>
      <c r="AP577" s="136"/>
      <c r="AQ577" s="136"/>
      <c r="AR577" s="136"/>
      <c r="AS577" s="62"/>
      <c r="AT577" s="160"/>
      <c r="AU577" s="137"/>
    </row>
    <row r="578" spans="2:47" s="43" customFormat="1" ht="135" hidden="1" customHeight="1" x14ac:dyDescent="0.35">
      <c r="B578" s="139"/>
      <c r="C578" s="158"/>
      <c r="D578" s="141"/>
      <c r="E578" s="134"/>
      <c r="F578" s="134"/>
      <c r="G578" s="133"/>
      <c r="H578" s="133"/>
      <c r="I578" s="137"/>
      <c r="J578" s="137"/>
      <c r="K578" s="62"/>
      <c r="L578" s="137"/>
      <c r="M578" s="137"/>
      <c r="N578" s="137"/>
      <c r="O578" s="133"/>
      <c r="P578" s="133"/>
      <c r="Q578" s="133"/>
      <c r="R578" s="133"/>
      <c r="S578" s="133"/>
      <c r="T578" s="133"/>
      <c r="U578" s="133"/>
      <c r="V578" s="133"/>
      <c r="W578" s="62"/>
      <c r="X578" s="133"/>
      <c r="Y578" s="133"/>
      <c r="Z578" s="133"/>
      <c r="AA578" s="133"/>
      <c r="AB578" s="137"/>
      <c r="AC578" s="133"/>
      <c r="AD578" s="171">
        <v>46246</v>
      </c>
      <c r="AE578" s="159"/>
      <c r="AF578" s="133"/>
      <c r="AG578" s="133"/>
      <c r="AH578" s="133"/>
      <c r="AI578" s="133"/>
      <c r="AJ578" s="133"/>
      <c r="AK578" s="133"/>
      <c r="AL578" s="133"/>
      <c r="AM578" s="133"/>
      <c r="AN578" s="62"/>
      <c r="AO578" s="133"/>
      <c r="AP578" s="136"/>
      <c r="AQ578" s="136"/>
      <c r="AR578" s="136"/>
      <c r="AS578" s="137"/>
      <c r="AT578" s="136"/>
      <c r="AU578" s="137"/>
    </row>
    <row r="579" spans="2:47" s="43" customFormat="1" ht="135" hidden="1" customHeight="1" x14ac:dyDescent="0.35">
      <c r="B579" s="139"/>
      <c r="C579" s="158"/>
      <c r="D579" s="141"/>
      <c r="E579" s="134"/>
      <c r="F579" s="134"/>
      <c r="G579" s="133"/>
      <c r="H579" s="133"/>
      <c r="I579" s="134"/>
      <c r="J579" s="134"/>
      <c r="K579" s="134"/>
      <c r="L579" s="133"/>
      <c r="M579" s="134"/>
      <c r="N579" s="134"/>
      <c r="O579" s="133"/>
      <c r="P579" s="133"/>
      <c r="Q579" s="133"/>
      <c r="R579" s="133"/>
      <c r="S579" s="133"/>
      <c r="T579" s="133"/>
      <c r="U579" s="133"/>
      <c r="V579" s="133"/>
      <c r="W579" s="134"/>
      <c r="X579" s="133"/>
      <c r="Y579" s="133"/>
      <c r="Z579" s="133"/>
      <c r="AA579" s="133"/>
      <c r="AB579" s="133"/>
      <c r="AC579" s="116"/>
      <c r="AD579" s="171">
        <v>46246</v>
      </c>
      <c r="AE579" s="159"/>
      <c r="AF579" s="133"/>
      <c r="AG579" s="133"/>
      <c r="AH579" s="133"/>
      <c r="AI579" s="133"/>
      <c r="AJ579" s="133"/>
      <c r="AK579" s="133"/>
      <c r="AL579" s="133"/>
      <c r="AM579" s="133"/>
      <c r="AN579" s="134"/>
      <c r="AO579" s="133"/>
      <c r="AP579" s="136"/>
      <c r="AQ579" s="136"/>
      <c r="AR579" s="136"/>
      <c r="AS579" s="133"/>
      <c r="AT579" s="140"/>
      <c r="AU579" s="137"/>
    </row>
    <row r="580" spans="2:47" s="43" customFormat="1" ht="135" hidden="1" customHeight="1" x14ac:dyDescent="0.35">
      <c r="B580" s="139"/>
      <c r="C580" s="158"/>
      <c r="D580" s="141"/>
      <c r="E580" s="134"/>
      <c r="F580" s="134"/>
      <c r="G580" s="133"/>
      <c r="H580" s="133"/>
      <c r="I580" s="133"/>
      <c r="J580" s="133"/>
      <c r="K580" s="134"/>
      <c r="L580" s="62"/>
      <c r="M580" s="62"/>
      <c r="N580" s="62"/>
      <c r="O580" s="133"/>
      <c r="P580" s="133"/>
      <c r="Q580" s="133"/>
      <c r="R580" s="133"/>
      <c r="S580" s="133"/>
      <c r="T580" s="133"/>
      <c r="U580" s="133"/>
      <c r="V580" s="133"/>
      <c r="W580" s="133"/>
      <c r="X580" s="133"/>
      <c r="Y580" s="133"/>
      <c r="Z580" s="133"/>
      <c r="AA580" s="133"/>
      <c r="AB580" s="133"/>
      <c r="AC580" s="133"/>
      <c r="AD580" s="171">
        <v>46246</v>
      </c>
      <c r="AE580" s="159"/>
      <c r="AF580" s="133"/>
      <c r="AG580" s="133"/>
      <c r="AH580" s="133"/>
      <c r="AI580" s="133"/>
      <c r="AJ580" s="133"/>
      <c r="AK580" s="133"/>
      <c r="AL580" s="133"/>
      <c r="AM580" s="133"/>
      <c r="AN580" s="133"/>
      <c r="AO580" s="133"/>
      <c r="AP580" s="136"/>
      <c r="AQ580" s="136"/>
      <c r="AR580" s="136"/>
      <c r="AS580" s="133"/>
      <c r="AT580" s="136"/>
      <c r="AU580" s="137"/>
    </row>
    <row r="581" spans="2:47" s="43" customFormat="1" ht="135" hidden="1" customHeight="1" x14ac:dyDescent="0.35">
      <c r="B581" s="139"/>
      <c r="C581" s="158"/>
      <c r="D581" s="141"/>
      <c r="E581" s="134"/>
      <c r="F581" s="134"/>
      <c r="G581" s="133"/>
      <c r="H581" s="133"/>
      <c r="I581" s="138"/>
      <c r="J581" s="133"/>
      <c r="K581" s="62"/>
      <c r="L581" s="133"/>
      <c r="M581" s="134"/>
      <c r="N581" s="138"/>
      <c r="O581" s="133"/>
      <c r="P581" s="133"/>
      <c r="Q581" s="133"/>
      <c r="R581" s="133"/>
      <c r="S581" s="133"/>
      <c r="T581" s="133"/>
      <c r="U581" s="133"/>
      <c r="V581" s="133"/>
      <c r="W581" s="62"/>
      <c r="X581" s="133"/>
      <c r="Y581" s="133"/>
      <c r="Z581" s="133"/>
      <c r="AA581" s="133"/>
      <c r="AB581" s="137"/>
      <c r="AC581" s="137"/>
      <c r="AD581" s="171">
        <v>46246</v>
      </c>
      <c r="AE581" s="159"/>
      <c r="AF581" s="133"/>
      <c r="AG581" s="133"/>
      <c r="AH581" s="133"/>
      <c r="AI581" s="133"/>
      <c r="AJ581" s="133"/>
      <c r="AK581" s="133"/>
      <c r="AL581" s="133"/>
      <c r="AM581" s="133"/>
      <c r="AN581" s="62"/>
      <c r="AO581" s="133"/>
      <c r="AP581" s="136"/>
      <c r="AQ581" s="136"/>
      <c r="AR581" s="136"/>
      <c r="AS581" s="137"/>
      <c r="AT581" s="139"/>
      <c r="AU581" s="137"/>
    </row>
    <row r="582" spans="2:47" s="43" customFormat="1" ht="135" hidden="1" customHeight="1" x14ac:dyDescent="0.35">
      <c r="B582" s="139"/>
      <c r="C582" s="158"/>
      <c r="D582" s="141"/>
      <c r="E582" s="134"/>
      <c r="F582" s="134"/>
      <c r="G582" s="133"/>
      <c r="H582" s="133"/>
      <c r="I582" s="134"/>
      <c r="J582" s="134"/>
      <c r="K582" s="134"/>
      <c r="L582" s="134"/>
      <c r="M582" s="134"/>
      <c r="N582" s="134"/>
      <c r="O582" s="133"/>
      <c r="P582" s="133"/>
      <c r="Q582" s="133"/>
      <c r="R582" s="133"/>
      <c r="S582" s="133"/>
      <c r="T582" s="133"/>
      <c r="U582" s="133"/>
      <c r="V582" s="133"/>
      <c r="W582" s="134"/>
      <c r="X582" s="133"/>
      <c r="Y582" s="133"/>
      <c r="Z582" s="133"/>
      <c r="AA582" s="133"/>
      <c r="AB582" s="134"/>
      <c r="AC582" s="116"/>
      <c r="AD582" s="171">
        <v>46246</v>
      </c>
      <c r="AE582" s="159"/>
      <c r="AF582" s="133"/>
      <c r="AG582" s="133"/>
      <c r="AH582" s="133"/>
      <c r="AI582" s="133"/>
      <c r="AJ582" s="133"/>
      <c r="AK582" s="133"/>
      <c r="AL582" s="133"/>
      <c r="AM582" s="133"/>
      <c r="AN582" s="134"/>
      <c r="AO582" s="133"/>
      <c r="AP582" s="136"/>
      <c r="AQ582" s="136"/>
      <c r="AR582" s="136"/>
      <c r="AS582" s="134"/>
      <c r="AT582" s="140"/>
      <c r="AU582" s="137"/>
    </row>
    <row r="583" spans="2:47" s="43" customFormat="1" ht="135" hidden="1" customHeight="1" x14ac:dyDescent="0.35">
      <c r="B583" s="139"/>
      <c r="C583" s="158"/>
      <c r="D583" s="141"/>
      <c r="E583" s="134"/>
      <c r="F583" s="134"/>
      <c r="G583" s="133"/>
      <c r="H583" s="133"/>
      <c r="I583" s="133"/>
      <c r="J583" s="133"/>
      <c r="K583" s="62"/>
      <c r="L583" s="133"/>
      <c r="M583" s="62"/>
      <c r="N583" s="62"/>
      <c r="O583" s="133"/>
      <c r="P583" s="133"/>
      <c r="Q583" s="133"/>
      <c r="R583" s="133"/>
      <c r="S583" s="133"/>
      <c r="T583" s="133"/>
      <c r="U583" s="133"/>
      <c r="V583" s="133"/>
      <c r="W583" s="133"/>
      <c r="X583" s="133"/>
      <c r="Y583" s="133"/>
      <c r="Z583" s="133"/>
      <c r="AA583" s="133"/>
      <c r="AB583" s="62"/>
      <c r="AC583" s="62"/>
      <c r="AD583" s="171">
        <v>46246</v>
      </c>
      <c r="AE583" s="159"/>
      <c r="AF583" s="133"/>
      <c r="AG583" s="133"/>
      <c r="AH583" s="133"/>
      <c r="AI583" s="133"/>
      <c r="AJ583" s="133"/>
      <c r="AK583" s="133"/>
      <c r="AL583" s="133"/>
      <c r="AM583" s="133"/>
      <c r="AN583" s="133"/>
      <c r="AO583" s="133"/>
      <c r="AP583" s="136"/>
      <c r="AQ583" s="136"/>
      <c r="AR583" s="136"/>
      <c r="AS583" s="62"/>
      <c r="AT583" s="160"/>
      <c r="AU583" s="137"/>
    </row>
    <row r="584" spans="2:47" s="43" customFormat="1" ht="135" hidden="1" customHeight="1" x14ac:dyDescent="0.35">
      <c r="B584" s="139"/>
      <c r="C584" s="158"/>
      <c r="D584" s="141"/>
      <c r="E584" s="134"/>
      <c r="F584" s="134"/>
      <c r="G584" s="133"/>
      <c r="H584" s="133"/>
      <c r="I584" s="133"/>
      <c r="J584" s="137"/>
      <c r="K584" s="62"/>
      <c r="L584" s="133"/>
      <c r="M584" s="62"/>
      <c r="N584" s="62"/>
      <c r="O584" s="133"/>
      <c r="P584" s="133"/>
      <c r="Q584" s="133"/>
      <c r="R584" s="133"/>
      <c r="S584" s="133"/>
      <c r="T584" s="133"/>
      <c r="U584" s="133"/>
      <c r="V584" s="133"/>
      <c r="W584" s="133"/>
      <c r="X584" s="133"/>
      <c r="Y584" s="133"/>
      <c r="Z584" s="133"/>
      <c r="AA584" s="133"/>
      <c r="AB584" s="62"/>
      <c r="AC584" s="62"/>
      <c r="AD584" s="171">
        <v>46246</v>
      </c>
      <c r="AE584" s="159"/>
      <c r="AF584" s="133"/>
      <c r="AG584" s="133"/>
      <c r="AH584" s="133"/>
      <c r="AI584" s="133"/>
      <c r="AJ584" s="133"/>
      <c r="AK584" s="133"/>
      <c r="AL584" s="133"/>
      <c r="AM584" s="133"/>
      <c r="AN584" s="133"/>
      <c r="AO584" s="133"/>
      <c r="AP584" s="136"/>
      <c r="AQ584" s="136"/>
      <c r="AR584" s="136"/>
      <c r="AS584" s="62"/>
      <c r="AT584" s="160"/>
      <c r="AU584" s="137"/>
    </row>
    <row r="585" spans="2:47" s="43" customFormat="1" ht="135" hidden="1" customHeight="1" x14ac:dyDescent="0.35">
      <c r="B585" s="139"/>
      <c r="C585" s="158"/>
      <c r="D585" s="141"/>
      <c r="E585" s="134"/>
      <c r="F585" s="134"/>
      <c r="G585" s="133"/>
      <c r="H585" s="133"/>
      <c r="I585" s="133"/>
      <c r="J585" s="133"/>
      <c r="K585" s="62"/>
      <c r="L585" s="62"/>
      <c r="M585" s="62"/>
      <c r="N585" s="62"/>
      <c r="O585" s="133"/>
      <c r="P585" s="133"/>
      <c r="Q585" s="133"/>
      <c r="R585" s="133"/>
      <c r="S585" s="133"/>
      <c r="T585" s="133"/>
      <c r="U585" s="133"/>
      <c r="V585" s="133"/>
      <c r="W585" s="62"/>
      <c r="X585" s="133"/>
      <c r="Y585" s="133"/>
      <c r="Z585" s="133"/>
      <c r="AA585" s="133"/>
      <c r="AB585" s="133"/>
      <c r="AC585" s="133"/>
      <c r="AD585" s="171">
        <v>46246</v>
      </c>
      <c r="AE585" s="159"/>
      <c r="AF585" s="133"/>
      <c r="AG585" s="133"/>
      <c r="AH585" s="133"/>
      <c r="AI585" s="133"/>
      <c r="AJ585" s="133"/>
      <c r="AK585" s="133"/>
      <c r="AL585" s="133"/>
      <c r="AM585" s="133"/>
      <c r="AN585" s="62"/>
      <c r="AO585" s="133"/>
      <c r="AP585" s="136"/>
      <c r="AQ585" s="136"/>
      <c r="AR585" s="136"/>
      <c r="AS585" s="133"/>
      <c r="AT585" s="136"/>
      <c r="AU585" s="137"/>
    </row>
    <row r="586" spans="2:47" s="43" customFormat="1" ht="135" hidden="1" customHeight="1" x14ac:dyDescent="0.35">
      <c r="B586" s="139"/>
      <c r="C586" s="158"/>
      <c r="D586" s="141"/>
      <c r="E586" s="134"/>
      <c r="F586" s="134"/>
      <c r="G586" s="133"/>
      <c r="H586" s="133"/>
      <c r="I586" s="133"/>
      <c r="J586" s="133"/>
      <c r="K586" s="62"/>
      <c r="L586" s="62"/>
      <c r="M586" s="62"/>
      <c r="N586" s="62"/>
      <c r="O586" s="133"/>
      <c r="P586" s="133"/>
      <c r="Q586" s="133"/>
      <c r="R586" s="133"/>
      <c r="S586" s="133"/>
      <c r="T586" s="133"/>
      <c r="U586" s="133"/>
      <c r="V586" s="133"/>
      <c r="W586" s="62"/>
      <c r="X586" s="133"/>
      <c r="Y586" s="133"/>
      <c r="Z586" s="133"/>
      <c r="AA586" s="133"/>
      <c r="AB586" s="133"/>
      <c r="AC586" s="133"/>
      <c r="AD586" s="171">
        <v>46246</v>
      </c>
      <c r="AE586" s="159"/>
      <c r="AF586" s="133"/>
      <c r="AG586" s="133"/>
      <c r="AH586" s="133"/>
      <c r="AI586" s="133"/>
      <c r="AJ586" s="133"/>
      <c r="AK586" s="133"/>
      <c r="AL586" s="133"/>
      <c r="AM586" s="133"/>
      <c r="AN586" s="62"/>
      <c r="AO586" s="133"/>
      <c r="AP586" s="136"/>
      <c r="AQ586" s="136"/>
      <c r="AR586" s="136"/>
      <c r="AS586" s="133"/>
      <c r="AT586" s="136"/>
      <c r="AU586" s="137"/>
    </row>
    <row r="587" spans="2:47" s="43" customFormat="1" ht="135" hidden="1" customHeight="1" x14ac:dyDescent="0.35">
      <c r="B587" s="139"/>
      <c r="C587" s="158"/>
      <c r="D587" s="141"/>
      <c r="E587" s="135"/>
      <c r="F587" s="134"/>
      <c r="G587" s="133"/>
      <c r="H587" s="133"/>
      <c r="I587" s="133"/>
      <c r="J587" s="133"/>
      <c r="K587" s="62"/>
      <c r="L587" s="62"/>
      <c r="M587" s="62"/>
      <c r="N587" s="62"/>
      <c r="O587" s="133"/>
      <c r="P587" s="133"/>
      <c r="Q587" s="133"/>
      <c r="R587" s="133"/>
      <c r="S587" s="133"/>
      <c r="T587" s="133"/>
      <c r="U587" s="133"/>
      <c r="V587" s="133"/>
      <c r="W587" s="62"/>
      <c r="X587" s="133"/>
      <c r="Y587" s="133"/>
      <c r="Z587" s="133"/>
      <c r="AA587" s="133"/>
      <c r="AB587" s="133"/>
      <c r="AC587" s="133"/>
      <c r="AD587" s="171">
        <v>46246</v>
      </c>
      <c r="AE587" s="159"/>
      <c r="AF587" s="133"/>
      <c r="AG587" s="133"/>
      <c r="AH587" s="133"/>
      <c r="AI587" s="133"/>
      <c r="AJ587" s="133"/>
      <c r="AK587" s="133"/>
      <c r="AL587" s="133"/>
      <c r="AM587" s="133"/>
      <c r="AN587" s="62"/>
      <c r="AO587" s="133"/>
      <c r="AP587" s="136"/>
      <c r="AQ587" s="136"/>
      <c r="AR587" s="136"/>
      <c r="AS587" s="133"/>
      <c r="AT587" s="136"/>
      <c r="AU587" s="137"/>
    </row>
    <row r="588" spans="2:47" s="43" customFormat="1" ht="135" hidden="1" customHeight="1" x14ac:dyDescent="0.35">
      <c r="B588" s="139"/>
      <c r="C588" s="158"/>
      <c r="D588" s="141"/>
      <c r="E588" s="134"/>
      <c r="F588" s="134"/>
      <c r="G588" s="133"/>
      <c r="H588" s="133"/>
      <c r="I588" s="133"/>
      <c r="J588" s="133"/>
      <c r="K588" s="62"/>
      <c r="L588" s="62"/>
      <c r="M588" s="62"/>
      <c r="N588" s="62"/>
      <c r="O588" s="133"/>
      <c r="P588" s="133"/>
      <c r="Q588" s="133"/>
      <c r="R588" s="133"/>
      <c r="S588" s="133"/>
      <c r="T588" s="133"/>
      <c r="U588" s="133"/>
      <c r="V588" s="133"/>
      <c r="W588" s="133"/>
      <c r="X588" s="133"/>
      <c r="Y588" s="133"/>
      <c r="Z588" s="133"/>
      <c r="AA588" s="133"/>
      <c r="AB588" s="133"/>
      <c r="AC588" s="133"/>
      <c r="AD588" s="171">
        <v>46246</v>
      </c>
      <c r="AE588" s="159"/>
      <c r="AF588" s="133"/>
      <c r="AG588" s="133"/>
      <c r="AH588" s="133"/>
      <c r="AI588" s="133"/>
      <c r="AJ588" s="133"/>
      <c r="AK588" s="133"/>
      <c r="AL588" s="133"/>
      <c r="AM588" s="133"/>
      <c r="AN588" s="133"/>
      <c r="AO588" s="133"/>
      <c r="AP588" s="136"/>
      <c r="AQ588" s="136"/>
      <c r="AR588" s="136"/>
      <c r="AS588" s="133"/>
      <c r="AT588" s="136"/>
      <c r="AU588" s="137"/>
    </row>
    <row r="589" spans="2:47" s="43" customFormat="1" ht="135" hidden="1" customHeight="1" x14ac:dyDescent="0.35">
      <c r="B589" s="139"/>
      <c r="C589" s="158"/>
      <c r="D589" s="141"/>
      <c r="E589" s="134"/>
      <c r="F589" s="134"/>
      <c r="G589" s="133"/>
      <c r="H589" s="133"/>
      <c r="I589" s="133"/>
      <c r="J589" s="133"/>
      <c r="K589" s="62"/>
      <c r="L589" s="62"/>
      <c r="M589" s="62"/>
      <c r="N589" s="62"/>
      <c r="O589" s="133"/>
      <c r="P589" s="133"/>
      <c r="Q589" s="133"/>
      <c r="R589" s="133"/>
      <c r="S589" s="133"/>
      <c r="T589" s="133"/>
      <c r="U589" s="133"/>
      <c r="V589" s="133"/>
      <c r="W589" s="133"/>
      <c r="X589" s="133"/>
      <c r="Y589" s="133"/>
      <c r="Z589" s="133"/>
      <c r="AA589" s="133"/>
      <c r="AB589" s="133"/>
      <c r="AC589" s="133"/>
      <c r="AD589" s="171">
        <v>46246</v>
      </c>
      <c r="AE589" s="159"/>
      <c r="AF589" s="133"/>
      <c r="AG589" s="133"/>
      <c r="AH589" s="133"/>
      <c r="AI589" s="133"/>
      <c r="AJ589" s="133"/>
      <c r="AK589" s="133"/>
      <c r="AL589" s="133"/>
      <c r="AM589" s="133"/>
      <c r="AN589" s="133"/>
      <c r="AO589" s="133"/>
      <c r="AP589" s="136"/>
      <c r="AQ589" s="136"/>
      <c r="AR589" s="136"/>
      <c r="AS589" s="133"/>
      <c r="AT589" s="136"/>
      <c r="AU589" s="137"/>
    </row>
    <row r="590" spans="2:47" s="43" customFormat="1" ht="135" hidden="1" customHeight="1" x14ac:dyDescent="0.35">
      <c r="B590" s="139"/>
      <c r="C590" s="158"/>
      <c r="D590" s="141"/>
      <c r="E590" s="134"/>
      <c r="F590" s="134"/>
      <c r="G590" s="133"/>
      <c r="H590" s="133"/>
      <c r="I590" s="133"/>
      <c r="J590" s="133"/>
      <c r="K590" s="62"/>
      <c r="L590" s="62"/>
      <c r="M590" s="62"/>
      <c r="N590" s="62"/>
      <c r="O590" s="133"/>
      <c r="P590" s="133"/>
      <c r="Q590" s="133"/>
      <c r="R590" s="133"/>
      <c r="S590" s="133"/>
      <c r="T590" s="133"/>
      <c r="U590" s="133"/>
      <c r="V590" s="133"/>
      <c r="W590" s="133"/>
      <c r="X590" s="133"/>
      <c r="Y590" s="133"/>
      <c r="Z590" s="133"/>
      <c r="AA590" s="133"/>
      <c r="AB590" s="133"/>
      <c r="AC590" s="133"/>
      <c r="AD590" s="171">
        <v>46246</v>
      </c>
      <c r="AE590" s="159"/>
      <c r="AF590" s="133"/>
      <c r="AG590" s="133"/>
      <c r="AH590" s="133"/>
      <c r="AI590" s="133"/>
      <c r="AJ590" s="133"/>
      <c r="AK590" s="133"/>
      <c r="AL590" s="133"/>
      <c r="AM590" s="133"/>
      <c r="AN590" s="133"/>
      <c r="AO590" s="133"/>
      <c r="AP590" s="136"/>
      <c r="AQ590" s="136"/>
      <c r="AR590" s="136"/>
      <c r="AS590" s="133"/>
      <c r="AT590" s="136"/>
      <c r="AU590" s="137"/>
    </row>
    <row r="591" spans="2:47" s="43" customFormat="1" ht="135" hidden="1" customHeight="1" x14ac:dyDescent="0.35">
      <c r="B591" s="139"/>
      <c r="C591" s="158"/>
      <c r="D591" s="141"/>
      <c r="E591" s="134"/>
      <c r="F591" s="134"/>
      <c r="G591" s="133"/>
      <c r="H591" s="133"/>
      <c r="I591" s="133"/>
      <c r="J591" s="133"/>
      <c r="K591" s="62"/>
      <c r="L591" s="62"/>
      <c r="M591" s="62"/>
      <c r="N591" s="62"/>
      <c r="O591" s="133"/>
      <c r="P591" s="133"/>
      <c r="Q591" s="133"/>
      <c r="R591" s="133"/>
      <c r="S591" s="133"/>
      <c r="T591" s="133"/>
      <c r="U591" s="133"/>
      <c r="V591" s="133"/>
      <c r="W591" s="133"/>
      <c r="X591" s="133"/>
      <c r="Y591" s="133"/>
      <c r="Z591" s="133"/>
      <c r="AA591" s="133"/>
      <c r="AB591" s="133"/>
      <c r="AC591" s="133"/>
      <c r="AD591" s="171">
        <v>46246</v>
      </c>
      <c r="AE591" s="159"/>
      <c r="AF591" s="133"/>
      <c r="AG591" s="133"/>
      <c r="AH591" s="133"/>
      <c r="AI591" s="133"/>
      <c r="AJ591" s="133"/>
      <c r="AK591" s="133"/>
      <c r="AL591" s="133"/>
      <c r="AM591" s="133"/>
      <c r="AN591" s="133"/>
      <c r="AO591" s="133"/>
      <c r="AP591" s="136"/>
      <c r="AQ591" s="136"/>
      <c r="AR591" s="136"/>
      <c r="AS591" s="133"/>
      <c r="AT591" s="136"/>
      <c r="AU591" s="137"/>
    </row>
    <row r="592" spans="2:47" s="43" customFormat="1" ht="135" hidden="1" customHeight="1" x14ac:dyDescent="0.35">
      <c r="B592" s="139"/>
      <c r="C592" s="158"/>
      <c r="D592" s="141"/>
      <c r="E592" s="134"/>
      <c r="F592" s="134"/>
      <c r="G592" s="133"/>
      <c r="H592" s="133"/>
      <c r="I592" s="133"/>
      <c r="J592" s="133"/>
      <c r="K592" s="62"/>
      <c r="L592" s="62"/>
      <c r="M592" s="62"/>
      <c r="N592" s="62"/>
      <c r="O592" s="133"/>
      <c r="P592" s="133"/>
      <c r="Q592" s="133"/>
      <c r="R592" s="133"/>
      <c r="S592" s="133"/>
      <c r="T592" s="133"/>
      <c r="U592" s="133"/>
      <c r="V592" s="133"/>
      <c r="W592" s="133"/>
      <c r="X592" s="133"/>
      <c r="Y592" s="133"/>
      <c r="Z592" s="133"/>
      <c r="AA592" s="133"/>
      <c r="AB592" s="133"/>
      <c r="AC592" s="133"/>
      <c r="AD592" s="171">
        <v>46246</v>
      </c>
      <c r="AE592" s="159"/>
      <c r="AF592" s="133"/>
      <c r="AG592" s="133"/>
      <c r="AH592" s="133"/>
      <c r="AI592" s="133"/>
      <c r="AJ592" s="133"/>
      <c r="AK592" s="133"/>
      <c r="AL592" s="133"/>
      <c r="AM592" s="133"/>
      <c r="AN592" s="133"/>
      <c r="AO592" s="133"/>
      <c r="AP592" s="136"/>
      <c r="AQ592" s="136"/>
      <c r="AR592" s="136"/>
      <c r="AS592" s="133"/>
      <c r="AT592" s="136"/>
      <c r="AU592" s="137"/>
    </row>
    <row r="593" spans="2:47" s="43" customFormat="1" ht="135" hidden="1" customHeight="1" x14ac:dyDescent="0.35">
      <c r="B593" s="139"/>
      <c r="C593" s="158"/>
      <c r="D593" s="141"/>
      <c r="E593" s="134"/>
      <c r="F593" s="134"/>
      <c r="G593" s="133"/>
      <c r="H593" s="133"/>
      <c r="I593" s="134"/>
      <c r="J593" s="134"/>
      <c r="K593" s="134"/>
      <c r="L593" s="133"/>
      <c r="M593" s="134"/>
      <c r="N593" s="134"/>
      <c r="O593" s="133"/>
      <c r="P593" s="133"/>
      <c r="Q593" s="133"/>
      <c r="R593" s="133"/>
      <c r="S593" s="133"/>
      <c r="T593" s="133"/>
      <c r="U593" s="133"/>
      <c r="V593" s="133"/>
      <c r="W593" s="134"/>
      <c r="X593" s="133"/>
      <c r="Y593" s="133"/>
      <c r="Z593" s="133"/>
      <c r="AA593" s="133"/>
      <c r="AB593" s="133"/>
      <c r="AC593" s="116"/>
      <c r="AD593" s="171">
        <v>46246</v>
      </c>
      <c r="AE593" s="159"/>
      <c r="AF593" s="133"/>
      <c r="AG593" s="133"/>
      <c r="AH593" s="133"/>
      <c r="AI593" s="133"/>
      <c r="AJ593" s="133"/>
      <c r="AK593" s="133"/>
      <c r="AL593" s="133"/>
      <c r="AM593" s="133"/>
      <c r="AN593" s="134"/>
      <c r="AO593" s="133"/>
      <c r="AP593" s="136"/>
      <c r="AQ593" s="136"/>
      <c r="AR593" s="136"/>
      <c r="AS593" s="133"/>
      <c r="AT593" s="140"/>
      <c r="AU593" s="137"/>
    </row>
    <row r="594" spans="2:47" s="43" customFormat="1" ht="135" hidden="1" customHeight="1" x14ac:dyDescent="0.35">
      <c r="B594" s="139"/>
      <c r="C594" s="158"/>
      <c r="D594" s="141"/>
      <c r="E594" s="134"/>
      <c r="F594" s="134"/>
      <c r="G594" s="133"/>
      <c r="H594" s="133"/>
      <c r="I594" s="133"/>
      <c r="J594" s="133"/>
      <c r="K594" s="134"/>
      <c r="L594" s="62"/>
      <c r="M594" s="62"/>
      <c r="N594" s="62"/>
      <c r="O594" s="133"/>
      <c r="P594" s="133"/>
      <c r="Q594" s="133"/>
      <c r="R594" s="133"/>
      <c r="S594" s="133"/>
      <c r="T594" s="133"/>
      <c r="U594" s="133"/>
      <c r="V594" s="133"/>
      <c r="W594" s="133"/>
      <c r="X594" s="133"/>
      <c r="Y594" s="133"/>
      <c r="Z594" s="133"/>
      <c r="AA594" s="133"/>
      <c r="AB594" s="133"/>
      <c r="AC594" s="133"/>
      <c r="AD594" s="171">
        <v>46246</v>
      </c>
      <c r="AE594" s="159"/>
      <c r="AF594" s="133"/>
      <c r="AG594" s="133"/>
      <c r="AH594" s="133"/>
      <c r="AI594" s="133"/>
      <c r="AJ594" s="133"/>
      <c r="AK594" s="133"/>
      <c r="AL594" s="133"/>
      <c r="AM594" s="133"/>
      <c r="AN594" s="133"/>
      <c r="AO594" s="133"/>
      <c r="AP594" s="136"/>
      <c r="AQ594" s="136"/>
      <c r="AR594" s="136"/>
      <c r="AS594" s="133"/>
      <c r="AT594" s="136"/>
      <c r="AU594" s="137"/>
    </row>
    <row r="595" spans="2:47" s="43" customFormat="1" ht="135" hidden="1" customHeight="1" x14ac:dyDescent="0.35">
      <c r="B595" s="139"/>
      <c r="C595" s="158"/>
      <c r="D595" s="141"/>
      <c r="E595" s="134"/>
      <c r="F595" s="134"/>
      <c r="G595" s="133"/>
      <c r="H595" s="133"/>
      <c r="I595" s="138"/>
      <c r="J595" s="133"/>
      <c r="K595" s="62"/>
      <c r="L595" s="133"/>
      <c r="M595" s="134"/>
      <c r="N595" s="138"/>
      <c r="O595" s="133"/>
      <c r="P595" s="133"/>
      <c r="Q595" s="133"/>
      <c r="R595" s="133"/>
      <c r="S595" s="133"/>
      <c r="T595" s="133"/>
      <c r="U595" s="133"/>
      <c r="V595" s="133"/>
      <c r="W595" s="62"/>
      <c r="X595" s="133"/>
      <c r="Y595" s="133"/>
      <c r="Z595" s="133"/>
      <c r="AA595" s="133"/>
      <c r="AB595" s="137"/>
      <c r="AC595" s="137"/>
      <c r="AD595" s="171">
        <v>46246</v>
      </c>
      <c r="AE595" s="159"/>
      <c r="AF595" s="133"/>
      <c r="AG595" s="133"/>
      <c r="AH595" s="133"/>
      <c r="AI595" s="133"/>
      <c r="AJ595" s="133"/>
      <c r="AK595" s="133"/>
      <c r="AL595" s="133"/>
      <c r="AM595" s="133"/>
      <c r="AN595" s="62"/>
      <c r="AO595" s="133"/>
      <c r="AP595" s="136"/>
      <c r="AQ595" s="136"/>
      <c r="AR595" s="136"/>
      <c r="AS595" s="137"/>
      <c r="AT595" s="139"/>
      <c r="AU595" s="137"/>
    </row>
    <row r="596" spans="2:47" s="43" customFormat="1" ht="135" hidden="1" customHeight="1" x14ac:dyDescent="0.35">
      <c r="B596" s="139"/>
      <c r="C596" s="158"/>
      <c r="D596" s="141"/>
      <c r="E596" s="134"/>
      <c r="F596" s="134"/>
      <c r="G596" s="133"/>
      <c r="H596" s="133"/>
      <c r="I596" s="138"/>
      <c r="J596" s="133"/>
      <c r="K596" s="62"/>
      <c r="L596" s="133"/>
      <c r="M596" s="134"/>
      <c r="N596" s="138"/>
      <c r="O596" s="133"/>
      <c r="P596" s="133"/>
      <c r="Q596" s="133"/>
      <c r="R596" s="133"/>
      <c r="S596" s="133"/>
      <c r="T596" s="133"/>
      <c r="U596" s="133"/>
      <c r="V596" s="133"/>
      <c r="W596" s="62"/>
      <c r="X596" s="133"/>
      <c r="Y596" s="133"/>
      <c r="Z596" s="133"/>
      <c r="AA596" s="133"/>
      <c r="AB596" s="137"/>
      <c r="AC596" s="137"/>
      <c r="AD596" s="171">
        <v>46246</v>
      </c>
      <c r="AE596" s="159"/>
      <c r="AF596" s="133"/>
      <c r="AG596" s="133"/>
      <c r="AH596" s="133"/>
      <c r="AI596" s="133"/>
      <c r="AJ596" s="133"/>
      <c r="AK596" s="133"/>
      <c r="AL596" s="133"/>
      <c r="AM596" s="133"/>
      <c r="AN596" s="62"/>
      <c r="AO596" s="133"/>
      <c r="AP596" s="136"/>
      <c r="AQ596" s="136"/>
      <c r="AR596" s="136"/>
      <c r="AS596" s="137"/>
      <c r="AT596" s="139"/>
      <c r="AU596" s="137"/>
    </row>
    <row r="597" spans="2:47" s="43" customFormat="1" ht="135" hidden="1" customHeight="1" x14ac:dyDescent="0.35">
      <c r="B597" s="139"/>
      <c r="C597" s="158"/>
      <c r="D597" s="141"/>
      <c r="E597" s="134"/>
      <c r="F597" s="134"/>
      <c r="G597" s="133"/>
      <c r="H597" s="133"/>
      <c r="I597" s="138"/>
      <c r="J597" s="133"/>
      <c r="K597" s="62"/>
      <c r="L597" s="133"/>
      <c r="M597" s="134"/>
      <c r="N597" s="138"/>
      <c r="O597" s="133"/>
      <c r="P597" s="133"/>
      <c r="Q597" s="133"/>
      <c r="R597" s="133"/>
      <c r="S597" s="133"/>
      <c r="T597" s="133"/>
      <c r="U597" s="133"/>
      <c r="V597" s="133"/>
      <c r="W597" s="62"/>
      <c r="X597" s="133"/>
      <c r="Y597" s="133"/>
      <c r="Z597" s="133"/>
      <c r="AA597" s="133"/>
      <c r="AB597" s="137"/>
      <c r="AC597" s="137"/>
      <c r="AD597" s="171">
        <v>46246</v>
      </c>
      <c r="AE597" s="159"/>
      <c r="AF597" s="133"/>
      <c r="AG597" s="133"/>
      <c r="AH597" s="133"/>
      <c r="AI597" s="133"/>
      <c r="AJ597" s="133"/>
      <c r="AK597" s="133"/>
      <c r="AL597" s="133"/>
      <c r="AM597" s="133"/>
      <c r="AN597" s="62"/>
      <c r="AO597" s="133"/>
      <c r="AP597" s="136"/>
      <c r="AQ597" s="136"/>
      <c r="AR597" s="136"/>
      <c r="AS597" s="137"/>
      <c r="AT597" s="139"/>
      <c r="AU597" s="137"/>
    </row>
    <row r="598" spans="2:47" s="43" customFormat="1" ht="135" hidden="1" customHeight="1" x14ac:dyDescent="0.35">
      <c r="B598" s="139"/>
      <c r="C598" s="158"/>
      <c r="D598" s="141"/>
      <c r="E598" s="134"/>
      <c r="F598" s="134"/>
      <c r="G598" s="133"/>
      <c r="H598" s="133"/>
      <c r="I598" s="138"/>
      <c r="J598" s="133"/>
      <c r="K598" s="62"/>
      <c r="L598" s="133"/>
      <c r="M598" s="134"/>
      <c r="N598" s="138"/>
      <c r="O598" s="133"/>
      <c r="P598" s="133"/>
      <c r="Q598" s="133"/>
      <c r="R598" s="133"/>
      <c r="S598" s="133"/>
      <c r="T598" s="133"/>
      <c r="U598" s="133"/>
      <c r="V598" s="133"/>
      <c r="W598" s="62"/>
      <c r="X598" s="133"/>
      <c r="Y598" s="133"/>
      <c r="Z598" s="133"/>
      <c r="AA598" s="133"/>
      <c r="AB598" s="137"/>
      <c r="AC598" s="137"/>
      <c r="AD598" s="171">
        <v>46246</v>
      </c>
      <c r="AE598" s="159"/>
      <c r="AF598" s="133"/>
      <c r="AG598" s="133"/>
      <c r="AH598" s="133"/>
      <c r="AI598" s="133"/>
      <c r="AJ598" s="133"/>
      <c r="AK598" s="133"/>
      <c r="AL598" s="133"/>
      <c r="AM598" s="133"/>
      <c r="AN598" s="62"/>
      <c r="AO598" s="133"/>
      <c r="AP598" s="136"/>
      <c r="AQ598" s="136"/>
      <c r="AR598" s="136"/>
      <c r="AS598" s="137"/>
      <c r="AT598" s="139"/>
      <c r="AU598" s="137"/>
    </row>
    <row r="599" spans="2:47" s="43" customFormat="1" ht="135" hidden="1" customHeight="1" x14ac:dyDescent="0.35">
      <c r="B599" s="139"/>
      <c r="C599" s="158"/>
      <c r="D599" s="141"/>
      <c r="E599" s="134"/>
      <c r="F599" s="134"/>
      <c r="G599" s="133"/>
      <c r="H599" s="133"/>
      <c r="I599" s="138"/>
      <c r="J599" s="133"/>
      <c r="K599" s="62"/>
      <c r="L599" s="133"/>
      <c r="M599" s="134"/>
      <c r="N599" s="62"/>
      <c r="O599" s="133"/>
      <c r="P599" s="133"/>
      <c r="Q599" s="133"/>
      <c r="R599" s="133"/>
      <c r="S599" s="133"/>
      <c r="T599" s="133"/>
      <c r="U599" s="133"/>
      <c r="V599" s="133"/>
      <c r="W599" s="62"/>
      <c r="X599" s="133"/>
      <c r="Y599" s="133"/>
      <c r="Z599" s="133"/>
      <c r="AA599" s="133"/>
      <c r="AB599" s="133"/>
      <c r="AC599" s="137"/>
      <c r="AD599" s="171">
        <v>46246</v>
      </c>
      <c r="AE599" s="159"/>
      <c r="AF599" s="133"/>
      <c r="AG599" s="133"/>
      <c r="AH599" s="133"/>
      <c r="AI599" s="133"/>
      <c r="AJ599" s="133"/>
      <c r="AK599" s="133"/>
      <c r="AL599" s="133"/>
      <c r="AM599" s="133"/>
      <c r="AN599" s="62"/>
      <c r="AO599" s="133"/>
      <c r="AP599" s="136"/>
      <c r="AQ599" s="136"/>
      <c r="AR599" s="136"/>
      <c r="AS599" s="133"/>
      <c r="AT599" s="139"/>
      <c r="AU599" s="137"/>
    </row>
    <row r="600" spans="2:47" s="43" customFormat="1" ht="135" hidden="1" customHeight="1" x14ac:dyDescent="0.35">
      <c r="B600" s="139"/>
      <c r="C600" s="158"/>
      <c r="D600" s="141"/>
      <c r="E600" s="134"/>
      <c r="F600" s="134"/>
      <c r="G600" s="133"/>
      <c r="H600" s="133"/>
      <c r="I600" s="134"/>
      <c r="J600" s="134"/>
      <c r="K600" s="134"/>
      <c r="L600" s="134"/>
      <c r="M600" s="134"/>
      <c r="N600" s="134"/>
      <c r="O600" s="133"/>
      <c r="P600" s="133"/>
      <c r="Q600" s="133"/>
      <c r="R600" s="133"/>
      <c r="S600" s="133"/>
      <c r="T600" s="133"/>
      <c r="U600" s="133"/>
      <c r="V600" s="133"/>
      <c r="W600" s="134"/>
      <c r="X600" s="133"/>
      <c r="Y600" s="133"/>
      <c r="Z600" s="133"/>
      <c r="AA600" s="133"/>
      <c r="AB600" s="134"/>
      <c r="AC600" s="116"/>
      <c r="AD600" s="171">
        <v>46246</v>
      </c>
      <c r="AE600" s="159"/>
      <c r="AF600" s="133"/>
      <c r="AG600" s="133"/>
      <c r="AH600" s="133"/>
      <c r="AI600" s="133"/>
      <c r="AJ600" s="133"/>
      <c r="AK600" s="133"/>
      <c r="AL600" s="133"/>
      <c r="AM600" s="133"/>
      <c r="AN600" s="134"/>
      <c r="AO600" s="133"/>
      <c r="AP600" s="136"/>
      <c r="AQ600" s="136"/>
      <c r="AR600" s="136"/>
      <c r="AS600" s="134"/>
      <c r="AT600" s="140"/>
      <c r="AU600" s="137"/>
    </row>
    <row r="601" spans="2:47" s="43" customFormat="1" ht="135" hidden="1" customHeight="1" x14ac:dyDescent="0.35">
      <c r="B601" s="139"/>
      <c r="C601" s="158"/>
      <c r="D601" s="141"/>
      <c r="E601" s="134"/>
      <c r="F601" s="134"/>
      <c r="G601" s="133"/>
      <c r="H601" s="133"/>
      <c r="I601" s="133"/>
      <c r="J601" s="133"/>
      <c r="K601" s="62"/>
      <c r="L601" s="133"/>
      <c r="M601" s="62"/>
      <c r="N601" s="62"/>
      <c r="O601" s="133"/>
      <c r="P601" s="133"/>
      <c r="Q601" s="133"/>
      <c r="R601" s="133"/>
      <c r="S601" s="133"/>
      <c r="T601" s="133"/>
      <c r="U601" s="133"/>
      <c r="V601" s="133"/>
      <c r="W601" s="133"/>
      <c r="X601" s="133"/>
      <c r="Y601" s="133"/>
      <c r="Z601" s="133"/>
      <c r="AA601" s="133"/>
      <c r="AB601" s="62"/>
      <c r="AC601" s="62"/>
      <c r="AD601" s="171">
        <v>46246</v>
      </c>
      <c r="AE601" s="159"/>
      <c r="AF601" s="133"/>
      <c r="AG601" s="133"/>
      <c r="AH601" s="133"/>
      <c r="AI601" s="133"/>
      <c r="AJ601" s="133"/>
      <c r="AK601" s="133"/>
      <c r="AL601" s="133"/>
      <c r="AM601" s="133"/>
      <c r="AN601" s="133"/>
      <c r="AO601" s="133"/>
      <c r="AP601" s="136"/>
      <c r="AQ601" s="136"/>
      <c r="AR601" s="136"/>
      <c r="AS601" s="62"/>
      <c r="AT601" s="160"/>
      <c r="AU601" s="137"/>
    </row>
    <row r="602" spans="2:47" s="43" customFormat="1" ht="135" hidden="1" customHeight="1" x14ac:dyDescent="0.35">
      <c r="B602" s="139"/>
      <c r="C602" s="158"/>
      <c r="D602" s="141"/>
      <c r="E602" s="134"/>
      <c r="F602" s="134"/>
      <c r="G602" s="133"/>
      <c r="H602" s="133"/>
      <c r="I602" s="133"/>
      <c r="J602" s="137"/>
      <c r="K602" s="62"/>
      <c r="L602" s="133"/>
      <c r="M602" s="62"/>
      <c r="N602" s="62"/>
      <c r="O602" s="133"/>
      <c r="P602" s="133"/>
      <c r="Q602" s="133"/>
      <c r="R602" s="133"/>
      <c r="S602" s="133"/>
      <c r="T602" s="133"/>
      <c r="U602" s="133"/>
      <c r="V602" s="133"/>
      <c r="W602" s="133"/>
      <c r="X602" s="133"/>
      <c r="Y602" s="133"/>
      <c r="Z602" s="133"/>
      <c r="AA602" s="133"/>
      <c r="AB602" s="62"/>
      <c r="AC602" s="62"/>
      <c r="AD602" s="171">
        <v>46246</v>
      </c>
      <c r="AE602" s="159"/>
      <c r="AF602" s="133"/>
      <c r="AG602" s="133"/>
      <c r="AH602" s="133"/>
      <c r="AI602" s="133"/>
      <c r="AJ602" s="133"/>
      <c r="AK602" s="133"/>
      <c r="AL602" s="133"/>
      <c r="AM602" s="133"/>
      <c r="AN602" s="133"/>
      <c r="AO602" s="133"/>
      <c r="AP602" s="136"/>
      <c r="AQ602" s="136"/>
      <c r="AR602" s="136"/>
      <c r="AS602" s="62"/>
      <c r="AT602" s="160"/>
      <c r="AU602" s="137"/>
    </row>
    <row r="603" spans="2:47" s="43" customFormat="1" ht="135" hidden="1" customHeight="1" x14ac:dyDescent="0.35">
      <c r="B603" s="139"/>
      <c r="C603" s="158"/>
      <c r="D603" s="140"/>
      <c r="E603" s="134"/>
      <c r="F603" s="134"/>
      <c r="G603" s="133"/>
      <c r="H603" s="133"/>
      <c r="I603" s="137"/>
      <c r="J603" s="137"/>
      <c r="K603" s="62"/>
      <c r="L603" s="137"/>
      <c r="M603" s="137"/>
      <c r="N603" s="137"/>
      <c r="O603" s="133"/>
      <c r="P603" s="133"/>
      <c r="Q603" s="133"/>
      <c r="R603" s="133"/>
      <c r="S603" s="133"/>
      <c r="T603" s="133"/>
      <c r="U603" s="133"/>
      <c r="V603" s="133"/>
      <c r="W603" s="62"/>
      <c r="X603" s="133"/>
      <c r="Y603" s="133"/>
      <c r="Z603" s="133"/>
      <c r="AA603" s="133"/>
      <c r="AB603" s="137"/>
      <c r="AC603" s="133"/>
      <c r="AD603" s="171">
        <v>46246</v>
      </c>
      <c r="AE603" s="159"/>
      <c r="AF603" s="133"/>
      <c r="AG603" s="133"/>
      <c r="AH603" s="133"/>
      <c r="AI603" s="133"/>
      <c r="AJ603" s="133"/>
      <c r="AK603" s="133"/>
      <c r="AL603" s="133"/>
      <c r="AM603" s="133"/>
      <c r="AN603" s="62"/>
      <c r="AO603" s="133"/>
      <c r="AP603" s="136"/>
      <c r="AQ603" s="136"/>
      <c r="AR603" s="136"/>
      <c r="AS603" s="137"/>
      <c r="AT603" s="136"/>
      <c r="AU603" s="137"/>
    </row>
    <row r="604" spans="2:47" s="43" customFormat="1" ht="135" hidden="1" customHeight="1" x14ac:dyDescent="0.35">
      <c r="B604" s="139"/>
      <c r="C604" s="158"/>
      <c r="D604" s="140"/>
      <c r="E604" s="134"/>
      <c r="F604" s="134"/>
      <c r="G604" s="133"/>
      <c r="H604" s="133"/>
      <c r="I604" s="138"/>
      <c r="J604" s="133"/>
      <c r="K604" s="62"/>
      <c r="L604" s="133"/>
      <c r="M604" s="62"/>
      <c r="N604" s="138"/>
      <c r="O604" s="133"/>
      <c r="P604" s="133"/>
      <c r="Q604" s="133"/>
      <c r="R604" s="133"/>
      <c r="S604" s="133"/>
      <c r="T604" s="133"/>
      <c r="U604" s="133"/>
      <c r="V604" s="133"/>
      <c r="W604" s="62"/>
      <c r="X604" s="133"/>
      <c r="Y604" s="133"/>
      <c r="Z604" s="133"/>
      <c r="AA604" s="133"/>
      <c r="AB604" s="137"/>
      <c r="AC604" s="133"/>
      <c r="AD604" s="171">
        <v>46246</v>
      </c>
      <c r="AE604" s="159"/>
      <c r="AF604" s="133"/>
      <c r="AG604" s="133"/>
      <c r="AH604" s="133"/>
      <c r="AI604" s="133"/>
      <c r="AJ604" s="133"/>
      <c r="AK604" s="133"/>
      <c r="AL604" s="133"/>
      <c r="AM604" s="133"/>
      <c r="AN604" s="62"/>
      <c r="AO604" s="133"/>
      <c r="AP604" s="136"/>
      <c r="AQ604" s="136"/>
      <c r="AR604" s="136"/>
      <c r="AS604" s="137"/>
      <c r="AT604" s="136"/>
      <c r="AU604" s="137"/>
    </row>
    <row r="605" spans="2:47" s="43" customFormat="1" ht="135" hidden="1" customHeight="1" x14ac:dyDescent="0.35">
      <c r="B605" s="139"/>
      <c r="C605" s="158"/>
      <c r="D605" s="140"/>
      <c r="E605" s="134"/>
      <c r="F605" s="134"/>
      <c r="G605" s="133"/>
      <c r="H605" s="133"/>
      <c r="I605" s="133"/>
      <c r="J605" s="133"/>
      <c r="K605" s="62"/>
      <c r="L605" s="133"/>
      <c r="M605" s="62"/>
      <c r="N605" s="62"/>
      <c r="O605" s="133"/>
      <c r="P605" s="133"/>
      <c r="Q605" s="133"/>
      <c r="R605" s="133"/>
      <c r="S605" s="133"/>
      <c r="T605" s="133"/>
      <c r="U605" s="133"/>
      <c r="V605" s="133"/>
      <c r="W605" s="133"/>
      <c r="X605" s="133"/>
      <c r="Y605" s="133"/>
      <c r="Z605" s="133"/>
      <c r="AA605" s="133"/>
      <c r="AB605" s="133"/>
      <c r="AC605" s="133"/>
      <c r="AD605" s="171">
        <v>46246</v>
      </c>
      <c r="AE605" s="159"/>
      <c r="AF605" s="133"/>
      <c r="AG605" s="133"/>
      <c r="AH605" s="133"/>
      <c r="AI605" s="133"/>
      <c r="AJ605" s="133"/>
      <c r="AK605" s="133"/>
      <c r="AL605" s="133"/>
      <c r="AM605" s="133"/>
      <c r="AN605" s="133"/>
      <c r="AO605" s="133"/>
      <c r="AP605" s="136"/>
      <c r="AQ605" s="136"/>
      <c r="AR605" s="136"/>
      <c r="AS605" s="133"/>
      <c r="AT605" s="136"/>
      <c r="AU605" s="137"/>
    </row>
    <row r="606" spans="2:47" s="43" customFormat="1" ht="135" hidden="1" customHeight="1" x14ac:dyDescent="0.35">
      <c r="B606" s="139"/>
      <c r="C606" s="158"/>
      <c r="D606" s="140"/>
      <c r="E606" s="134"/>
      <c r="F606" s="134"/>
      <c r="G606" s="133"/>
      <c r="H606" s="133"/>
      <c r="I606" s="133"/>
      <c r="J606" s="133"/>
      <c r="K606" s="134"/>
      <c r="L606" s="62"/>
      <c r="M606" s="62"/>
      <c r="N606" s="62"/>
      <c r="O606" s="133"/>
      <c r="P606" s="133"/>
      <c r="Q606" s="133"/>
      <c r="R606" s="133"/>
      <c r="S606" s="133"/>
      <c r="T606" s="133"/>
      <c r="U606" s="133"/>
      <c r="V606" s="133"/>
      <c r="W606" s="133"/>
      <c r="X606" s="133"/>
      <c r="Y606" s="133"/>
      <c r="Z606" s="133"/>
      <c r="AA606" s="133"/>
      <c r="AB606" s="133"/>
      <c r="AC606" s="133"/>
      <c r="AD606" s="171">
        <v>46246</v>
      </c>
      <c r="AE606" s="159"/>
      <c r="AF606" s="133"/>
      <c r="AG606" s="133"/>
      <c r="AH606" s="133"/>
      <c r="AI606" s="133"/>
      <c r="AJ606" s="133"/>
      <c r="AK606" s="133"/>
      <c r="AL606" s="133"/>
      <c r="AM606" s="133"/>
      <c r="AN606" s="133"/>
      <c r="AO606" s="133"/>
      <c r="AP606" s="136"/>
      <c r="AQ606" s="136"/>
      <c r="AR606" s="136"/>
      <c r="AS606" s="133"/>
      <c r="AT606" s="136"/>
      <c r="AU606" s="137"/>
    </row>
    <row r="607" spans="2:47" s="43" customFormat="1" ht="135" hidden="1" customHeight="1" x14ac:dyDescent="0.35">
      <c r="B607" s="139"/>
      <c r="C607" s="158"/>
      <c r="D607" s="140"/>
      <c r="E607" s="134"/>
      <c r="F607" s="134"/>
      <c r="G607" s="133"/>
      <c r="H607" s="133"/>
      <c r="I607" s="137"/>
      <c r="J607" s="137"/>
      <c r="K607" s="62"/>
      <c r="L607" s="137"/>
      <c r="M607" s="137"/>
      <c r="N607" s="137"/>
      <c r="O607" s="133"/>
      <c r="P607" s="133"/>
      <c r="Q607" s="133"/>
      <c r="R607" s="133"/>
      <c r="S607" s="133"/>
      <c r="T607" s="133"/>
      <c r="U607" s="133"/>
      <c r="V607" s="133"/>
      <c r="W607" s="62"/>
      <c r="X607" s="133"/>
      <c r="Y607" s="133"/>
      <c r="Z607" s="133"/>
      <c r="AA607" s="133"/>
      <c r="AB607" s="137"/>
      <c r="AC607" s="133"/>
      <c r="AD607" s="171">
        <v>46246</v>
      </c>
      <c r="AE607" s="159"/>
      <c r="AF607" s="133"/>
      <c r="AG607" s="133"/>
      <c r="AH607" s="133"/>
      <c r="AI607" s="133"/>
      <c r="AJ607" s="133"/>
      <c r="AK607" s="133"/>
      <c r="AL607" s="133"/>
      <c r="AM607" s="133"/>
      <c r="AN607" s="62"/>
      <c r="AO607" s="133"/>
      <c r="AP607" s="136"/>
      <c r="AQ607" s="136"/>
      <c r="AR607" s="136"/>
      <c r="AS607" s="137"/>
      <c r="AT607" s="136"/>
      <c r="AU607" s="137"/>
    </row>
    <row r="608" spans="2:47" s="43" customFormat="1" ht="135" hidden="1" customHeight="1" x14ac:dyDescent="0.35">
      <c r="B608" s="139"/>
      <c r="C608" s="158"/>
      <c r="D608" s="140"/>
      <c r="E608" s="134"/>
      <c r="F608" s="134"/>
      <c r="G608" s="133"/>
      <c r="H608" s="133"/>
      <c r="I608" s="137"/>
      <c r="J608" s="137"/>
      <c r="K608" s="62"/>
      <c r="L608" s="137"/>
      <c r="M608" s="137"/>
      <c r="N608" s="137"/>
      <c r="O608" s="133"/>
      <c r="P608" s="133"/>
      <c r="Q608" s="133"/>
      <c r="R608" s="133"/>
      <c r="S608" s="133"/>
      <c r="T608" s="133"/>
      <c r="U608" s="133"/>
      <c r="V608" s="133"/>
      <c r="W608" s="62"/>
      <c r="X608" s="133"/>
      <c r="Y608" s="133"/>
      <c r="Z608" s="133"/>
      <c r="AA608" s="133"/>
      <c r="AB608" s="137"/>
      <c r="AC608" s="133"/>
      <c r="AD608" s="171">
        <v>46246</v>
      </c>
      <c r="AE608" s="159"/>
      <c r="AF608" s="133"/>
      <c r="AG608" s="133"/>
      <c r="AH608" s="133"/>
      <c r="AI608" s="133"/>
      <c r="AJ608" s="133"/>
      <c r="AK608" s="133"/>
      <c r="AL608" s="133"/>
      <c r="AM608" s="133"/>
      <c r="AN608" s="62"/>
      <c r="AO608" s="133"/>
      <c r="AP608" s="136"/>
      <c r="AQ608" s="136"/>
      <c r="AR608" s="136"/>
      <c r="AS608" s="137"/>
      <c r="AT608" s="136"/>
      <c r="AU608" s="137"/>
    </row>
    <row r="609" spans="2:47" s="43" customFormat="1" ht="135" hidden="1" customHeight="1" x14ac:dyDescent="0.35">
      <c r="B609" s="139"/>
      <c r="C609" s="158"/>
      <c r="D609" s="140"/>
      <c r="E609" s="134"/>
      <c r="F609" s="134"/>
      <c r="G609" s="133"/>
      <c r="H609" s="133"/>
      <c r="I609" s="137"/>
      <c r="J609" s="137"/>
      <c r="K609" s="62"/>
      <c r="L609" s="137"/>
      <c r="M609" s="137"/>
      <c r="N609" s="137"/>
      <c r="O609" s="133"/>
      <c r="P609" s="133"/>
      <c r="Q609" s="133"/>
      <c r="R609" s="133"/>
      <c r="S609" s="133"/>
      <c r="T609" s="133"/>
      <c r="U609" s="133"/>
      <c r="V609" s="133"/>
      <c r="W609" s="62"/>
      <c r="X609" s="133"/>
      <c r="Y609" s="133"/>
      <c r="Z609" s="133"/>
      <c r="AA609" s="133"/>
      <c r="AB609" s="137"/>
      <c r="AC609" s="133"/>
      <c r="AD609" s="171">
        <v>46246</v>
      </c>
      <c r="AE609" s="159"/>
      <c r="AF609" s="133"/>
      <c r="AG609" s="133"/>
      <c r="AH609" s="133"/>
      <c r="AI609" s="133"/>
      <c r="AJ609" s="133"/>
      <c r="AK609" s="133"/>
      <c r="AL609" s="133"/>
      <c r="AM609" s="133"/>
      <c r="AN609" s="62"/>
      <c r="AO609" s="133"/>
      <c r="AP609" s="136"/>
      <c r="AQ609" s="136"/>
      <c r="AR609" s="136"/>
      <c r="AS609" s="137"/>
      <c r="AT609" s="136"/>
      <c r="AU609" s="137"/>
    </row>
    <row r="610" spans="2:47" s="43" customFormat="1" ht="135" hidden="1" customHeight="1" x14ac:dyDescent="0.35">
      <c r="B610" s="139"/>
      <c r="C610" s="158"/>
      <c r="D610" s="140"/>
      <c r="E610" s="134"/>
      <c r="F610" s="134"/>
      <c r="G610" s="133"/>
      <c r="H610" s="133"/>
      <c r="I610" s="133"/>
      <c r="J610" s="133"/>
      <c r="K610" s="62"/>
      <c r="L610" s="133"/>
      <c r="M610" s="62"/>
      <c r="N610" s="62"/>
      <c r="O610" s="133"/>
      <c r="P610" s="133"/>
      <c r="Q610" s="133"/>
      <c r="R610" s="133"/>
      <c r="S610" s="133"/>
      <c r="T610" s="133"/>
      <c r="U610" s="133"/>
      <c r="V610" s="133"/>
      <c r="W610" s="133"/>
      <c r="X610" s="133"/>
      <c r="Y610" s="133"/>
      <c r="Z610" s="133"/>
      <c r="AA610" s="133"/>
      <c r="AB610" s="133"/>
      <c r="AC610" s="133"/>
      <c r="AD610" s="171">
        <v>46246</v>
      </c>
      <c r="AE610" s="159"/>
      <c r="AF610" s="133"/>
      <c r="AG610" s="133"/>
      <c r="AH610" s="133"/>
      <c r="AI610" s="133"/>
      <c r="AJ610" s="133"/>
      <c r="AK610" s="133"/>
      <c r="AL610" s="133"/>
      <c r="AM610" s="133"/>
      <c r="AN610" s="133"/>
      <c r="AO610" s="133"/>
      <c r="AP610" s="136"/>
      <c r="AQ610" s="136"/>
      <c r="AR610" s="136"/>
      <c r="AS610" s="133"/>
      <c r="AT610" s="136"/>
      <c r="AU610" s="137"/>
    </row>
    <row r="611" spans="2:47" s="43" customFormat="1" ht="135" hidden="1" customHeight="1" x14ac:dyDescent="0.35">
      <c r="B611" s="139"/>
      <c r="C611" s="158"/>
      <c r="D611" s="140"/>
      <c r="E611" s="134"/>
      <c r="F611" s="134"/>
      <c r="G611" s="133"/>
      <c r="H611" s="133"/>
      <c r="I611" s="133"/>
      <c r="J611" s="133"/>
      <c r="K611" s="62"/>
      <c r="L611" s="133"/>
      <c r="M611" s="62"/>
      <c r="N611" s="62"/>
      <c r="O611" s="133"/>
      <c r="P611" s="133"/>
      <c r="Q611" s="133"/>
      <c r="R611" s="133"/>
      <c r="S611" s="133"/>
      <c r="T611" s="133"/>
      <c r="U611" s="133"/>
      <c r="V611" s="133"/>
      <c r="W611" s="133"/>
      <c r="X611" s="133"/>
      <c r="Y611" s="133"/>
      <c r="Z611" s="133"/>
      <c r="AA611" s="133"/>
      <c r="AB611" s="62"/>
      <c r="AC611" s="62"/>
      <c r="AD611" s="171">
        <v>46246</v>
      </c>
      <c r="AE611" s="159"/>
      <c r="AF611" s="133"/>
      <c r="AG611" s="133"/>
      <c r="AH611" s="133"/>
      <c r="AI611" s="133"/>
      <c r="AJ611" s="133"/>
      <c r="AK611" s="133"/>
      <c r="AL611" s="133"/>
      <c r="AM611" s="133"/>
      <c r="AN611" s="133"/>
      <c r="AO611" s="133"/>
      <c r="AP611" s="136"/>
      <c r="AQ611" s="136"/>
      <c r="AR611" s="136"/>
      <c r="AS611" s="62"/>
      <c r="AT611" s="160"/>
      <c r="AU611" s="137"/>
    </row>
    <row r="612" spans="2:47" s="43" customFormat="1" ht="135" hidden="1" customHeight="1" x14ac:dyDescent="0.35">
      <c r="B612" s="139"/>
      <c r="C612" s="158"/>
      <c r="D612" s="140"/>
      <c r="E612" s="134"/>
      <c r="F612" s="134"/>
      <c r="G612" s="133"/>
      <c r="H612" s="133"/>
      <c r="I612" s="133"/>
      <c r="J612" s="133"/>
      <c r="K612" s="62"/>
      <c r="L612" s="133"/>
      <c r="M612" s="62"/>
      <c r="N612" s="62"/>
      <c r="O612" s="133"/>
      <c r="P612" s="133"/>
      <c r="Q612" s="133"/>
      <c r="R612" s="133"/>
      <c r="S612" s="133"/>
      <c r="T612" s="133"/>
      <c r="U612" s="133"/>
      <c r="V612" s="133"/>
      <c r="W612" s="133"/>
      <c r="X612" s="133"/>
      <c r="Y612" s="133"/>
      <c r="Z612" s="133"/>
      <c r="AA612" s="133"/>
      <c r="AB612" s="62"/>
      <c r="AC612" s="62"/>
      <c r="AD612" s="171">
        <v>46246</v>
      </c>
      <c r="AE612" s="159"/>
      <c r="AF612" s="133"/>
      <c r="AG612" s="133"/>
      <c r="AH612" s="133"/>
      <c r="AI612" s="133"/>
      <c r="AJ612" s="133"/>
      <c r="AK612" s="133"/>
      <c r="AL612" s="133"/>
      <c r="AM612" s="133"/>
      <c r="AN612" s="133"/>
      <c r="AO612" s="133"/>
      <c r="AP612" s="136"/>
      <c r="AQ612" s="136"/>
      <c r="AR612" s="136"/>
      <c r="AS612" s="62"/>
      <c r="AT612" s="160"/>
      <c r="AU612" s="137"/>
    </row>
    <row r="613" spans="2:47" s="43" customFormat="1" ht="135" hidden="1" customHeight="1" x14ac:dyDescent="0.35">
      <c r="B613" s="139"/>
      <c r="C613" s="158"/>
      <c r="D613" s="140"/>
      <c r="E613" s="134"/>
      <c r="F613" s="134"/>
      <c r="G613" s="133"/>
      <c r="H613" s="133"/>
      <c r="I613" s="133"/>
      <c r="J613" s="133"/>
      <c r="K613" s="62"/>
      <c r="L613" s="62"/>
      <c r="M613" s="62"/>
      <c r="N613" s="62"/>
      <c r="O613" s="133"/>
      <c r="P613" s="133"/>
      <c r="Q613" s="133"/>
      <c r="R613" s="133"/>
      <c r="S613" s="133"/>
      <c r="T613" s="133"/>
      <c r="U613" s="133"/>
      <c r="V613" s="133"/>
      <c r="W613" s="133"/>
      <c r="X613" s="133"/>
      <c r="Y613" s="133"/>
      <c r="Z613" s="133"/>
      <c r="AA613" s="133"/>
      <c r="AB613" s="133"/>
      <c r="AC613" s="133"/>
      <c r="AD613" s="171">
        <v>46246</v>
      </c>
      <c r="AE613" s="159"/>
      <c r="AF613" s="133"/>
      <c r="AG613" s="133"/>
      <c r="AH613" s="133"/>
      <c r="AI613" s="133"/>
      <c r="AJ613" s="133"/>
      <c r="AK613" s="133"/>
      <c r="AL613" s="133"/>
      <c r="AM613" s="133"/>
      <c r="AN613" s="133"/>
      <c r="AO613" s="133"/>
      <c r="AP613" s="136"/>
      <c r="AQ613" s="136"/>
      <c r="AR613" s="136"/>
      <c r="AS613" s="133"/>
      <c r="AT613" s="136"/>
      <c r="AU613" s="137"/>
    </row>
    <row r="614" spans="2:47" s="43" customFormat="1" ht="135" hidden="1" customHeight="1" x14ac:dyDescent="0.35">
      <c r="B614" s="139"/>
      <c r="C614" s="158"/>
      <c r="D614" s="140"/>
      <c r="E614" s="134"/>
      <c r="F614" s="134"/>
      <c r="G614" s="133"/>
      <c r="H614" s="133"/>
      <c r="I614" s="133"/>
      <c r="J614" s="133"/>
      <c r="K614" s="62"/>
      <c r="L614" s="62"/>
      <c r="M614" s="62"/>
      <c r="N614" s="62"/>
      <c r="O614" s="133"/>
      <c r="P614" s="133"/>
      <c r="Q614" s="133"/>
      <c r="R614" s="133"/>
      <c r="S614" s="133"/>
      <c r="T614" s="133"/>
      <c r="U614" s="133"/>
      <c r="V614" s="133"/>
      <c r="W614" s="133"/>
      <c r="X614" s="133"/>
      <c r="Y614" s="133"/>
      <c r="Z614" s="133"/>
      <c r="AA614" s="133"/>
      <c r="AB614" s="133"/>
      <c r="AC614" s="133"/>
      <c r="AD614" s="171">
        <v>46246</v>
      </c>
      <c r="AE614" s="159"/>
      <c r="AF614" s="133"/>
      <c r="AG614" s="133"/>
      <c r="AH614" s="133"/>
      <c r="AI614" s="133"/>
      <c r="AJ614" s="133"/>
      <c r="AK614" s="133"/>
      <c r="AL614" s="133"/>
      <c r="AM614" s="133"/>
      <c r="AN614" s="133"/>
      <c r="AO614" s="133"/>
      <c r="AP614" s="136"/>
      <c r="AQ614" s="136"/>
      <c r="AR614" s="136"/>
      <c r="AS614" s="133"/>
      <c r="AT614" s="136"/>
      <c r="AU614" s="137"/>
    </row>
    <row r="615" spans="2:47" s="43" customFormat="1" ht="135" hidden="1" customHeight="1" x14ac:dyDescent="0.35">
      <c r="B615" s="139"/>
      <c r="C615" s="158"/>
      <c r="D615" s="141"/>
      <c r="E615" s="134"/>
      <c r="F615" s="134"/>
      <c r="G615" s="133"/>
      <c r="H615" s="133"/>
      <c r="I615" s="137"/>
      <c r="J615" s="137"/>
      <c r="K615" s="62"/>
      <c r="L615" s="137"/>
      <c r="M615" s="137"/>
      <c r="N615" s="137"/>
      <c r="O615" s="133"/>
      <c r="P615" s="133"/>
      <c r="Q615" s="133"/>
      <c r="R615" s="133"/>
      <c r="S615" s="133"/>
      <c r="T615" s="133"/>
      <c r="U615" s="133"/>
      <c r="V615" s="133"/>
      <c r="W615" s="62"/>
      <c r="X615" s="133"/>
      <c r="Y615" s="133"/>
      <c r="Z615" s="133"/>
      <c r="AA615" s="133"/>
      <c r="AB615" s="137"/>
      <c r="AC615" s="133"/>
      <c r="AD615" s="171">
        <v>46246</v>
      </c>
      <c r="AE615" s="159"/>
      <c r="AF615" s="133"/>
      <c r="AG615" s="133"/>
      <c r="AH615" s="133"/>
      <c r="AI615" s="133"/>
      <c r="AJ615" s="133"/>
      <c r="AK615" s="133"/>
      <c r="AL615" s="133"/>
      <c r="AM615" s="133"/>
      <c r="AN615" s="62"/>
      <c r="AO615" s="133"/>
      <c r="AP615" s="136"/>
      <c r="AQ615" s="136"/>
      <c r="AR615" s="136"/>
      <c r="AS615" s="137"/>
      <c r="AT615" s="136"/>
      <c r="AU615" s="137"/>
    </row>
    <row r="616" spans="2:47" s="43" customFormat="1" ht="135" hidden="1" customHeight="1" x14ac:dyDescent="0.35">
      <c r="B616" s="139"/>
      <c r="C616" s="158"/>
      <c r="D616" s="141"/>
      <c r="E616" s="134"/>
      <c r="F616" s="134"/>
      <c r="G616" s="133"/>
      <c r="H616" s="133"/>
      <c r="I616" s="138"/>
      <c r="J616" s="133"/>
      <c r="K616" s="62"/>
      <c r="L616" s="133"/>
      <c r="M616" s="62"/>
      <c r="N616" s="138"/>
      <c r="O616" s="133"/>
      <c r="P616" s="133"/>
      <c r="Q616" s="133"/>
      <c r="R616" s="133"/>
      <c r="S616" s="133"/>
      <c r="T616" s="133"/>
      <c r="U616" s="133"/>
      <c r="V616" s="133"/>
      <c r="W616" s="62"/>
      <c r="X616" s="133"/>
      <c r="Y616" s="133"/>
      <c r="Z616" s="133"/>
      <c r="AA616" s="133"/>
      <c r="AB616" s="137"/>
      <c r="AC616" s="133"/>
      <c r="AD616" s="171">
        <v>46246</v>
      </c>
      <c r="AE616" s="159"/>
      <c r="AF616" s="133"/>
      <c r="AG616" s="133"/>
      <c r="AH616" s="133"/>
      <c r="AI616" s="133"/>
      <c r="AJ616" s="133"/>
      <c r="AK616" s="133"/>
      <c r="AL616" s="133"/>
      <c r="AM616" s="133"/>
      <c r="AN616" s="62"/>
      <c r="AO616" s="133"/>
      <c r="AP616" s="136"/>
      <c r="AQ616" s="136"/>
      <c r="AR616" s="136"/>
      <c r="AS616" s="137"/>
      <c r="AT616" s="136"/>
      <c r="AU616" s="137"/>
    </row>
    <row r="617" spans="2:47" s="43" customFormat="1" ht="135" hidden="1" customHeight="1" x14ac:dyDescent="0.35">
      <c r="B617" s="139"/>
      <c r="C617" s="158"/>
      <c r="D617" s="141"/>
      <c r="E617" s="134"/>
      <c r="F617" s="134"/>
      <c r="G617" s="133"/>
      <c r="H617" s="133"/>
      <c r="I617" s="133"/>
      <c r="J617" s="133"/>
      <c r="K617" s="62"/>
      <c r="L617" s="133"/>
      <c r="M617" s="62"/>
      <c r="N617" s="62"/>
      <c r="O617" s="133"/>
      <c r="P617" s="133"/>
      <c r="Q617" s="133"/>
      <c r="R617" s="133"/>
      <c r="S617" s="133"/>
      <c r="T617" s="133"/>
      <c r="U617" s="133"/>
      <c r="V617" s="133"/>
      <c r="W617" s="133"/>
      <c r="X617" s="133"/>
      <c r="Y617" s="133"/>
      <c r="Z617" s="133"/>
      <c r="AA617" s="133"/>
      <c r="AB617" s="133"/>
      <c r="AC617" s="133"/>
      <c r="AD617" s="171">
        <v>46246</v>
      </c>
      <c r="AE617" s="159"/>
      <c r="AF617" s="133"/>
      <c r="AG617" s="133"/>
      <c r="AH617" s="133"/>
      <c r="AI617" s="133"/>
      <c r="AJ617" s="133"/>
      <c r="AK617" s="133"/>
      <c r="AL617" s="133"/>
      <c r="AM617" s="133"/>
      <c r="AN617" s="133"/>
      <c r="AO617" s="133"/>
      <c r="AP617" s="136"/>
      <c r="AQ617" s="136"/>
      <c r="AR617" s="136"/>
      <c r="AS617" s="133"/>
      <c r="AT617" s="136"/>
      <c r="AU617" s="137"/>
    </row>
    <row r="618" spans="2:47" s="43" customFormat="1" ht="135" hidden="1" customHeight="1" x14ac:dyDescent="0.35">
      <c r="B618" s="139"/>
      <c r="C618" s="158"/>
      <c r="D618" s="141"/>
      <c r="E618" s="134"/>
      <c r="F618" s="134"/>
      <c r="G618" s="133"/>
      <c r="H618" s="133"/>
      <c r="I618" s="133"/>
      <c r="J618" s="133"/>
      <c r="K618" s="62"/>
      <c r="L618" s="133"/>
      <c r="M618" s="62"/>
      <c r="N618" s="62"/>
      <c r="O618" s="133"/>
      <c r="P618" s="133"/>
      <c r="Q618" s="133"/>
      <c r="R618" s="133"/>
      <c r="S618" s="133"/>
      <c r="T618" s="133"/>
      <c r="U618" s="133"/>
      <c r="V618" s="133"/>
      <c r="W618" s="133"/>
      <c r="X618" s="133"/>
      <c r="Y618" s="133"/>
      <c r="Z618" s="133"/>
      <c r="AA618" s="133"/>
      <c r="AB618" s="133"/>
      <c r="AC618" s="133"/>
      <c r="AD618" s="171">
        <v>46246</v>
      </c>
      <c r="AE618" s="159"/>
      <c r="AF618" s="133"/>
      <c r="AG618" s="133"/>
      <c r="AH618" s="133"/>
      <c r="AI618" s="133"/>
      <c r="AJ618" s="133"/>
      <c r="AK618" s="133"/>
      <c r="AL618" s="133"/>
      <c r="AM618" s="133"/>
      <c r="AN618" s="133"/>
      <c r="AO618" s="133"/>
      <c r="AP618" s="136"/>
      <c r="AQ618" s="136"/>
      <c r="AR618" s="136"/>
      <c r="AS618" s="133"/>
      <c r="AT618" s="136"/>
      <c r="AU618" s="137"/>
    </row>
    <row r="619" spans="2:47" s="43" customFormat="1" ht="135" hidden="1" customHeight="1" x14ac:dyDescent="0.35">
      <c r="B619" s="139"/>
      <c r="C619" s="158"/>
      <c r="D619" s="141"/>
      <c r="E619" s="134"/>
      <c r="F619" s="134"/>
      <c r="G619" s="133"/>
      <c r="H619" s="133"/>
      <c r="I619" s="133"/>
      <c r="J619" s="133"/>
      <c r="K619" s="134"/>
      <c r="L619" s="62"/>
      <c r="M619" s="62"/>
      <c r="N619" s="62"/>
      <c r="O619" s="133"/>
      <c r="P619" s="133"/>
      <c r="Q619" s="133"/>
      <c r="R619" s="133"/>
      <c r="S619" s="133"/>
      <c r="T619" s="133"/>
      <c r="U619" s="133"/>
      <c r="V619" s="133"/>
      <c r="W619" s="133"/>
      <c r="X619" s="133"/>
      <c r="Y619" s="133"/>
      <c r="Z619" s="133"/>
      <c r="AA619" s="133"/>
      <c r="AB619" s="133"/>
      <c r="AC619" s="133"/>
      <c r="AD619" s="171">
        <v>46246</v>
      </c>
      <c r="AE619" s="159"/>
      <c r="AF619" s="133"/>
      <c r="AG619" s="133"/>
      <c r="AH619" s="133"/>
      <c r="AI619" s="133"/>
      <c r="AJ619" s="133"/>
      <c r="AK619" s="133"/>
      <c r="AL619" s="133"/>
      <c r="AM619" s="133"/>
      <c r="AN619" s="133"/>
      <c r="AO619" s="133"/>
      <c r="AP619" s="136"/>
      <c r="AQ619" s="136"/>
      <c r="AR619" s="136"/>
      <c r="AS619" s="133"/>
      <c r="AT619" s="136"/>
      <c r="AU619" s="137"/>
    </row>
    <row r="620" spans="2:47" s="43" customFormat="1" ht="135" hidden="1" customHeight="1" x14ac:dyDescent="0.35">
      <c r="B620" s="139"/>
      <c r="C620" s="158"/>
      <c r="D620" s="141"/>
      <c r="E620" s="134"/>
      <c r="F620" s="134"/>
      <c r="G620" s="133"/>
      <c r="H620" s="133"/>
      <c r="I620" s="137"/>
      <c r="J620" s="137"/>
      <c r="K620" s="62"/>
      <c r="L620" s="137"/>
      <c r="M620" s="137"/>
      <c r="N620" s="137"/>
      <c r="O620" s="133"/>
      <c r="P620" s="133"/>
      <c r="Q620" s="133"/>
      <c r="R620" s="133"/>
      <c r="S620" s="133"/>
      <c r="T620" s="133"/>
      <c r="U620" s="133"/>
      <c r="V620" s="133"/>
      <c r="W620" s="62"/>
      <c r="X620" s="133"/>
      <c r="Y620" s="133"/>
      <c r="Z620" s="133"/>
      <c r="AA620" s="133"/>
      <c r="AB620" s="137"/>
      <c r="AC620" s="133"/>
      <c r="AD620" s="171">
        <v>46246</v>
      </c>
      <c r="AE620" s="159"/>
      <c r="AF620" s="133"/>
      <c r="AG620" s="133"/>
      <c r="AH620" s="133"/>
      <c r="AI620" s="133"/>
      <c r="AJ620" s="133"/>
      <c r="AK620" s="133"/>
      <c r="AL620" s="133"/>
      <c r="AM620" s="133"/>
      <c r="AN620" s="62"/>
      <c r="AO620" s="133"/>
      <c r="AP620" s="136"/>
      <c r="AQ620" s="136"/>
      <c r="AR620" s="136"/>
      <c r="AS620" s="137"/>
      <c r="AT620" s="136"/>
      <c r="AU620" s="137"/>
    </row>
    <row r="621" spans="2:47" s="43" customFormat="1" ht="135" hidden="1" customHeight="1" x14ac:dyDescent="0.35">
      <c r="B621" s="139"/>
      <c r="C621" s="158"/>
      <c r="D621" s="141"/>
      <c r="E621" s="134"/>
      <c r="F621" s="134"/>
      <c r="G621" s="133"/>
      <c r="H621" s="133"/>
      <c r="I621" s="133"/>
      <c r="J621" s="133"/>
      <c r="K621" s="62"/>
      <c r="L621" s="133"/>
      <c r="M621" s="62"/>
      <c r="N621" s="62"/>
      <c r="O621" s="133"/>
      <c r="P621" s="133"/>
      <c r="Q621" s="133"/>
      <c r="R621" s="133"/>
      <c r="S621" s="133"/>
      <c r="T621" s="133"/>
      <c r="U621" s="133"/>
      <c r="V621" s="133"/>
      <c r="W621" s="133"/>
      <c r="X621" s="133"/>
      <c r="Y621" s="133"/>
      <c r="Z621" s="133"/>
      <c r="AA621" s="133"/>
      <c r="AB621" s="133"/>
      <c r="AC621" s="133"/>
      <c r="AD621" s="171">
        <v>46246</v>
      </c>
      <c r="AE621" s="159"/>
      <c r="AF621" s="133"/>
      <c r="AG621" s="133"/>
      <c r="AH621" s="133"/>
      <c r="AI621" s="133"/>
      <c r="AJ621" s="133"/>
      <c r="AK621" s="133"/>
      <c r="AL621" s="133"/>
      <c r="AM621" s="133"/>
      <c r="AN621" s="133"/>
      <c r="AO621" s="133"/>
      <c r="AP621" s="136"/>
      <c r="AQ621" s="136"/>
      <c r="AR621" s="136"/>
      <c r="AS621" s="133"/>
      <c r="AT621" s="136"/>
      <c r="AU621" s="137"/>
    </row>
    <row r="622" spans="2:47" s="43" customFormat="1" ht="135" hidden="1" customHeight="1" x14ac:dyDescent="0.35">
      <c r="B622" s="139"/>
      <c r="C622" s="158"/>
      <c r="D622" s="141"/>
      <c r="E622" s="134"/>
      <c r="F622" s="134"/>
      <c r="G622" s="133"/>
      <c r="H622" s="133"/>
      <c r="I622" s="133"/>
      <c r="J622" s="133"/>
      <c r="K622" s="62"/>
      <c r="L622" s="133"/>
      <c r="M622" s="62"/>
      <c r="N622" s="62"/>
      <c r="O622" s="133"/>
      <c r="P622" s="133"/>
      <c r="Q622" s="133"/>
      <c r="R622" s="133"/>
      <c r="S622" s="133"/>
      <c r="T622" s="133"/>
      <c r="U622" s="133"/>
      <c r="V622" s="133"/>
      <c r="W622" s="133"/>
      <c r="X622" s="133"/>
      <c r="Y622" s="133"/>
      <c r="Z622" s="133"/>
      <c r="AA622" s="133"/>
      <c r="AB622" s="62"/>
      <c r="AC622" s="62"/>
      <c r="AD622" s="171">
        <v>46246</v>
      </c>
      <c r="AE622" s="159"/>
      <c r="AF622" s="133"/>
      <c r="AG622" s="133"/>
      <c r="AH622" s="133"/>
      <c r="AI622" s="133"/>
      <c r="AJ622" s="133"/>
      <c r="AK622" s="133"/>
      <c r="AL622" s="133"/>
      <c r="AM622" s="133"/>
      <c r="AN622" s="133"/>
      <c r="AO622" s="133"/>
      <c r="AP622" s="136"/>
      <c r="AQ622" s="136"/>
      <c r="AR622" s="136"/>
      <c r="AS622" s="62"/>
      <c r="AT622" s="160"/>
      <c r="AU622" s="137"/>
    </row>
    <row r="623" spans="2:47" s="43" customFormat="1" ht="135" hidden="1" customHeight="1" x14ac:dyDescent="0.35">
      <c r="B623" s="139"/>
      <c r="C623" s="158"/>
      <c r="D623" s="141"/>
      <c r="E623" s="134"/>
      <c r="F623" s="134"/>
      <c r="G623" s="133"/>
      <c r="H623" s="133"/>
      <c r="I623" s="137"/>
      <c r="J623" s="137"/>
      <c r="K623" s="62"/>
      <c r="L623" s="137"/>
      <c r="M623" s="137"/>
      <c r="N623" s="137"/>
      <c r="O623" s="133"/>
      <c r="P623" s="133"/>
      <c r="Q623" s="133"/>
      <c r="R623" s="133"/>
      <c r="S623" s="133"/>
      <c r="T623" s="133"/>
      <c r="U623" s="133"/>
      <c r="V623" s="133"/>
      <c r="W623" s="62"/>
      <c r="X623" s="133"/>
      <c r="Y623" s="133"/>
      <c r="Z623" s="133"/>
      <c r="AA623" s="133"/>
      <c r="AB623" s="137"/>
      <c r="AC623" s="133"/>
      <c r="AD623" s="171">
        <v>46246</v>
      </c>
      <c r="AE623" s="159"/>
      <c r="AF623" s="133"/>
      <c r="AG623" s="133"/>
      <c r="AH623" s="133"/>
      <c r="AI623" s="133"/>
      <c r="AJ623" s="133"/>
      <c r="AK623" s="133"/>
      <c r="AL623" s="133"/>
      <c r="AM623" s="133"/>
      <c r="AN623" s="62"/>
      <c r="AO623" s="133"/>
      <c r="AP623" s="136"/>
      <c r="AQ623" s="136"/>
      <c r="AR623" s="136"/>
      <c r="AS623" s="137"/>
      <c r="AT623" s="136"/>
      <c r="AU623" s="137"/>
    </row>
    <row r="624" spans="2:47" s="43" customFormat="1" ht="135" hidden="1" customHeight="1" x14ac:dyDescent="0.35">
      <c r="B624" s="139"/>
      <c r="C624" s="158"/>
      <c r="D624" s="141"/>
      <c r="E624" s="134"/>
      <c r="F624" s="134"/>
      <c r="G624" s="133"/>
      <c r="H624" s="133"/>
      <c r="I624" s="138"/>
      <c r="J624" s="133"/>
      <c r="K624" s="62"/>
      <c r="L624" s="133"/>
      <c r="M624" s="62"/>
      <c r="N624" s="138"/>
      <c r="O624" s="133"/>
      <c r="P624" s="133"/>
      <c r="Q624" s="133"/>
      <c r="R624" s="133"/>
      <c r="S624" s="133"/>
      <c r="T624" s="133"/>
      <c r="U624" s="133"/>
      <c r="V624" s="133"/>
      <c r="W624" s="62"/>
      <c r="X624" s="133"/>
      <c r="Y624" s="133"/>
      <c r="Z624" s="133"/>
      <c r="AA624" s="133"/>
      <c r="AB624" s="137"/>
      <c r="AC624" s="133"/>
      <c r="AD624" s="171">
        <v>46246</v>
      </c>
      <c r="AE624" s="159"/>
      <c r="AF624" s="133"/>
      <c r="AG624" s="133"/>
      <c r="AH624" s="133"/>
      <c r="AI624" s="133"/>
      <c r="AJ624" s="133"/>
      <c r="AK624" s="133"/>
      <c r="AL624" s="133"/>
      <c r="AM624" s="133"/>
      <c r="AN624" s="62"/>
      <c r="AO624" s="133"/>
      <c r="AP624" s="136"/>
      <c r="AQ624" s="136"/>
      <c r="AR624" s="136"/>
      <c r="AS624" s="137"/>
      <c r="AT624" s="136"/>
      <c r="AU624" s="137"/>
    </row>
    <row r="625" spans="2:47" s="43" customFormat="1" ht="135" hidden="1" customHeight="1" x14ac:dyDescent="0.35">
      <c r="B625" s="139"/>
      <c r="C625" s="158"/>
      <c r="D625" s="141"/>
      <c r="E625" s="134"/>
      <c r="F625" s="134"/>
      <c r="G625" s="133"/>
      <c r="H625" s="133"/>
      <c r="I625" s="133"/>
      <c r="J625" s="133"/>
      <c r="K625" s="62"/>
      <c r="L625" s="133"/>
      <c r="M625" s="62"/>
      <c r="N625" s="62"/>
      <c r="O625" s="133"/>
      <c r="P625" s="133"/>
      <c r="Q625" s="133"/>
      <c r="R625" s="133"/>
      <c r="S625" s="133"/>
      <c r="T625" s="133"/>
      <c r="U625" s="133"/>
      <c r="V625" s="133"/>
      <c r="W625" s="133"/>
      <c r="X625" s="133"/>
      <c r="Y625" s="133"/>
      <c r="Z625" s="133"/>
      <c r="AA625" s="133"/>
      <c r="AB625" s="133"/>
      <c r="AC625" s="133"/>
      <c r="AD625" s="171">
        <v>46246</v>
      </c>
      <c r="AE625" s="159"/>
      <c r="AF625" s="133"/>
      <c r="AG625" s="133"/>
      <c r="AH625" s="133"/>
      <c r="AI625" s="133"/>
      <c r="AJ625" s="133"/>
      <c r="AK625" s="133"/>
      <c r="AL625" s="133"/>
      <c r="AM625" s="133"/>
      <c r="AN625" s="133"/>
      <c r="AO625" s="133"/>
      <c r="AP625" s="136"/>
      <c r="AQ625" s="136"/>
      <c r="AR625" s="136"/>
      <c r="AS625" s="133"/>
      <c r="AT625" s="136"/>
      <c r="AU625" s="137"/>
    </row>
    <row r="626" spans="2:47" s="43" customFormat="1" ht="135" hidden="1" customHeight="1" x14ac:dyDescent="0.35">
      <c r="B626" s="139"/>
      <c r="C626" s="158"/>
      <c r="D626" s="141"/>
      <c r="E626" s="134"/>
      <c r="F626" s="134"/>
      <c r="G626" s="133"/>
      <c r="H626" s="133"/>
      <c r="I626" s="133"/>
      <c r="J626" s="133"/>
      <c r="K626" s="134"/>
      <c r="L626" s="62"/>
      <c r="M626" s="62"/>
      <c r="N626" s="62"/>
      <c r="O626" s="133"/>
      <c r="P626" s="133"/>
      <c r="Q626" s="133"/>
      <c r="R626" s="133"/>
      <c r="S626" s="133"/>
      <c r="T626" s="133"/>
      <c r="U626" s="133"/>
      <c r="V626" s="133"/>
      <c r="W626" s="133"/>
      <c r="X626" s="133"/>
      <c r="Y626" s="133"/>
      <c r="Z626" s="133"/>
      <c r="AA626" s="133"/>
      <c r="AB626" s="133"/>
      <c r="AC626" s="133"/>
      <c r="AD626" s="171">
        <v>46246</v>
      </c>
      <c r="AE626" s="159"/>
      <c r="AF626" s="133"/>
      <c r="AG626" s="133"/>
      <c r="AH626" s="133"/>
      <c r="AI626" s="133"/>
      <c r="AJ626" s="133"/>
      <c r="AK626" s="133"/>
      <c r="AL626" s="133"/>
      <c r="AM626" s="133"/>
      <c r="AN626" s="133"/>
      <c r="AO626" s="133"/>
      <c r="AP626" s="136"/>
      <c r="AQ626" s="136"/>
      <c r="AR626" s="136"/>
      <c r="AS626" s="133"/>
      <c r="AT626" s="136"/>
      <c r="AU626" s="137"/>
    </row>
    <row r="627" spans="2:47" s="43" customFormat="1" ht="135" hidden="1" customHeight="1" x14ac:dyDescent="0.35">
      <c r="B627" s="139"/>
      <c r="C627" s="158"/>
      <c r="D627" s="141"/>
      <c r="E627" s="134"/>
      <c r="F627" s="134"/>
      <c r="G627" s="133"/>
      <c r="H627" s="133"/>
      <c r="I627" s="137"/>
      <c r="J627" s="137"/>
      <c r="K627" s="62"/>
      <c r="L627" s="137"/>
      <c r="M627" s="137"/>
      <c r="N627" s="137"/>
      <c r="O627" s="133"/>
      <c r="P627" s="133"/>
      <c r="Q627" s="133"/>
      <c r="R627" s="133"/>
      <c r="S627" s="133"/>
      <c r="T627" s="133"/>
      <c r="U627" s="133"/>
      <c r="V627" s="133"/>
      <c r="W627" s="62"/>
      <c r="X627" s="133"/>
      <c r="Y627" s="133"/>
      <c r="Z627" s="133"/>
      <c r="AA627" s="133"/>
      <c r="AB627" s="137"/>
      <c r="AC627" s="133"/>
      <c r="AD627" s="171">
        <v>46246</v>
      </c>
      <c r="AE627" s="159"/>
      <c r="AF627" s="133"/>
      <c r="AG627" s="133"/>
      <c r="AH627" s="133"/>
      <c r="AI627" s="133"/>
      <c r="AJ627" s="133"/>
      <c r="AK627" s="133"/>
      <c r="AL627" s="133"/>
      <c r="AM627" s="133"/>
      <c r="AN627" s="62"/>
      <c r="AO627" s="133"/>
      <c r="AP627" s="136"/>
      <c r="AQ627" s="136"/>
      <c r="AR627" s="136"/>
      <c r="AS627" s="137"/>
      <c r="AT627" s="136"/>
      <c r="AU627" s="137"/>
    </row>
    <row r="628" spans="2:47" s="43" customFormat="1" ht="135" hidden="1" customHeight="1" x14ac:dyDescent="0.35">
      <c r="B628" s="139"/>
      <c r="C628" s="158"/>
      <c r="D628" s="141"/>
      <c r="E628" s="134"/>
      <c r="F628" s="134"/>
      <c r="G628" s="133"/>
      <c r="H628" s="133"/>
      <c r="I628" s="133"/>
      <c r="J628" s="133"/>
      <c r="K628" s="62"/>
      <c r="L628" s="133"/>
      <c r="M628" s="62"/>
      <c r="N628" s="62"/>
      <c r="O628" s="133"/>
      <c r="P628" s="133"/>
      <c r="Q628" s="133"/>
      <c r="R628" s="133"/>
      <c r="S628" s="133"/>
      <c r="T628" s="133"/>
      <c r="U628" s="133"/>
      <c r="V628" s="133"/>
      <c r="W628" s="133"/>
      <c r="X628" s="133"/>
      <c r="Y628" s="133"/>
      <c r="Z628" s="133"/>
      <c r="AA628" s="133"/>
      <c r="AB628" s="133"/>
      <c r="AC628" s="133"/>
      <c r="AD628" s="171">
        <v>46246</v>
      </c>
      <c r="AE628" s="159"/>
      <c r="AF628" s="133"/>
      <c r="AG628" s="133"/>
      <c r="AH628" s="133"/>
      <c r="AI628" s="133"/>
      <c r="AJ628" s="133"/>
      <c r="AK628" s="133"/>
      <c r="AL628" s="133"/>
      <c r="AM628" s="133"/>
      <c r="AN628" s="133"/>
      <c r="AO628" s="133"/>
      <c r="AP628" s="136"/>
      <c r="AQ628" s="136"/>
      <c r="AR628" s="136"/>
      <c r="AS628" s="133"/>
      <c r="AT628" s="136"/>
      <c r="AU628" s="137"/>
    </row>
    <row r="629" spans="2:47" s="43" customFormat="1" ht="135" hidden="1" customHeight="1" x14ac:dyDescent="0.35">
      <c r="B629" s="139"/>
      <c r="C629" s="158"/>
      <c r="D629" s="141"/>
      <c r="E629" s="134"/>
      <c r="F629" s="134"/>
      <c r="G629" s="133"/>
      <c r="H629" s="133"/>
      <c r="I629" s="133"/>
      <c r="J629" s="133"/>
      <c r="K629" s="62"/>
      <c r="L629" s="133"/>
      <c r="M629" s="62"/>
      <c r="N629" s="62"/>
      <c r="O629" s="133"/>
      <c r="P629" s="133"/>
      <c r="Q629" s="133"/>
      <c r="R629" s="133"/>
      <c r="S629" s="133"/>
      <c r="T629" s="133"/>
      <c r="U629" s="133"/>
      <c r="V629" s="133"/>
      <c r="W629" s="133"/>
      <c r="X629" s="133"/>
      <c r="Y629" s="133"/>
      <c r="Z629" s="133"/>
      <c r="AA629" s="133"/>
      <c r="AB629" s="62"/>
      <c r="AC629" s="62"/>
      <c r="AD629" s="171">
        <v>46246</v>
      </c>
      <c r="AE629" s="159"/>
      <c r="AF629" s="133"/>
      <c r="AG629" s="133"/>
      <c r="AH629" s="133"/>
      <c r="AI629" s="133"/>
      <c r="AJ629" s="133"/>
      <c r="AK629" s="133"/>
      <c r="AL629" s="133"/>
      <c r="AM629" s="133"/>
      <c r="AN629" s="133"/>
      <c r="AO629" s="133"/>
      <c r="AP629" s="136"/>
      <c r="AQ629" s="136"/>
      <c r="AR629" s="136"/>
      <c r="AS629" s="62"/>
      <c r="AT629" s="160"/>
      <c r="AU629" s="137"/>
    </row>
    <row r="630" spans="2:47" s="43" customFormat="1" ht="135" hidden="1" customHeight="1" x14ac:dyDescent="0.35">
      <c r="B630" s="139"/>
      <c r="C630" s="158"/>
      <c r="D630" s="141"/>
      <c r="E630" s="134"/>
      <c r="F630" s="134"/>
      <c r="G630" s="133"/>
      <c r="H630" s="133"/>
      <c r="I630" s="137"/>
      <c r="J630" s="137"/>
      <c r="K630" s="62"/>
      <c r="L630" s="137"/>
      <c r="M630" s="137"/>
      <c r="N630" s="137"/>
      <c r="O630" s="133"/>
      <c r="P630" s="133"/>
      <c r="Q630" s="133"/>
      <c r="R630" s="133"/>
      <c r="S630" s="133"/>
      <c r="T630" s="133"/>
      <c r="U630" s="133"/>
      <c r="V630" s="133"/>
      <c r="W630" s="62"/>
      <c r="X630" s="133"/>
      <c r="Y630" s="133"/>
      <c r="Z630" s="133"/>
      <c r="AA630" s="133"/>
      <c r="AB630" s="137"/>
      <c r="AC630" s="133"/>
      <c r="AD630" s="171">
        <v>46246</v>
      </c>
      <c r="AE630" s="159"/>
      <c r="AF630" s="133"/>
      <c r="AG630" s="133"/>
      <c r="AH630" s="133"/>
      <c r="AI630" s="133"/>
      <c r="AJ630" s="133"/>
      <c r="AK630" s="133"/>
      <c r="AL630" s="133"/>
      <c r="AM630" s="133"/>
      <c r="AN630" s="62"/>
      <c r="AO630" s="133"/>
      <c r="AP630" s="136"/>
      <c r="AQ630" s="136"/>
      <c r="AR630" s="136"/>
      <c r="AS630" s="137"/>
      <c r="AT630" s="136"/>
      <c r="AU630" s="137"/>
    </row>
    <row r="631" spans="2:47" s="43" customFormat="1" ht="135" hidden="1" customHeight="1" x14ac:dyDescent="0.35">
      <c r="B631" s="139"/>
      <c r="C631" s="158"/>
      <c r="D631" s="141"/>
      <c r="E631" s="134"/>
      <c r="F631" s="134"/>
      <c r="G631" s="133"/>
      <c r="H631" s="133"/>
      <c r="I631" s="138"/>
      <c r="J631" s="133"/>
      <c r="K631" s="62"/>
      <c r="L631" s="133"/>
      <c r="M631" s="62"/>
      <c r="N631" s="138"/>
      <c r="O631" s="133"/>
      <c r="P631" s="133"/>
      <c r="Q631" s="133"/>
      <c r="R631" s="133"/>
      <c r="S631" s="133"/>
      <c r="T631" s="133"/>
      <c r="U631" s="133"/>
      <c r="V631" s="133"/>
      <c r="W631" s="62"/>
      <c r="X631" s="133"/>
      <c r="Y631" s="133"/>
      <c r="Z631" s="133"/>
      <c r="AA631" s="133"/>
      <c r="AB631" s="137"/>
      <c r="AC631" s="133"/>
      <c r="AD631" s="171">
        <v>46246</v>
      </c>
      <c r="AE631" s="159"/>
      <c r="AF631" s="133"/>
      <c r="AG631" s="133"/>
      <c r="AH631" s="133"/>
      <c r="AI631" s="133"/>
      <c r="AJ631" s="133"/>
      <c r="AK631" s="133"/>
      <c r="AL631" s="133"/>
      <c r="AM631" s="133"/>
      <c r="AN631" s="62"/>
      <c r="AO631" s="133"/>
      <c r="AP631" s="136"/>
      <c r="AQ631" s="136"/>
      <c r="AR631" s="136"/>
      <c r="AS631" s="137"/>
      <c r="AT631" s="136"/>
      <c r="AU631" s="137"/>
    </row>
    <row r="632" spans="2:47" s="43" customFormat="1" ht="135" hidden="1" customHeight="1" x14ac:dyDescent="0.35">
      <c r="B632" s="139"/>
      <c r="C632" s="158"/>
      <c r="D632" s="141"/>
      <c r="E632" s="134"/>
      <c r="F632" s="134"/>
      <c r="G632" s="133"/>
      <c r="H632" s="133"/>
      <c r="I632" s="133"/>
      <c r="J632" s="133"/>
      <c r="K632" s="62"/>
      <c r="L632" s="133"/>
      <c r="M632" s="62"/>
      <c r="N632" s="62"/>
      <c r="O632" s="133"/>
      <c r="P632" s="133"/>
      <c r="Q632" s="133"/>
      <c r="R632" s="133"/>
      <c r="S632" s="133"/>
      <c r="T632" s="133"/>
      <c r="U632" s="133"/>
      <c r="V632" s="133"/>
      <c r="W632" s="133"/>
      <c r="X632" s="133"/>
      <c r="Y632" s="133"/>
      <c r="Z632" s="133"/>
      <c r="AA632" s="133"/>
      <c r="AB632" s="133"/>
      <c r="AC632" s="133"/>
      <c r="AD632" s="171">
        <v>46246</v>
      </c>
      <c r="AE632" s="159"/>
      <c r="AF632" s="133"/>
      <c r="AG632" s="133"/>
      <c r="AH632" s="133"/>
      <c r="AI632" s="133"/>
      <c r="AJ632" s="133"/>
      <c r="AK632" s="133"/>
      <c r="AL632" s="133"/>
      <c r="AM632" s="133"/>
      <c r="AN632" s="133"/>
      <c r="AO632" s="133"/>
      <c r="AP632" s="136"/>
      <c r="AQ632" s="136"/>
      <c r="AR632" s="136"/>
      <c r="AS632" s="133"/>
      <c r="AT632" s="136"/>
      <c r="AU632" s="137"/>
    </row>
    <row r="633" spans="2:47" s="43" customFormat="1" ht="135" hidden="1" customHeight="1" x14ac:dyDescent="0.35">
      <c r="B633" s="139"/>
      <c r="C633" s="158"/>
      <c r="D633" s="141"/>
      <c r="E633" s="134"/>
      <c r="F633" s="134"/>
      <c r="G633" s="133"/>
      <c r="H633" s="133"/>
      <c r="I633" s="133"/>
      <c r="J633" s="133"/>
      <c r="K633" s="134"/>
      <c r="L633" s="62"/>
      <c r="M633" s="62"/>
      <c r="N633" s="62"/>
      <c r="O633" s="133"/>
      <c r="P633" s="133"/>
      <c r="Q633" s="133"/>
      <c r="R633" s="133"/>
      <c r="S633" s="133"/>
      <c r="T633" s="133"/>
      <c r="U633" s="133"/>
      <c r="V633" s="133"/>
      <c r="W633" s="133"/>
      <c r="X633" s="133"/>
      <c r="Y633" s="133"/>
      <c r="Z633" s="133"/>
      <c r="AA633" s="133"/>
      <c r="AB633" s="133"/>
      <c r="AC633" s="133"/>
      <c r="AD633" s="171">
        <v>46246</v>
      </c>
      <c r="AE633" s="159"/>
      <c r="AF633" s="133"/>
      <c r="AG633" s="133"/>
      <c r="AH633" s="133"/>
      <c r="AI633" s="133"/>
      <c r="AJ633" s="133"/>
      <c r="AK633" s="133"/>
      <c r="AL633" s="133"/>
      <c r="AM633" s="133"/>
      <c r="AN633" s="133"/>
      <c r="AO633" s="133"/>
      <c r="AP633" s="136"/>
      <c r="AQ633" s="136"/>
      <c r="AR633" s="136"/>
      <c r="AS633" s="133"/>
      <c r="AT633" s="136"/>
      <c r="AU633" s="137"/>
    </row>
    <row r="634" spans="2:47" s="43" customFormat="1" ht="135" hidden="1" customHeight="1" x14ac:dyDescent="0.35">
      <c r="B634" s="139"/>
      <c r="C634" s="158"/>
      <c r="D634" s="141"/>
      <c r="E634" s="134"/>
      <c r="F634" s="134"/>
      <c r="G634" s="133"/>
      <c r="H634" s="133"/>
      <c r="I634" s="133"/>
      <c r="J634" s="133"/>
      <c r="K634" s="62"/>
      <c r="L634" s="133"/>
      <c r="M634" s="62"/>
      <c r="N634" s="62"/>
      <c r="O634" s="133"/>
      <c r="P634" s="133"/>
      <c r="Q634" s="133"/>
      <c r="R634" s="133"/>
      <c r="S634" s="133"/>
      <c r="T634" s="133"/>
      <c r="U634" s="133"/>
      <c r="V634" s="133"/>
      <c r="W634" s="133"/>
      <c r="X634" s="133"/>
      <c r="Y634" s="133"/>
      <c r="Z634" s="133"/>
      <c r="AA634" s="133"/>
      <c r="AB634" s="133"/>
      <c r="AC634" s="133"/>
      <c r="AD634" s="171">
        <v>46246</v>
      </c>
      <c r="AE634" s="159"/>
      <c r="AF634" s="133"/>
      <c r="AG634" s="133"/>
      <c r="AH634" s="133"/>
      <c r="AI634" s="133"/>
      <c r="AJ634" s="133"/>
      <c r="AK634" s="133"/>
      <c r="AL634" s="133"/>
      <c r="AM634" s="133"/>
      <c r="AN634" s="133"/>
      <c r="AO634" s="133"/>
      <c r="AP634" s="136"/>
      <c r="AQ634" s="136"/>
      <c r="AR634" s="136"/>
      <c r="AS634" s="133"/>
      <c r="AT634" s="136"/>
      <c r="AU634" s="137"/>
    </row>
    <row r="635" spans="2:47" s="43" customFormat="1" ht="135" hidden="1" customHeight="1" x14ac:dyDescent="0.35">
      <c r="B635" s="139"/>
      <c r="C635" s="158"/>
      <c r="D635" s="141"/>
      <c r="E635" s="134"/>
      <c r="F635" s="134"/>
      <c r="G635" s="133"/>
      <c r="H635" s="133"/>
      <c r="I635" s="133"/>
      <c r="J635" s="133"/>
      <c r="K635" s="62"/>
      <c r="L635" s="133"/>
      <c r="M635" s="62"/>
      <c r="N635" s="62"/>
      <c r="O635" s="133"/>
      <c r="P635" s="133"/>
      <c r="Q635" s="133"/>
      <c r="R635" s="133"/>
      <c r="S635" s="133"/>
      <c r="T635" s="133"/>
      <c r="U635" s="133"/>
      <c r="V635" s="133"/>
      <c r="W635" s="133"/>
      <c r="X635" s="133"/>
      <c r="Y635" s="133"/>
      <c r="Z635" s="133"/>
      <c r="AA635" s="133"/>
      <c r="AB635" s="62"/>
      <c r="AC635" s="62"/>
      <c r="AD635" s="171">
        <v>46246</v>
      </c>
      <c r="AE635" s="159"/>
      <c r="AF635" s="133"/>
      <c r="AG635" s="133"/>
      <c r="AH635" s="133"/>
      <c r="AI635" s="133"/>
      <c r="AJ635" s="133"/>
      <c r="AK635" s="133"/>
      <c r="AL635" s="133"/>
      <c r="AM635" s="133"/>
      <c r="AN635" s="133"/>
      <c r="AO635" s="133"/>
      <c r="AP635" s="136"/>
      <c r="AQ635" s="136"/>
      <c r="AR635" s="136"/>
      <c r="AS635" s="62"/>
      <c r="AT635" s="160"/>
      <c r="AU635" s="137"/>
    </row>
    <row r="636" spans="2:47" s="43" customFormat="1" ht="135" hidden="1" customHeight="1" x14ac:dyDescent="0.35">
      <c r="B636" s="139"/>
      <c r="C636" s="158"/>
      <c r="D636" s="141"/>
      <c r="E636" s="134"/>
      <c r="F636" s="134"/>
      <c r="G636" s="133"/>
      <c r="H636" s="133"/>
      <c r="I636" s="133"/>
      <c r="J636" s="133"/>
      <c r="K636" s="62"/>
      <c r="L636" s="133"/>
      <c r="M636" s="62"/>
      <c r="N636" s="62"/>
      <c r="O636" s="133"/>
      <c r="P636" s="133"/>
      <c r="Q636" s="133"/>
      <c r="R636" s="133"/>
      <c r="S636" s="133"/>
      <c r="T636" s="133"/>
      <c r="U636" s="133"/>
      <c r="V636" s="133"/>
      <c r="W636" s="133"/>
      <c r="X636" s="133"/>
      <c r="Y636" s="133"/>
      <c r="Z636" s="133"/>
      <c r="AA636" s="133"/>
      <c r="AB636" s="62"/>
      <c r="AC636" s="62"/>
      <c r="AD636" s="171">
        <v>46246</v>
      </c>
      <c r="AE636" s="159"/>
      <c r="AF636" s="133"/>
      <c r="AG636" s="133"/>
      <c r="AH636" s="133"/>
      <c r="AI636" s="133"/>
      <c r="AJ636" s="133"/>
      <c r="AK636" s="133"/>
      <c r="AL636" s="133"/>
      <c r="AM636" s="133"/>
      <c r="AN636" s="133"/>
      <c r="AO636" s="133"/>
      <c r="AP636" s="136"/>
      <c r="AQ636" s="136"/>
      <c r="AR636" s="136"/>
      <c r="AS636" s="62"/>
      <c r="AT636" s="160"/>
      <c r="AU636" s="137"/>
    </row>
    <row r="637" spans="2:47" s="43" customFormat="1" ht="135" hidden="1" customHeight="1" x14ac:dyDescent="0.35">
      <c r="B637" s="139"/>
      <c r="C637" s="158"/>
      <c r="D637" s="141"/>
      <c r="E637" s="135"/>
      <c r="F637" s="135"/>
      <c r="G637" s="133"/>
      <c r="H637" s="133"/>
      <c r="I637" s="137"/>
      <c r="J637" s="137"/>
      <c r="K637" s="62"/>
      <c r="L637" s="137"/>
      <c r="M637" s="137"/>
      <c r="N637" s="137"/>
      <c r="O637" s="133"/>
      <c r="P637" s="133"/>
      <c r="Q637" s="133"/>
      <c r="R637" s="133"/>
      <c r="S637" s="133"/>
      <c r="T637" s="133"/>
      <c r="U637" s="133"/>
      <c r="V637" s="133"/>
      <c r="W637" s="62"/>
      <c r="X637" s="133"/>
      <c r="Y637" s="133"/>
      <c r="Z637" s="133"/>
      <c r="AA637" s="133"/>
      <c r="AB637" s="137"/>
      <c r="AC637" s="133"/>
      <c r="AD637" s="171">
        <v>46246</v>
      </c>
      <c r="AE637" s="159"/>
      <c r="AF637" s="133"/>
      <c r="AG637" s="133"/>
      <c r="AH637" s="133"/>
      <c r="AI637" s="133"/>
      <c r="AJ637" s="133"/>
      <c r="AK637" s="133"/>
      <c r="AL637" s="133"/>
      <c r="AM637" s="133"/>
      <c r="AN637" s="62"/>
      <c r="AO637" s="133"/>
      <c r="AP637" s="136"/>
      <c r="AQ637" s="136"/>
      <c r="AR637" s="136"/>
      <c r="AS637" s="137"/>
      <c r="AT637" s="136"/>
      <c r="AU637" s="137"/>
    </row>
    <row r="638" spans="2:47" s="43" customFormat="1" ht="135" hidden="1" customHeight="1" x14ac:dyDescent="0.35">
      <c r="B638" s="139"/>
      <c r="C638" s="158"/>
      <c r="D638" s="141"/>
      <c r="E638" s="135"/>
      <c r="F638" s="135"/>
      <c r="G638" s="133"/>
      <c r="H638" s="133"/>
      <c r="I638" s="138"/>
      <c r="J638" s="133"/>
      <c r="K638" s="62"/>
      <c r="L638" s="133"/>
      <c r="M638" s="62"/>
      <c r="N638" s="138"/>
      <c r="O638" s="133"/>
      <c r="P638" s="133"/>
      <c r="Q638" s="133"/>
      <c r="R638" s="133"/>
      <c r="S638" s="133"/>
      <c r="T638" s="133"/>
      <c r="U638" s="133"/>
      <c r="V638" s="133"/>
      <c r="W638" s="62"/>
      <c r="X638" s="133"/>
      <c r="Y638" s="133"/>
      <c r="Z638" s="133"/>
      <c r="AA638" s="133"/>
      <c r="AB638" s="137"/>
      <c r="AC638" s="133"/>
      <c r="AD638" s="171">
        <v>46246</v>
      </c>
      <c r="AE638" s="159"/>
      <c r="AF638" s="133"/>
      <c r="AG638" s="133"/>
      <c r="AH638" s="133"/>
      <c r="AI638" s="133"/>
      <c r="AJ638" s="133"/>
      <c r="AK638" s="133"/>
      <c r="AL638" s="133"/>
      <c r="AM638" s="133"/>
      <c r="AN638" s="62"/>
      <c r="AO638" s="133"/>
      <c r="AP638" s="136"/>
      <c r="AQ638" s="136"/>
      <c r="AR638" s="136"/>
      <c r="AS638" s="137"/>
      <c r="AT638" s="136"/>
      <c r="AU638" s="137"/>
    </row>
    <row r="639" spans="2:47" s="43" customFormat="1" ht="135" hidden="1" customHeight="1" x14ac:dyDescent="0.35">
      <c r="B639" s="139"/>
      <c r="C639" s="158"/>
      <c r="D639" s="141"/>
      <c r="E639" s="135"/>
      <c r="F639" s="135"/>
      <c r="G639" s="133"/>
      <c r="H639" s="133"/>
      <c r="I639" s="133"/>
      <c r="J639" s="133"/>
      <c r="K639" s="62"/>
      <c r="L639" s="133"/>
      <c r="M639" s="62"/>
      <c r="N639" s="62"/>
      <c r="O639" s="133"/>
      <c r="P639" s="133"/>
      <c r="Q639" s="133"/>
      <c r="R639" s="133"/>
      <c r="S639" s="133"/>
      <c r="T639" s="133"/>
      <c r="U639" s="133"/>
      <c r="V639" s="133"/>
      <c r="W639" s="62"/>
      <c r="X639" s="133"/>
      <c r="Y639" s="133"/>
      <c r="Z639" s="133"/>
      <c r="AA639" s="133"/>
      <c r="AB639" s="133"/>
      <c r="AC639" s="137"/>
      <c r="AD639" s="171">
        <v>46246</v>
      </c>
      <c r="AE639" s="159"/>
      <c r="AF639" s="133"/>
      <c r="AG639" s="133"/>
      <c r="AH639" s="133"/>
      <c r="AI639" s="133"/>
      <c r="AJ639" s="133"/>
      <c r="AK639" s="133"/>
      <c r="AL639" s="133"/>
      <c r="AM639" s="133"/>
      <c r="AN639" s="62"/>
      <c r="AO639" s="133"/>
      <c r="AP639" s="136"/>
      <c r="AQ639" s="136"/>
      <c r="AR639" s="136"/>
      <c r="AS639" s="133"/>
      <c r="AT639" s="139"/>
      <c r="AU639" s="137"/>
    </row>
    <row r="640" spans="2:47" s="43" customFormat="1" ht="135" hidden="1" customHeight="1" x14ac:dyDescent="0.35">
      <c r="B640" s="139"/>
      <c r="C640" s="158"/>
      <c r="D640" s="141"/>
      <c r="E640" s="135"/>
      <c r="F640" s="135"/>
      <c r="G640" s="133"/>
      <c r="H640" s="133"/>
      <c r="I640" s="137"/>
      <c r="J640" s="137"/>
      <c r="K640" s="62"/>
      <c r="L640" s="137"/>
      <c r="M640" s="137"/>
      <c r="N640" s="137"/>
      <c r="O640" s="133"/>
      <c r="P640" s="133"/>
      <c r="Q640" s="133"/>
      <c r="R640" s="133"/>
      <c r="S640" s="133"/>
      <c r="T640" s="133"/>
      <c r="U640" s="133"/>
      <c r="V640" s="133"/>
      <c r="W640" s="62"/>
      <c r="X640" s="133"/>
      <c r="Y640" s="133"/>
      <c r="Z640" s="133"/>
      <c r="AA640" s="133"/>
      <c r="AB640" s="137"/>
      <c r="AC640" s="133"/>
      <c r="AD640" s="171">
        <v>46246</v>
      </c>
      <c r="AE640" s="159"/>
      <c r="AF640" s="133"/>
      <c r="AG640" s="133"/>
      <c r="AH640" s="133"/>
      <c r="AI640" s="133"/>
      <c r="AJ640" s="133"/>
      <c r="AK640" s="133"/>
      <c r="AL640" s="133"/>
      <c r="AM640" s="133"/>
      <c r="AN640" s="62"/>
      <c r="AO640" s="133"/>
      <c r="AP640" s="136"/>
      <c r="AQ640" s="136"/>
      <c r="AR640" s="136"/>
      <c r="AS640" s="137"/>
      <c r="AT640" s="136"/>
      <c r="AU640" s="137"/>
    </row>
    <row r="641" spans="1:50" s="43" customFormat="1" ht="135" hidden="1" customHeight="1" x14ac:dyDescent="0.35">
      <c r="B641" s="139"/>
      <c r="C641" s="158"/>
      <c r="D641" s="141"/>
      <c r="E641" s="135"/>
      <c r="F641" s="135"/>
      <c r="G641" s="133"/>
      <c r="H641" s="133"/>
      <c r="I641" s="164"/>
      <c r="J641" s="133"/>
      <c r="K641" s="62"/>
      <c r="L641" s="133"/>
      <c r="M641" s="62"/>
      <c r="N641" s="62"/>
      <c r="O641" s="133"/>
      <c r="P641" s="133"/>
      <c r="Q641" s="133"/>
      <c r="R641" s="133"/>
      <c r="S641" s="133"/>
      <c r="T641" s="133"/>
      <c r="U641" s="133"/>
      <c r="V641" s="133"/>
      <c r="W641" s="133"/>
      <c r="X641" s="133"/>
      <c r="Y641" s="133"/>
      <c r="Z641" s="133"/>
      <c r="AA641" s="133"/>
      <c r="AB641" s="133"/>
      <c r="AC641" s="133"/>
      <c r="AD641" s="171">
        <v>46246</v>
      </c>
      <c r="AE641" s="159"/>
      <c r="AF641" s="133"/>
      <c r="AG641" s="133"/>
      <c r="AH641" s="133"/>
      <c r="AI641" s="133"/>
      <c r="AJ641" s="133"/>
      <c r="AK641" s="133"/>
      <c r="AL641" s="133"/>
      <c r="AM641" s="133"/>
      <c r="AN641" s="133"/>
      <c r="AO641" s="133"/>
      <c r="AP641" s="136"/>
      <c r="AQ641" s="136"/>
      <c r="AR641" s="136"/>
      <c r="AS641" s="133"/>
      <c r="AT641" s="136"/>
      <c r="AU641" s="137"/>
    </row>
    <row r="642" spans="1:50" s="43" customFormat="1" ht="135" hidden="1" customHeight="1" x14ac:dyDescent="0.35">
      <c r="B642" s="139"/>
      <c r="C642" s="158"/>
      <c r="D642" s="141"/>
      <c r="E642" s="135"/>
      <c r="F642" s="135"/>
      <c r="G642" s="133"/>
      <c r="H642" s="133"/>
      <c r="I642" s="133"/>
      <c r="J642" s="133"/>
      <c r="K642" s="134"/>
      <c r="L642" s="62"/>
      <c r="M642" s="62"/>
      <c r="N642" s="62"/>
      <c r="O642" s="133"/>
      <c r="P642" s="133"/>
      <c r="Q642" s="133"/>
      <c r="R642" s="133"/>
      <c r="S642" s="133"/>
      <c r="T642" s="133"/>
      <c r="U642" s="133"/>
      <c r="V642" s="133"/>
      <c r="W642" s="133"/>
      <c r="X642" s="133"/>
      <c r="Y642" s="133"/>
      <c r="Z642" s="133"/>
      <c r="AA642" s="133"/>
      <c r="AB642" s="133"/>
      <c r="AC642" s="133"/>
      <c r="AD642" s="171">
        <v>46246</v>
      </c>
      <c r="AE642" s="159"/>
      <c r="AF642" s="133"/>
      <c r="AG642" s="133"/>
      <c r="AH642" s="133"/>
      <c r="AI642" s="133"/>
      <c r="AJ642" s="133"/>
      <c r="AK642" s="133"/>
      <c r="AL642" s="133"/>
      <c r="AM642" s="133"/>
      <c r="AN642" s="133"/>
      <c r="AO642" s="133"/>
      <c r="AP642" s="136"/>
      <c r="AQ642" s="136"/>
      <c r="AR642" s="136"/>
      <c r="AS642" s="133"/>
      <c r="AT642" s="136"/>
      <c r="AU642" s="137"/>
    </row>
    <row r="643" spans="1:50" s="43" customFormat="1" ht="135" hidden="1" customHeight="1" x14ac:dyDescent="0.35">
      <c r="B643" s="139"/>
      <c r="C643" s="158"/>
      <c r="D643" s="141"/>
      <c r="E643" s="135"/>
      <c r="F643" s="135"/>
      <c r="G643" s="133"/>
      <c r="H643" s="133"/>
      <c r="I643" s="133"/>
      <c r="J643" s="133"/>
      <c r="K643" s="62"/>
      <c r="L643" s="133"/>
      <c r="M643" s="62"/>
      <c r="N643" s="62"/>
      <c r="O643" s="133"/>
      <c r="P643" s="133"/>
      <c r="Q643" s="133"/>
      <c r="R643" s="133"/>
      <c r="S643" s="133"/>
      <c r="T643" s="133"/>
      <c r="U643" s="133"/>
      <c r="V643" s="133"/>
      <c r="W643" s="133"/>
      <c r="X643" s="133"/>
      <c r="Y643" s="133"/>
      <c r="Z643" s="133"/>
      <c r="AA643" s="133"/>
      <c r="AB643" s="133"/>
      <c r="AC643" s="133"/>
      <c r="AD643" s="171">
        <v>46246</v>
      </c>
      <c r="AE643" s="159"/>
      <c r="AF643" s="133"/>
      <c r="AG643" s="133"/>
      <c r="AH643" s="133"/>
      <c r="AI643" s="133"/>
      <c r="AJ643" s="133"/>
      <c r="AK643" s="133"/>
      <c r="AL643" s="133"/>
      <c r="AM643" s="133"/>
      <c r="AN643" s="133"/>
      <c r="AO643" s="133"/>
      <c r="AP643" s="136"/>
      <c r="AQ643" s="136"/>
      <c r="AR643" s="136"/>
      <c r="AS643" s="133"/>
      <c r="AT643" s="136"/>
      <c r="AU643" s="137"/>
    </row>
    <row r="644" spans="1:50" s="43" customFormat="1" ht="135" hidden="1" customHeight="1" x14ac:dyDescent="0.35">
      <c r="B644" s="139"/>
      <c r="C644" s="158"/>
      <c r="D644" s="141"/>
      <c r="E644" s="135"/>
      <c r="F644" s="135"/>
      <c r="G644" s="133"/>
      <c r="H644" s="133"/>
      <c r="I644" s="133"/>
      <c r="J644" s="133"/>
      <c r="K644" s="62"/>
      <c r="L644" s="133"/>
      <c r="M644" s="62"/>
      <c r="N644" s="62"/>
      <c r="O644" s="133"/>
      <c r="P644" s="133"/>
      <c r="Q644" s="133"/>
      <c r="R644" s="133"/>
      <c r="S644" s="133"/>
      <c r="T644" s="133"/>
      <c r="U644" s="133"/>
      <c r="V644" s="133"/>
      <c r="W644" s="133"/>
      <c r="X644" s="133"/>
      <c r="Y644" s="133"/>
      <c r="Z644" s="133"/>
      <c r="AA644" s="133"/>
      <c r="AB644" s="62"/>
      <c r="AC644" s="62"/>
      <c r="AD644" s="171">
        <v>46246</v>
      </c>
      <c r="AE644" s="159"/>
      <c r="AF644" s="133"/>
      <c r="AG644" s="133"/>
      <c r="AH644" s="133"/>
      <c r="AI644" s="133"/>
      <c r="AJ644" s="133"/>
      <c r="AK644" s="133"/>
      <c r="AL644" s="133"/>
      <c r="AM644" s="133"/>
      <c r="AN644" s="133"/>
      <c r="AO644" s="133"/>
      <c r="AP644" s="136"/>
      <c r="AQ644" s="136"/>
      <c r="AR644" s="136"/>
      <c r="AS644" s="62"/>
      <c r="AT644" s="160"/>
      <c r="AU644" s="137"/>
    </row>
    <row r="645" spans="1:50" s="43" customFormat="1" ht="135" hidden="1" customHeight="1" x14ac:dyDescent="0.35">
      <c r="B645" s="139"/>
      <c r="C645" s="158"/>
      <c r="D645" s="141"/>
      <c r="E645" s="135"/>
      <c r="F645" s="135"/>
      <c r="G645" s="133"/>
      <c r="H645" s="133"/>
      <c r="I645" s="133"/>
      <c r="J645" s="133"/>
      <c r="K645" s="62"/>
      <c r="L645" s="133"/>
      <c r="M645" s="62"/>
      <c r="N645" s="62"/>
      <c r="O645" s="133"/>
      <c r="P645" s="133"/>
      <c r="Q645" s="133"/>
      <c r="R645" s="133"/>
      <c r="S645" s="133"/>
      <c r="T645" s="133"/>
      <c r="U645" s="133"/>
      <c r="V645" s="133"/>
      <c r="W645" s="133"/>
      <c r="X645" s="133"/>
      <c r="Y645" s="133"/>
      <c r="Z645" s="133"/>
      <c r="AA645" s="133"/>
      <c r="AB645" s="62"/>
      <c r="AC645" s="62"/>
      <c r="AD645" s="171">
        <v>46246</v>
      </c>
      <c r="AE645" s="159"/>
      <c r="AF645" s="133"/>
      <c r="AG645" s="133"/>
      <c r="AH645" s="133"/>
      <c r="AI645" s="133"/>
      <c r="AJ645" s="133"/>
      <c r="AK645" s="133"/>
      <c r="AL645" s="133"/>
      <c r="AM645" s="133"/>
      <c r="AN645" s="133"/>
      <c r="AO645" s="133"/>
      <c r="AP645" s="136"/>
      <c r="AQ645" s="136"/>
      <c r="AR645" s="136"/>
      <c r="AS645" s="62"/>
      <c r="AT645" s="160"/>
      <c r="AU645" s="137"/>
    </row>
    <row r="646" spans="1:50" s="43" customFormat="1" ht="135" hidden="1" customHeight="1" x14ac:dyDescent="0.35">
      <c r="B646" s="139"/>
      <c r="C646" s="158"/>
      <c r="D646" s="158"/>
      <c r="E646" s="165"/>
      <c r="F646" s="165"/>
      <c r="G646" s="133"/>
      <c r="H646" s="133"/>
      <c r="I646" s="143"/>
      <c r="J646" s="165"/>
      <c r="K646" s="62"/>
      <c r="L646" s="133"/>
      <c r="M646" s="62"/>
      <c r="N646" s="62"/>
      <c r="O646" s="133"/>
      <c r="P646" s="133"/>
      <c r="Q646" s="133"/>
      <c r="R646" s="133"/>
      <c r="S646" s="133"/>
      <c r="T646" s="133"/>
      <c r="U646" s="133"/>
      <c r="V646" s="133"/>
      <c r="W646" s="133"/>
      <c r="X646" s="133"/>
      <c r="Y646" s="133"/>
      <c r="Z646" s="133"/>
      <c r="AA646" s="133"/>
      <c r="AB646" s="62"/>
      <c r="AC646" s="62"/>
      <c r="AD646" s="171">
        <v>46246</v>
      </c>
      <c r="AE646" s="159"/>
      <c r="AF646" s="133"/>
      <c r="AG646" s="133"/>
      <c r="AH646" s="133"/>
      <c r="AI646" s="133"/>
      <c r="AJ646" s="133"/>
      <c r="AK646" s="133"/>
      <c r="AL646" s="133"/>
      <c r="AM646" s="133"/>
      <c r="AN646" s="133"/>
      <c r="AO646" s="133"/>
      <c r="AP646" s="136"/>
      <c r="AQ646" s="136"/>
      <c r="AR646" s="136"/>
      <c r="AS646" s="62"/>
      <c r="AT646" s="160"/>
      <c r="AU646" s="137"/>
    </row>
    <row r="647" spans="1:50" s="43" customFormat="1" ht="135" hidden="1" customHeight="1" x14ac:dyDescent="0.35">
      <c r="B647" s="139"/>
      <c r="C647" s="158"/>
      <c r="D647" s="158"/>
      <c r="E647" s="165"/>
      <c r="F647" s="165"/>
      <c r="G647" s="133"/>
      <c r="H647" s="133"/>
      <c r="I647" s="143"/>
      <c r="J647" s="165"/>
      <c r="K647" s="62"/>
      <c r="L647" s="133"/>
      <c r="M647" s="62"/>
      <c r="N647" s="62"/>
      <c r="O647" s="133"/>
      <c r="P647" s="133"/>
      <c r="Q647" s="133"/>
      <c r="R647" s="133"/>
      <c r="S647" s="133"/>
      <c r="T647" s="133"/>
      <c r="U647" s="133"/>
      <c r="V647" s="133"/>
      <c r="W647" s="133"/>
      <c r="X647" s="133"/>
      <c r="Y647" s="133"/>
      <c r="Z647" s="133"/>
      <c r="AA647" s="133"/>
      <c r="AB647" s="144"/>
      <c r="AC647" s="62"/>
      <c r="AD647" s="171">
        <v>46246</v>
      </c>
      <c r="AE647" s="159"/>
      <c r="AF647" s="133"/>
      <c r="AG647" s="133"/>
      <c r="AH647" s="133"/>
      <c r="AI647" s="133"/>
      <c r="AJ647" s="133"/>
      <c r="AK647" s="133"/>
      <c r="AL647" s="133"/>
      <c r="AM647" s="133"/>
      <c r="AN647" s="133"/>
      <c r="AO647" s="133"/>
      <c r="AP647" s="136"/>
      <c r="AQ647" s="136"/>
      <c r="AR647" s="136"/>
      <c r="AS647" s="144"/>
      <c r="AT647" s="160"/>
      <c r="AU647" s="137"/>
    </row>
    <row r="648" spans="1:50" s="43" customFormat="1" ht="135" hidden="1" customHeight="1" x14ac:dyDescent="0.35">
      <c r="B648" s="139"/>
      <c r="C648" s="158"/>
      <c r="D648" s="158"/>
      <c r="E648" s="165"/>
      <c r="F648" s="165"/>
      <c r="G648" s="133"/>
      <c r="H648" s="133"/>
      <c r="I648" s="143"/>
      <c r="J648" s="165"/>
      <c r="K648" s="62"/>
      <c r="L648" s="133"/>
      <c r="M648" s="62"/>
      <c r="N648" s="62"/>
      <c r="O648" s="133"/>
      <c r="P648" s="133"/>
      <c r="Q648" s="133"/>
      <c r="R648" s="133"/>
      <c r="S648" s="133"/>
      <c r="T648" s="133"/>
      <c r="U648" s="133"/>
      <c r="V648" s="133"/>
      <c r="W648" s="133"/>
      <c r="X648" s="133"/>
      <c r="Y648" s="133"/>
      <c r="Z648" s="133"/>
      <c r="AA648" s="133"/>
      <c r="AB648" s="144"/>
      <c r="AC648" s="62"/>
      <c r="AD648" s="171">
        <v>46246</v>
      </c>
      <c r="AE648" s="159"/>
      <c r="AF648" s="133"/>
      <c r="AG648" s="133"/>
      <c r="AH648" s="133"/>
      <c r="AI648" s="133"/>
      <c r="AJ648" s="133"/>
      <c r="AK648" s="133"/>
      <c r="AL648" s="133"/>
      <c r="AM648" s="133"/>
      <c r="AN648" s="133"/>
      <c r="AO648" s="133"/>
      <c r="AP648" s="136"/>
      <c r="AQ648" s="136"/>
      <c r="AR648" s="136"/>
      <c r="AS648" s="144"/>
      <c r="AT648" s="160"/>
      <c r="AU648" s="137"/>
    </row>
    <row r="649" spans="1:50" s="43" customFormat="1" ht="135" hidden="1" customHeight="1" x14ac:dyDescent="0.35">
      <c r="B649" s="139"/>
      <c r="C649" s="158"/>
      <c r="D649" s="158"/>
      <c r="E649" s="165"/>
      <c r="F649" s="165"/>
      <c r="G649" s="133"/>
      <c r="H649" s="133"/>
      <c r="I649" s="133"/>
      <c r="J649" s="133"/>
      <c r="K649" s="62"/>
      <c r="L649" s="133"/>
      <c r="M649" s="62"/>
      <c r="N649" s="62"/>
      <c r="O649" s="133"/>
      <c r="P649" s="133"/>
      <c r="Q649" s="133"/>
      <c r="R649" s="133"/>
      <c r="S649" s="133"/>
      <c r="T649" s="133"/>
      <c r="U649" s="133"/>
      <c r="V649" s="133"/>
      <c r="W649" s="133"/>
      <c r="X649" s="133"/>
      <c r="Y649" s="133"/>
      <c r="Z649" s="133"/>
      <c r="AA649" s="133"/>
      <c r="AB649" s="133"/>
      <c r="AC649" s="133"/>
      <c r="AD649" s="171">
        <v>46246</v>
      </c>
      <c r="AE649" s="159"/>
      <c r="AF649" s="133"/>
      <c r="AG649" s="133"/>
      <c r="AH649" s="133"/>
      <c r="AI649" s="133"/>
      <c r="AJ649" s="133"/>
      <c r="AK649" s="133"/>
      <c r="AL649" s="133"/>
      <c r="AM649" s="133"/>
      <c r="AN649" s="133"/>
      <c r="AO649" s="133"/>
      <c r="AP649" s="136"/>
      <c r="AQ649" s="136"/>
      <c r="AR649" s="136"/>
      <c r="AS649" s="133"/>
      <c r="AT649" s="133"/>
      <c r="AU649" s="137"/>
    </row>
    <row r="650" spans="1:50" s="43" customFormat="1" ht="135" hidden="1" customHeight="1" x14ac:dyDescent="0.35">
      <c r="B650" s="139"/>
      <c r="C650" s="158"/>
      <c r="D650" s="158"/>
      <c r="E650" s="165"/>
      <c r="F650" s="165"/>
      <c r="G650" s="133"/>
      <c r="H650" s="133"/>
      <c r="I650" s="133"/>
      <c r="J650" s="133"/>
      <c r="K650" s="62"/>
      <c r="L650" s="133"/>
      <c r="M650" s="62"/>
      <c r="N650" s="62"/>
      <c r="O650" s="133"/>
      <c r="P650" s="133"/>
      <c r="Q650" s="133"/>
      <c r="R650" s="133"/>
      <c r="S650" s="133"/>
      <c r="T650" s="133"/>
      <c r="U650" s="133"/>
      <c r="V650" s="133"/>
      <c r="W650" s="62"/>
      <c r="X650" s="133"/>
      <c r="Y650" s="133"/>
      <c r="Z650" s="133"/>
      <c r="AA650" s="133"/>
      <c r="AB650" s="137"/>
      <c r="AC650" s="133"/>
      <c r="AD650" s="171">
        <v>46246</v>
      </c>
      <c r="AE650" s="159"/>
      <c r="AF650" s="133"/>
      <c r="AG650" s="133"/>
      <c r="AH650" s="133"/>
      <c r="AI650" s="133"/>
      <c r="AJ650" s="133"/>
      <c r="AK650" s="133"/>
      <c r="AL650" s="133"/>
      <c r="AM650" s="133"/>
      <c r="AN650" s="62"/>
      <c r="AO650" s="133"/>
      <c r="AP650" s="136"/>
      <c r="AQ650" s="136"/>
      <c r="AR650" s="136"/>
      <c r="AS650" s="137"/>
      <c r="AT650" s="136"/>
      <c r="AU650" s="137"/>
    </row>
    <row r="651" spans="1:50" s="43" customFormat="1" ht="135" hidden="1" customHeight="1" x14ac:dyDescent="0.35">
      <c r="B651" s="139"/>
      <c r="C651" s="158"/>
      <c r="D651" s="158"/>
      <c r="E651" s="165"/>
      <c r="F651" s="165"/>
      <c r="G651" s="133"/>
      <c r="H651" s="133"/>
      <c r="I651" s="133"/>
      <c r="J651" s="133"/>
      <c r="K651" s="62"/>
      <c r="L651" s="133"/>
      <c r="M651" s="62"/>
      <c r="N651" s="62"/>
      <c r="O651" s="133"/>
      <c r="P651" s="133"/>
      <c r="Q651" s="133"/>
      <c r="R651" s="133"/>
      <c r="S651" s="133"/>
      <c r="T651" s="133"/>
      <c r="U651" s="133"/>
      <c r="V651" s="133"/>
      <c r="W651" s="133"/>
      <c r="X651" s="133"/>
      <c r="Y651" s="133"/>
      <c r="Z651" s="133"/>
      <c r="AA651" s="133"/>
      <c r="AB651" s="62"/>
      <c r="AC651" s="62"/>
      <c r="AD651" s="171">
        <v>46246</v>
      </c>
      <c r="AE651" s="159"/>
      <c r="AF651" s="133"/>
      <c r="AG651" s="133"/>
      <c r="AH651" s="133"/>
      <c r="AI651" s="133"/>
      <c r="AJ651" s="133"/>
      <c r="AK651" s="133"/>
      <c r="AL651" s="133"/>
      <c r="AM651" s="133"/>
      <c r="AN651" s="133"/>
      <c r="AO651" s="133"/>
      <c r="AP651" s="136"/>
      <c r="AQ651" s="136"/>
      <c r="AR651" s="136"/>
      <c r="AS651" s="62"/>
      <c r="AT651" s="160"/>
      <c r="AU651" s="137"/>
    </row>
    <row r="652" spans="1:50" s="43" customFormat="1" ht="135" hidden="1" customHeight="1" x14ac:dyDescent="0.35">
      <c r="B652" s="139"/>
      <c r="C652" s="158"/>
      <c r="D652" s="158"/>
      <c r="E652" s="165"/>
      <c r="F652" s="165"/>
      <c r="G652" s="133"/>
      <c r="H652" s="133"/>
      <c r="I652" s="133"/>
      <c r="J652" s="133"/>
      <c r="K652" s="62"/>
      <c r="L652" s="133"/>
      <c r="M652" s="62"/>
      <c r="N652" s="62"/>
      <c r="O652" s="133"/>
      <c r="P652" s="133"/>
      <c r="Q652" s="133"/>
      <c r="R652" s="133"/>
      <c r="S652" s="133"/>
      <c r="T652" s="133"/>
      <c r="U652" s="133"/>
      <c r="V652" s="133"/>
      <c r="W652" s="133"/>
      <c r="X652" s="133"/>
      <c r="Y652" s="133"/>
      <c r="Z652" s="133"/>
      <c r="AA652" s="133"/>
      <c r="AB652" s="62"/>
      <c r="AC652" s="62"/>
      <c r="AD652" s="171">
        <v>46246</v>
      </c>
      <c r="AE652" s="159"/>
      <c r="AF652" s="133"/>
      <c r="AG652" s="133"/>
      <c r="AH652" s="133"/>
      <c r="AI652" s="133"/>
      <c r="AJ652" s="133"/>
      <c r="AK652" s="133"/>
      <c r="AL652" s="133"/>
      <c r="AM652" s="133"/>
      <c r="AN652" s="133"/>
      <c r="AO652" s="133"/>
      <c r="AP652" s="136"/>
      <c r="AQ652" s="136"/>
      <c r="AR652" s="136"/>
      <c r="AS652" s="62"/>
      <c r="AT652" s="160"/>
      <c r="AU652" s="137"/>
    </row>
    <row r="653" spans="1:50" s="43" customFormat="1" ht="135" hidden="1" customHeight="1" x14ac:dyDescent="0.35">
      <c r="B653" s="139"/>
      <c r="C653" s="158"/>
      <c r="D653" s="158"/>
      <c r="E653" s="165"/>
      <c r="F653" s="165"/>
      <c r="G653" s="133"/>
      <c r="H653" s="133"/>
      <c r="I653" s="133"/>
      <c r="J653" s="133"/>
      <c r="K653" s="134"/>
      <c r="L653" s="62"/>
      <c r="M653" s="62"/>
      <c r="N653" s="62"/>
      <c r="O653" s="133"/>
      <c r="P653" s="133"/>
      <c r="Q653" s="133"/>
      <c r="R653" s="133"/>
      <c r="S653" s="133"/>
      <c r="T653" s="133"/>
      <c r="U653" s="133"/>
      <c r="V653" s="133"/>
      <c r="W653" s="133"/>
      <c r="X653" s="133"/>
      <c r="Y653" s="133"/>
      <c r="Z653" s="133"/>
      <c r="AA653" s="133"/>
      <c r="AB653" s="62"/>
      <c r="AC653" s="62"/>
      <c r="AD653" s="171">
        <v>46246</v>
      </c>
      <c r="AE653" s="159"/>
      <c r="AF653" s="133"/>
      <c r="AG653" s="133"/>
      <c r="AH653" s="133"/>
      <c r="AI653" s="133"/>
      <c r="AJ653" s="133"/>
      <c r="AK653" s="133"/>
      <c r="AL653" s="133"/>
      <c r="AM653" s="133"/>
      <c r="AN653" s="133"/>
      <c r="AO653" s="133"/>
      <c r="AP653" s="136"/>
      <c r="AQ653" s="136"/>
      <c r="AR653" s="136"/>
      <c r="AS653" s="62"/>
      <c r="AT653" s="160"/>
      <c r="AU653" s="137"/>
    </row>
    <row r="654" spans="1:50" s="43" customFormat="1" ht="135" hidden="1" customHeight="1" x14ac:dyDescent="0.35">
      <c r="B654" s="139"/>
      <c r="C654" s="158"/>
      <c r="D654" s="158"/>
      <c r="E654" s="165"/>
      <c r="F654" s="165"/>
      <c r="G654" s="133"/>
      <c r="H654" s="133"/>
      <c r="I654" s="134"/>
      <c r="J654" s="134"/>
      <c r="K654" s="134"/>
      <c r="L654" s="134"/>
      <c r="M654" s="134"/>
      <c r="N654" s="134"/>
      <c r="O654" s="133"/>
      <c r="P654" s="133"/>
      <c r="Q654" s="133"/>
      <c r="R654" s="133"/>
      <c r="S654" s="133"/>
      <c r="T654" s="133"/>
      <c r="U654" s="133"/>
      <c r="V654" s="133"/>
      <c r="W654" s="134"/>
      <c r="X654" s="133"/>
      <c r="Y654" s="133"/>
      <c r="Z654" s="133"/>
      <c r="AA654" s="133"/>
      <c r="AB654" s="134"/>
      <c r="AC654" s="116"/>
      <c r="AD654" s="171">
        <v>46246</v>
      </c>
      <c r="AE654" s="159"/>
      <c r="AF654" s="133"/>
      <c r="AG654" s="133"/>
      <c r="AH654" s="133"/>
      <c r="AI654" s="133"/>
      <c r="AJ654" s="133"/>
      <c r="AK654" s="133"/>
      <c r="AL654" s="133"/>
      <c r="AM654" s="133"/>
      <c r="AN654" s="134"/>
      <c r="AO654" s="133"/>
      <c r="AP654" s="136"/>
      <c r="AQ654" s="136"/>
      <c r="AR654" s="136"/>
      <c r="AS654" s="134"/>
      <c r="AT654" s="140"/>
      <c r="AU654" s="137"/>
    </row>
    <row r="655" spans="1:50" s="43" customFormat="1" ht="135" hidden="1" customHeight="1" x14ac:dyDescent="0.35">
      <c r="A655" s="44"/>
      <c r="B655" s="139"/>
      <c r="C655" s="158"/>
      <c r="D655" s="158"/>
      <c r="E655" s="165"/>
      <c r="F655" s="165"/>
      <c r="G655" s="133"/>
      <c r="H655" s="133"/>
      <c r="I655" s="133"/>
      <c r="J655" s="133"/>
      <c r="K655" s="62"/>
      <c r="L655" s="133"/>
      <c r="M655" s="62"/>
      <c r="N655" s="62"/>
      <c r="O655" s="133"/>
      <c r="P655" s="133"/>
      <c r="Q655" s="133"/>
      <c r="R655" s="133"/>
      <c r="S655" s="133"/>
      <c r="T655" s="133"/>
      <c r="U655" s="133"/>
      <c r="V655" s="133"/>
      <c r="W655" s="133"/>
      <c r="X655" s="133"/>
      <c r="Y655" s="133"/>
      <c r="Z655" s="133"/>
      <c r="AA655" s="133"/>
      <c r="AB655" s="62"/>
      <c r="AC655" s="62"/>
      <c r="AD655" s="171">
        <v>46246</v>
      </c>
      <c r="AE655" s="159"/>
      <c r="AF655" s="133"/>
      <c r="AG655" s="133"/>
      <c r="AH655" s="133"/>
      <c r="AI655" s="133"/>
      <c r="AJ655" s="133"/>
      <c r="AK655" s="133"/>
      <c r="AL655" s="133"/>
      <c r="AM655" s="133"/>
      <c r="AN655" s="133"/>
      <c r="AO655" s="133"/>
      <c r="AP655" s="136"/>
      <c r="AQ655" s="136"/>
      <c r="AR655" s="136"/>
      <c r="AS655" s="62"/>
      <c r="AT655" s="160"/>
      <c r="AU655" s="137"/>
      <c r="AV655" s="42"/>
      <c r="AW655" s="42"/>
      <c r="AX655" s="42"/>
    </row>
    <row r="656" spans="1:50" s="43" customFormat="1" ht="135" hidden="1" customHeight="1" x14ac:dyDescent="0.35">
      <c r="A656" s="42"/>
      <c r="B656" s="139"/>
      <c r="C656" s="158"/>
      <c r="D656" s="158"/>
      <c r="E656" s="143"/>
      <c r="F656" s="143"/>
      <c r="G656" s="133"/>
      <c r="H656" s="133"/>
      <c r="I656" s="133"/>
      <c r="J656" s="133"/>
      <c r="K656" s="62"/>
      <c r="L656" s="133"/>
      <c r="M656" s="62"/>
      <c r="N656" s="62"/>
      <c r="O656" s="133"/>
      <c r="P656" s="133"/>
      <c r="Q656" s="133"/>
      <c r="R656" s="133"/>
      <c r="S656" s="133"/>
      <c r="T656" s="133"/>
      <c r="U656" s="133"/>
      <c r="V656" s="133"/>
      <c r="W656" s="133"/>
      <c r="X656" s="133"/>
      <c r="Y656" s="133"/>
      <c r="Z656" s="133"/>
      <c r="AA656" s="133"/>
      <c r="AB656" s="62"/>
      <c r="AC656" s="62"/>
      <c r="AD656" s="171">
        <v>46246</v>
      </c>
      <c r="AE656" s="159"/>
      <c r="AF656" s="133"/>
      <c r="AG656" s="133"/>
      <c r="AH656" s="133"/>
      <c r="AI656" s="133"/>
      <c r="AJ656" s="133"/>
      <c r="AK656" s="133"/>
      <c r="AL656" s="133"/>
      <c r="AM656" s="133"/>
      <c r="AN656" s="133"/>
      <c r="AO656" s="133"/>
      <c r="AP656" s="136"/>
      <c r="AQ656" s="136"/>
      <c r="AR656" s="136"/>
      <c r="AS656" s="62"/>
      <c r="AT656" s="160"/>
      <c r="AU656" s="137"/>
      <c r="AV656" s="42"/>
      <c r="AW656" s="42"/>
      <c r="AX656" s="42"/>
    </row>
    <row r="657" spans="1:55" s="43" customFormat="1" ht="135" hidden="1" customHeight="1" x14ac:dyDescent="0.35">
      <c r="A657" s="42"/>
      <c r="B657" s="139"/>
      <c r="C657" s="158"/>
      <c r="D657" s="158"/>
      <c r="E657" s="143"/>
      <c r="F657" s="143"/>
      <c r="G657" s="133"/>
      <c r="H657" s="133"/>
      <c r="I657" s="133"/>
      <c r="J657" s="133"/>
      <c r="K657" s="62"/>
      <c r="L657" s="133"/>
      <c r="M657" s="62"/>
      <c r="N657" s="62"/>
      <c r="O657" s="133"/>
      <c r="P657" s="133"/>
      <c r="Q657" s="133"/>
      <c r="R657" s="133"/>
      <c r="S657" s="133"/>
      <c r="T657" s="133"/>
      <c r="U657" s="133"/>
      <c r="V657" s="133"/>
      <c r="W657" s="133"/>
      <c r="X657" s="133"/>
      <c r="Y657" s="133"/>
      <c r="Z657" s="133"/>
      <c r="AA657" s="133"/>
      <c r="AB657" s="62"/>
      <c r="AC657" s="133"/>
      <c r="AD657" s="171">
        <v>46246</v>
      </c>
      <c r="AE657" s="159"/>
      <c r="AF657" s="133"/>
      <c r="AG657" s="133"/>
      <c r="AH657" s="133"/>
      <c r="AI657" s="133"/>
      <c r="AJ657" s="133"/>
      <c r="AK657" s="133"/>
      <c r="AL657" s="133"/>
      <c r="AM657" s="133"/>
      <c r="AN657" s="133"/>
      <c r="AO657" s="133"/>
      <c r="AP657" s="136"/>
      <c r="AQ657" s="136"/>
      <c r="AR657" s="136"/>
      <c r="AS657" s="62"/>
      <c r="AT657" s="136"/>
      <c r="AU657" s="137"/>
      <c r="AV657" s="42"/>
      <c r="AW657" s="42"/>
      <c r="AX657" s="42"/>
    </row>
    <row r="658" spans="1:55" s="43" customFormat="1" ht="135" hidden="1" customHeight="1" x14ac:dyDescent="0.35">
      <c r="A658" s="42"/>
      <c r="B658" s="139"/>
      <c r="C658" s="158"/>
      <c r="D658" s="158"/>
      <c r="E658" s="143"/>
      <c r="F658" s="143"/>
      <c r="G658" s="133"/>
      <c r="H658" s="133"/>
      <c r="I658" s="133"/>
      <c r="J658" s="133"/>
      <c r="K658" s="62"/>
      <c r="L658" s="133"/>
      <c r="M658" s="62"/>
      <c r="N658" s="62"/>
      <c r="O658" s="133"/>
      <c r="P658" s="133"/>
      <c r="Q658" s="133"/>
      <c r="R658" s="133"/>
      <c r="S658" s="133"/>
      <c r="T658" s="133"/>
      <c r="U658" s="133"/>
      <c r="V658" s="133"/>
      <c r="W658" s="133"/>
      <c r="X658" s="133"/>
      <c r="Y658" s="133"/>
      <c r="Z658" s="133"/>
      <c r="AA658" s="133"/>
      <c r="AB658" s="62"/>
      <c r="AC658" s="133"/>
      <c r="AD658" s="171">
        <v>46246</v>
      </c>
      <c r="AE658" s="159"/>
      <c r="AF658" s="133"/>
      <c r="AG658" s="133"/>
      <c r="AH658" s="133"/>
      <c r="AI658" s="133"/>
      <c r="AJ658" s="133"/>
      <c r="AK658" s="133"/>
      <c r="AL658" s="133"/>
      <c r="AM658" s="133"/>
      <c r="AN658" s="133"/>
      <c r="AO658" s="133"/>
      <c r="AP658" s="136"/>
      <c r="AQ658" s="136"/>
      <c r="AR658" s="136"/>
      <c r="AS658" s="62"/>
      <c r="AT658" s="136"/>
      <c r="AU658" s="137"/>
      <c r="AV658" s="42"/>
      <c r="AW658" s="42"/>
      <c r="AX658" s="42"/>
    </row>
    <row r="659" spans="1:55" s="70" customFormat="1" ht="135" hidden="1" customHeight="1" x14ac:dyDescent="0.35">
      <c r="A659" s="42"/>
      <c r="B659" s="139"/>
      <c r="C659" s="158"/>
      <c r="D659" s="158"/>
      <c r="E659" s="143"/>
      <c r="F659" s="143"/>
      <c r="G659" s="133"/>
      <c r="H659" s="133"/>
      <c r="I659" s="133"/>
      <c r="J659" s="133"/>
      <c r="K659" s="62"/>
      <c r="L659" s="133"/>
      <c r="M659" s="62"/>
      <c r="N659" s="62"/>
      <c r="O659" s="133"/>
      <c r="P659" s="133"/>
      <c r="Q659" s="133"/>
      <c r="R659" s="133"/>
      <c r="S659" s="133"/>
      <c r="T659" s="133"/>
      <c r="U659" s="133"/>
      <c r="V659" s="133"/>
      <c r="W659" s="133"/>
      <c r="X659" s="133"/>
      <c r="Y659" s="133"/>
      <c r="Z659" s="133"/>
      <c r="AA659" s="133"/>
      <c r="AB659" s="62"/>
      <c r="AC659" s="133"/>
      <c r="AD659" s="171">
        <v>46246</v>
      </c>
      <c r="AE659" s="159"/>
      <c r="AF659" s="133"/>
      <c r="AG659" s="133"/>
      <c r="AH659" s="133"/>
      <c r="AI659" s="133"/>
      <c r="AJ659" s="133"/>
      <c r="AK659" s="133"/>
      <c r="AL659" s="133"/>
      <c r="AM659" s="133"/>
      <c r="AN659" s="133"/>
      <c r="AO659" s="133"/>
      <c r="AP659" s="136"/>
      <c r="AQ659" s="136"/>
      <c r="AR659" s="136"/>
      <c r="AS659" s="62"/>
      <c r="AT659" s="136"/>
      <c r="AU659" s="137"/>
      <c r="AV659" s="42"/>
      <c r="AW659" s="42"/>
      <c r="AX659" s="42"/>
      <c r="AY659" s="43"/>
      <c r="AZ659" s="43"/>
      <c r="BA659" s="43"/>
      <c r="BB659" s="43"/>
      <c r="BC659" s="43"/>
    </row>
    <row r="660" spans="1:55" s="43" customFormat="1" ht="135" hidden="1" customHeight="1" x14ac:dyDescent="0.35">
      <c r="A660" s="42"/>
      <c r="B660" s="139"/>
      <c r="C660" s="158"/>
      <c r="D660" s="141"/>
      <c r="E660" s="134"/>
      <c r="F660" s="143"/>
      <c r="G660" s="133"/>
      <c r="H660" s="133"/>
      <c r="I660" s="133"/>
      <c r="J660" s="133"/>
      <c r="K660" s="62"/>
      <c r="L660" s="133"/>
      <c r="M660" s="62"/>
      <c r="N660" s="62"/>
      <c r="O660" s="133"/>
      <c r="P660" s="133"/>
      <c r="Q660" s="133"/>
      <c r="R660" s="133"/>
      <c r="S660" s="133"/>
      <c r="T660" s="133"/>
      <c r="U660" s="133"/>
      <c r="V660" s="133"/>
      <c r="W660" s="133"/>
      <c r="X660" s="133"/>
      <c r="Y660" s="133"/>
      <c r="Z660" s="133"/>
      <c r="AA660" s="133"/>
      <c r="AB660" s="62"/>
      <c r="AC660" s="62"/>
      <c r="AD660" s="171">
        <v>46246</v>
      </c>
      <c r="AE660" s="159"/>
      <c r="AF660" s="133"/>
      <c r="AG660" s="133"/>
      <c r="AH660" s="133"/>
      <c r="AI660" s="133"/>
      <c r="AJ660" s="133"/>
      <c r="AK660" s="133"/>
      <c r="AL660" s="133"/>
      <c r="AM660" s="133"/>
      <c r="AN660" s="133"/>
      <c r="AO660" s="133"/>
      <c r="AP660" s="136"/>
      <c r="AQ660" s="136"/>
      <c r="AR660" s="136"/>
      <c r="AS660" s="62"/>
      <c r="AT660" s="160"/>
      <c r="AU660" s="137"/>
      <c r="AV660" s="42"/>
      <c r="AW660" s="42"/>
      <c r="AX660" s="42"/>
    </row>
    <row r="661" spans="1:55" s="43" customFormat="1" ht="135" hidden="1" customHeight="1" x14ac:dyDescent="0.35">
      <c r="A661" s="42"/>
      <c r="B661" s="139"/>
      <c r="C661" s="158"/>
      <c r="D661" s="141"/>
      <c r="E661" s="134"/>
      <c r="F661" s="134"/>
      <c r="G661" s="133"/>
      <c r="H661" s="133"/>
      <c r="I661" s="134"/>
      <c r="J661" s="133"/>
      <c r="K661" s="166"/>
      <c r="L661" s="134"/>
      <c r="M661" s="166"/>
      <c r="N661" s="166"/>
      <c r="O661" s="133"/>
      <c r="P661" s="133"/>
      <c r="Q661" s="133"/>
      <c r="R661" s="133"/>
      <c r="S661" s="133"/>
      <c r="T661" s="133"/>
      <c r="U661" s="133"/>
      <c r="V661" s="133"/>
      <c r="W661" s="134"/>
      <c r="X661" s="133"/>
      <c r="Y661" s="133"/>
      <c r="Z661" s="133"/>
      <c r="AA661" s="133"/>
      <c r="AB661" s="134"/>
      <c r="AC661" s="62"/>
      <c r="AD661" s="171">
        <v>46246</v>
      </c>
      <c r="AE661" s="159"/>
      <c r="AF661" s="133"/>
      <c r="AG661" s="133"/>
      <c r="AH661" s="133"/>
      <c r="AI661" s="133"/>
      <c r="AJ661" s="133"/>
      <c r="AK661" s="133"/>
      <c r="AL661" s="133"/>
      <c r="AM661" s="133"/>
      <c r="AN661" s="134"/>
      <c r="AO661" s="133"/>
      <c r="AP661" s="136"/>
      <c r="AQ661" s="136"/>
      <c r="AR661" s="136"/>
      <c r="AS661" s="134"/>
      <c r="AT661" s="160"/>
      <c r="AU661" s="137"/>
      <c r="AV661" s="42"/>
      <c r="AW661" s="42"/>
      <c r="AX661" s="42"/>
    </row>
    <row r="662" spans="1:55" s="43" customFormat="1" ht="135" hidden="1" customHeight="1" x14ac:dyDescent="0.35">
      <c r="A662" s="42"/>
      <c r="B662" s="139"/>
      <c r="C662" s="158"/>
      <c r="D662" s="141"/>
      <c r="E662" s="134"/>
      <c r="F662" s="134"/>
      <c r="G662" s="133"/>
      <c r="H662" s="133"/>
      <c r="I662" s="134"/>
      <c r="J662" s="133"/>
      <c r="K662" s="166"/>
      <c r="L662" s="134"/>
      <c r="M662" s="166"/>
      <c r="N662" s="166"/>
      <c r="O662" s="133"/>
      <c r="P662" s="133"/>
      <c r="Q662" s="133"/>
      <c r="R662" s="133"/>
      <c r="S662" s="133"/>
      <c r="T662" s="133"/>
      <c r="U662" s="133"/>
      <c r="V662" s="133"/>
      <c r="W662" s="134"/>
      <c r="X662" s="133"/>
      <c r="Y662" s="133"/>
      <c r="Z662" s="133"/>
      <c r="AA662" s="133"/>
      <c r="AB662" s="134"/>
      <c r="AC662" s="62"/>
      <c r="AD662" s="171">
        <v>46246</v>
      </c>
      <c r="AE662" s="159"/>
      <c r="AF662" s="133"/>
      <c r="AG662" s="133"/>
      <c r="AH662" s="133"/>
      <c r="AI662" s="133"/>
      <c r="AJ662" s="133"/>
      <c r="AK662" s="133"/>
      <c r="AL662" s="133"/>
      <c r="AM662" s="133"/>
      <c r="AN662" s="134"/>
      <c r="AO662" s="133"/>
      <c r="AP662" s="136"/>
      <c r="AQ662" s="136"/>
      <c r="AR662" s="136"/>
      <c r="AS662" s="134"/>
      <c r="AT662" s="160"/>
      <c r="AU662" s="137"/>
      <c r="AV662" s="42"/>
      <c r="AW662" s="42"/>
      <c r="AX662" s="42"/>
    </row>
    <row r="663" spans="1:55" s="72" customFormat="1" ht="135" hidden="1" customHeight="1" x14ac:dyDescent="0.35">
      <c r="A663" s="71"/>
      <c r="B663" s="139"/>
      <c r="C663" s="158"/>
      <c r="D663" s="158"/>
      <c r="E663" s="143"/>
      <c r="F663" s="143"/>
      <c r="G663" s="133"/>
      <c r="H663" s="133"/>
      <c r="I663" s="135"/>
      <c r="J663" s="133"/>
      <c r="K663" s="167"/>
      <c r="L663" s="135"/>
      <c r="M663" s="167"/>
      <c r="N663" s="167"/>
      <c r="O663" s="133"/>
      <c r="P663" s="133"/>
      <c r="Q663" s="133"/>
      <c r="R663" s="133"/>
      <c r="S663" s="133"/>
      <c r="T663" s="133"/>
      <c r="U663" s="133"/>
      <c r="V663" s="133"/>
      <c r="W663" s="135"/>
      <c r="X663" s="133"/>
      <c r="Y663" s="133"/>
      <c r="Z663" s="133"/>
      <c r="AA663" s="133"/>
      <c r="AB663" s="135"/>
      <c r="AC663" s="133"/>
      <c r="AD663" s="171">
        <v>46246</v>
      </c>
      <c r="AE663" s="159"/>
      <c r="AF663" s="133"/>
      <c r="AG663" s="133"/>
      <c r="AH663" s="133"/>
      <c r="AI663" s="133"/>
      <c r="AJ663" s="133"/>
      <c r="AK663" s="133"/>
      <c r="AL663" s="133"/>
      <c r="AM663" s="133"/>
      <c r="AN663" s="135"/>
      <c r="AO663" s="133"/>
      <c r="AP663" s="136"/>
      <c r="AQ663" s="136"/>
      <c r="AR663" s="136"/>
      <c r="AS663" s="135"/>
      <c r="AT663" s="136"/>
      <c r="AU663" s="137"/>
      <c r="AV663" s="71"/>
      <c r="AW663" s="71"/>
      <c r="AX663" s="71"/>
    </row>
    <row r="664" spans="1:55" s="72" customFormat="1" ht="135" hidden="1" customHeight="1" x14ac:dyDescent="0.35">
      <c r="A664" s="71"/>
      <c r="B664" s="139"/>
      <c r="C664" s="158"/>
      <c r="D664" s="158"/>
      <c r="E664" s="165"/>
      <c r="F664" s="165"/>
      <c r="G664" s="133"/>
      <c r="H664" s="133"/>
      <c r="I664" s="135"/>
      <c r="J664" s="133"/>
      <c r="K664" s="167"/>
      <c r="L664" s="135"/>
      <c r="M664" s="167"/>
      <c r="N664" s="167"/>
      <c r="O664" s="133"/>
      <c r="P664" s="133"/>
      <c r="Q664" s="133"/>
      <c r="R664" s="133"/>
      <c r="S664" s="133"/>
      <c r="T664" s="133"/>
      <c r="U664" s="133"/>
      <c r="V664" s="133"/>
      <c r="W664" s="135"/>
      <c r="X664" s="133"/>
      <c r="Y664" s="133"/>
      <c r="Z664" s="133"/>
      <c r="AA664" s="133"/>
      <c r="AB664" s="135"/>
      <c r="AC664" s="133"/>
      <c r="AD664" s="171">
        <v>46246</v>
      </c>
      <c r="AE664" s="159"/>
      <c r="AF664" s="133"/>
      <c r="AG664" s="133"/>
      <c r="AH664" s="133"/>
      <c r="AI664" s="133"/>
      <c r="AJ664" s="133"/>
      <c r="AK664" s="133"/>
      <c r="AL664" s="133"/>
      <c r="AM664" s="133"/>
      <c r="AN664" s="135"/>
      <c r="AO664" s="133"/>
      <c r="AP664" s="136"/>
      <c r="AQ664" s="136"/>
      <c r="AR664" s="136"/>
      <c r="AS664" s="135"/>
      <c r="AT664" s="136"/>
      <c r="AU664" s="137"/>
      <c r="AV664" s="71"/>
      <c r="AW664" s="71"/>
      <c r="AX664" s="71"/>
    </row>
    <row r="665" spans="1:55" s="72" customFormat="1" ht="135" hidden="1" customHeight="1" x14ac:dyDescent="0.35">
      <c r="A665" s="71"/>
      <c r="B665" s="139"/>
      <c r="C665" s="158"/>
      <c r="D665" s="158"/>
      <c r="E665" s="165"/>
      <c r="F665" s="165"/>
      <c r="G665" s="133"/>
      <c r="H665" s="133"/>
      <c r="I665" s="135"/>
      <c r="J665" s="133"/>
      <c r="K665" s="167"/>
      <c r="L665" s="135"/>
      <c r="M665" s="167"/>
      <c r="N665" s="167"/>
      <c r="O665" s="133"/>
      <c r="P665" s="133"/>
      <c r="Q665" s="133"/>
      <c r="R665" s="133"/>
      <c r="S665" s="133"/>
      <c r="T665" s="133"/>
      <c r="U665" s="133"/>
      <c r="V665" s="133"/>
      <c r="W665" s="135"/>
      <c r="X665" s="133"/>
      <c r="Y665" s="133"/>
      <c r="Z665" s="133"/>
      <c r="AA665" s="133"/>
      <c r="AB665" s="135"/>
      <c r="AC665" s="133"/>
      <c r="AD665" s="171">
        <v>46246</v>
      </c>
      <c r="AE665" s="159"/>
      <c r="AF665" s="133"/>
      <c r="AG665" s="133"/>
      <c r="AH665" s="133"/>
      <c r="AI665" s="133"/>
      <c r="AJ665" s="133"/>
      <c r="AK665" s="133"/>
      <c r="AL665" s="133"/>
      <c r="AM665" s="133"/>
      <c r="AN665" s="135"/>
      <c r="AO665" s="133"/>
      <c r="AP665" s="136"/>
      <c r="AQ665" s="136"/>
      <c r="AR665" s="136"/>
      <c r="AS665" s="135"/>
      <c r="AT665" s="136"/>
      <c r="AU665" s="137"/>
      <c r="AV665" s="71"/>
      <c r="AW665" s="71"/>
      <c r="AX665" s="71"/>
    </row>
    <row r="666" spans="1:55" s="72" customFormat="1" ht="135" hidden="1" customHeight="1" x14ac:dyDescent="0.35">
      <c r="A666" s="71"/>
      <c r="B666" s="139"/>
      <c r="C666" s="158"/>
      <c r="D666" s="158"/>
      <c r="E666" s="143"/>
      <c r="F666" s="143"/>
      <c r="G666" s="133"/>
      <c r="H666" s="133"/>
      <c r="I666" s="133"/>
      <c r="J666" s="133"/>
      <c r="K666" s="62"/>
      <c r="L666" s="133"/>
      <c r="M666" s="62"/>
      <c r="N666" s="62"/>
      <c r="O666" s="133"/>
      <c r="P666" s="133"/>
      <c r="Q666" s="133"/>
      <c r="R666" s="133"/>
      <c r="S666" s="133"/>
      <c r="T666" s="133"/>
      <c r="U666" s="133"/>
      <c r="V666" s="133"/>
      <c r="W666" s="133"/>
      <c r="X666" s="133"/>
      <c r="Y666" s="133"/>
      <c r="Z666" s="133"/>
      <c r="AA666" s="133"/>
      <c r="AB666" s="62"/>
      <c r="AC666" s="62"/>
      <c r="AD666" s="171">
        <v>46246</v>
      </c>
      <c r="AE666" s="159"/>
      <c r="AF666" s="133"/>
      <c r="AG666" s="133"/>
      <c r="AH666" s="133"/>
      <c r="AI666" s="133"/>
      <c r="AJ666" s="133"/>
      <c r="AK666" s="133"/>
      <c r="AL666" s="133"/>
      <c r="AM666" s="133"/>
      <c r="AN666" s="133"/>
      <c r="AO666" s="133"/>
      <c r="AP666" s="136"/>
      <c r="AQ666" s="136"/>
      <c r="AR666" s="136"/>
      <c r="AS666" s="62"/>
      <c r="AT666" s="160"/>
      <c r="AU666" s="137"/>
      <c r="AV666" s="71"/>
      <c r="AW666" s="71"/>
      <c r="AX666" s="71"/>
    </row>
    <row r="667" spans="1:55" s="72" customFormat="1" ht="135" hidden="1" customHeight="1" x14ac:dyDescent="0.35">
      <c r="A667" s="71"/>
      <c r="B667" s="139"/>
      <c r="C667" s="158"/>
      <c r="D667" s="158"/>
      <c r="E667" s="165"/>
      <c r="F667" s="165"/>
      <c r="G667" s="133"/>
      <c r="H667" s="133"/>
      <c r="I667" s="133"/>
      <c r="J667" s="133"/>
      <c r="K667" s="62"/>
      <c r="L667" s="133"/>
      <c r="M667" s="62"/>
      <c r="N667" s="62"/>
      <c r="O667" s="133"/>
      <c r="P667" s="133"/>
      <c r="Q667" s="133"/>
      <c r="R667" s="133"/>
      <c r="S667" s="133"/>
      <c r="T667" s="133"/>
      <c r="U667" s="133"/>
      <c r="V667" s="133"/>
      <c r="W667" s="133"/>
      <c r="X667" s="133"/>
      <c r="Y667" s="133"/>
      <c r="Z667" s="133"/>
      <c r="AA667" s="133"/>
      <c r="AB667" s="62"/>
      <c r="AC667" s="62"/>
      <c r="AD667" s="171">
        <v>46246</v>
      </c>
      <c r="AE667" s="159"/>
      <c r="AF667" s="133"/>
      <c r="AG667" s="133"/>
      <c r="AH667" s="133"/>
      <c r="AI667" s="133"/>
      <c r="AJ667" s="133"/>
      <c r="AK667" s="133"/>
      <c r="AL667" s="133"/>
      <c r="AM667" s="133"/>
      <c r="AN667" s="133"/>
      <c r="AO667" s="133"/>
      <c r="AP667" s="136"/>
      <c r="AQ667" s="136"/>
      <c r="AR667" s="136"/>
      <c r="AS667" s="62"/>
      <c r="AT667" s="160"/>
      <c r="AU667" s="137"/>
      <c r="AV667" s="71"/>
      <c r="AW667" s="71"/>
      <c r="AX667" s="71"/>
    </row>
    <row r="668" spans="1:55" s="72" customFormat="1" ht="135" hidden="1" customHeight="1" x14ac:dyDescent="0.35">
      <c r="A668" s="71"/>
      <c r="B668" s="139"/>
      <c r="C668" s="158"/>
      <c r="D668" s="158"/>
      <c r="E668" s="165"/>
      <c r="F668" s="165"/>
      <c r="G668" s="133"/>
      <c r="H668" s="133"/>
      <c r="I668" s="135"/>
      <c r="J668" s="133"/>
      <c r="K668" s="167"/>
      <c r="L668" s="135"/>
      <c r="M668" s="135"/>
      <c r="N668" s="167"/>
      <c r="O668" s="133"/>
      <c r="P668" s="133"/>
      <c r="Q668" s="133"/>
      <c r="R668" s="133"/>
      <c r="S668" s="133"/>
      <c r="T668" s="133"/>
      <c r="U668" s="133"/>
      <c r="V668" s="133"/>
      <c r="W668" s="135"/>
      <c r="X668" s="133"/>
      <c r="Y668" s="133"/>
      <c r="Z668" s="133"/>
      <c r="AA668" s="133"/>
      <c r="AB668" s="135"/>
      <c r="AC668" s="133"/>
      <c r="AD668" s="171">
        <v>46246</v>
      </c>
      <c r="AE668" s="159"/>
      <c r="AF668" s="133"/>
      <c r="AG668" s="133"/>
      <c r="AH668" s="133"/>
      <c r="AI668" s="133"/>
      <c r="AJ668" s="133"/>
      <c r="AK668" s="133"/>
      <c r="AL668" s="133"/>
      <c r="AM668" s="133"/>
      <c r="AN668" s="135"/>
      <c r="AO668" s="133"/>
      <c r="AP668" s="136"/>
      <c r="AQ668" s="136"/>
      <c r="AR668" s="136"/>
      <c r="AS668" s="135"/>
      <c r="AT668" s="136"/>
      <c r="AU668" s="137"/>
      <c r="AV668" s="71"/>
      <c r="AW668" s="71"/>
      <c r="AX668" s="71"/>
    </row>
    <row r="669" spans="1:55" s="72" customFormat="1" ht="135" hidden="1" customHeight="1" x14ac:dyDescent="0.35">
      <c r="A669" s="71"/>
      <c r="B669" s="139"/>
      <c r="C669" s="158"/>
      <c r="D669" s="158"/>
      <c r="E669" s="165"/>
      <c r="F669" s="165"/>
      <c r="G669" s="133"/>
      <c r="H669" s="133"/>
      <c r="I669" s="135"/>
      <c r="J669" s="133"/>
      <c r="K669" s="167"/>
      <c r="L669" s="135"/>
      <c r="M669" s="135"/>
      <c r="N669" s="167"/>
      <c r="O669" s="133"/>
      <c r="P669" s="133"/>
      <c r="Q669" s="133"/>
      <c r="R669" s="133"/>
      <c r="S669" s="133"/>
      <c r="T669" s="133"/>
      <c r="U669" s="133"/>
      <c r="V669" s="133"/>
      <c r="W669" s="135"/>
      <c r="X669" s="133"/>
      <c r="Y669" s="133"/>
      <c r="Z669" s="133"/>
      <c r="AA669" s="133"/>
      <c r="AB669" s="135"/>
      <c r="AC669" s="170"/>
      <c r="AD669" s="171">
        <v>46246</v>
      </c>
      <c r="AE669" s="159"/>
      <c r="AF669" s="133"/>
      <c r="AG669" s="133"/>
      <c r="AH669" s="133"/>
      <c r="AI669" s="133"/>
      <c r="AJ669" s="133"/>
      <c r="AK669" s="133"/>
      <c r="AL669" s="133"/>
      <c r="AM669" s="133"/>
      <c r="AN669" s="135"/>
      <c r="AO669" s="133"/>
      <c r="AP669" s="136"/>
      <c r="AQ669" s="136"/>
      <c r="AR669" s="136"/>
      <c r="AS669" s="135"/>
      <c r="AT669" s="136"/>
      <c r="AU669" s="137"/>
      <c r="AV669" s="71"/>
      <c r="AW669" s="71"/>
      <c r="AX669" s="71"/>
    </row>
    <row r="670" spans="1:55" s="43" customFormat="1" ht="21" customHeight="1" x14ac:dyDescent="0.35">
      <c r="A670" s="71"/>
      <c r="B670" s="221"/>
      <c r="C670" s="221"/>
      <c r="D670" s="221"/>
      <c r="E670" s="221"/>
      <c r="F670" s="221"/>
      <c r="G670" s="114"/>
      <c r="H670" s="152"/>
      <c r="I670" s="53"/>
      <c r="J670" s="75"/>
      <c r="K670" s="54"/>
      <c r="L670" s="53"/>
      <c r="M670" s="54"/>
      <c r="N670" s="54"/>
      <c r="O670" s="55"/>
      <c r="P670" s="55"/>
      <c r="Q670" s="53"/>
      <c r="R670" s="53"/>
      <c r="S670" s="55"/>
      <c r="T670" s="53"/>
      <c r="U670" s="53"/>
      <c r="V670" s="53"/>
      <c r="W670" s="53"/>
      <c r="X670" s="55"/>
      <c r="Y670" s="53"/>
      <c r="Z670" s="53"/>
      <c r="AA670" s="53"/>
      <c r="AB670" s="53"/>
      <c r="AC670" s="53"/>
      <c r="AD670" s="146"/>
      <c r="AE670" s="113"/>
      <c r="AF670" s="113"/>
      <c r="AG670" s="113"/>
      <c r="AH670" s="113"/>
      <c r="AI670" s="113"/>
      <c r="AJ670" s="113"/>
      <c r="AK670" s="113"/>
      <c r="AL670" s="113"/>
      <c r="AM670" s="113"/>
      <c r="AN670" s="113"/>
      <c r="AO670" s="113"/>
      <c r="AP670" s="113"/>
      <c r="AQ670" s="113"/>
      <c r="AR670" s="113"/>
      <c r="AS670" s="113"/>
      <c r="AT670" s="113"/>
      <c r="AU670" s="147"/>
      <c r="AV670" s="42"/>
      <c r="AW670" s="42"/>
      <c r="AX670" s="42"/>
    </row>
    <row r="671" spans="1:55" s="43" customFormat="1" ht="17.25" customHeight="1" x14ac:dyDescent="0.35">
      <c r="A671" s="71"/>
      <c r="B671" s="217" t="s">
        <v>136</v>
      </c>
      <c r="C671" s="217"/>
      <c r="D671" s="217"/>
      <c r="E671" s="217"/>
      <c r="F671" s="217"/>
      <c r="G671" s="114"/>
      <c r="H671" s="114"/>
      <c r="I671" s="53"/>
      <c r="J671" s="75"/>
      <c r="K671" s="54"/>
      <c r="L671" s="53"/>
      <c r="M671" s="54"/>
      <c r="N671" s="54"/>
      <c r="O671" s="55"/>
      <c r="P671" s="55"/>
      <c r="Q671" s="53"/>
      <c r="R671" s="53"/>
      <c r="S671" s="55"/>
      <c r="T671" s="53"/>
      <c r="U671" s="53"/>
      <c r="V671" s="53"/>
      <c r="W671" s="53"/>
      <c r="X671" s="55"/>
      <c r="Y671" s="53"/>
      <c r="Z671" s="53"/>
      <c r="AA671" s="53"/>
      <c r="AB671" s="53"/>
      <c r="AC671" s="53"/>
      <c r="AD671" s="146"/>
      <c r="AE671" s="113"/>
      <c r="AF671" s="113"/>
      <c r="AG671" s="113"/>
      <c r="AH671" s="113"/>
      <c r="AI671" s="113"/>
      <c r="AJ671" s="113"/>
      <c r="AK671" s="113"/>
      <c r="AL671" s="113"/>
      <c r="AM671" s="113"/>
      <c r="AN671" s="113"/>
      <c r="AO671" s="113"/>
      <c r="AP671" s="113"/>
      <c r="AQ671" s="113"/>
      <c r="AR671" s="113"/>
      <c r="AS671" s="113"/>
      <c r="AT671" s="113"/>
      <c r="AV671" s="42"/>
      <c r="AW671" s="42"/>
      <c r="AX671" s="42"/>
    </row>
    <row r="672" spans="1:55" x14ac:dyDescent="0.35">
      <c r="A672" s="42"/>
      <c r="B672" s="219"/>
      <c r="C672" s="219"/>
      <c r="D672" s="219"/>
      <c r="E672" s="219"/>
      <c r="F672" s="219"/>
      <c r="G672" s="219"/>
      <c r="H672" s="219"/>
      <c r="I672" s="219"/>
      <c r="J672" s="219"/>
      <c r="K672" s="219"/>
      <c r="L672" s="219"/>
      <c r="M672" s="219"/>
      <c r="N672" s="219"/>
      <c r="O672" s="219"/>
      <c r="P672" s="219"/>
      <c r="Q672" s="219"/>
      <c r="R672" s="219"/>
      <c r="S672" s="219"/>
      <c r="T672" s="219"/>
      <c r="U672" s="219"/>
      <c r="V672" s="219"/>
      <c r="W672" s="219"/>
      <c r="X672" s="219"/>
      <c r="Y672" s="219"/>
      <c r="Z672" s="219"/>
      <c r="AA672" s="219"/>
      <c r="AB672" s="219"/>
      <c r="AC672" s="219"/>
      <c r="AV672" s="39"/>
      <c r="AW672" s="39"/>
      <c r="AX672" s="39"/>
      <c r="AY672" s="37"/>
      <c r="AZ672" s="2"/>
    </row>
    <row r="673" spans="1:52" ht="58.5" customHeight="1" x14ac:dyDescent="0.35">
      <c r="A673" s="42"/>
      <c r="B673" s="218" t="s">
        <v>137</v>
      </c>
      <c r="C673" s="218"/>
      <c r="D673" s="218"/>
      <c r="E673" s="218"/>
      <c r="F673" s="218"/>
      <c r="G673" s="218"/>
      <c r="H673" s="218"/>
      <c r="I673" s="218"/>
      <c r="J673" s="218"/>
      <c r="K673" s="218"/>
      <c r="L673" s="218"/>
      <c r="M673" s="218"/>
      <c r="N673" s="218"/>
      <c r="O673" s="218"/>
      <c r="P673" s="218"/>
      <c r="Q673" s="218"/>
      <c r="R673" s="218"/>
      <c r="S673" s="218"/>
      <c r="T673" s="218"/>
      <c r="U673" s="218"/>
      <c r="V673" s="218"/>
      <c r="W673" s="218"/>
      <c r="X673" s="218"/>
      <c r="Y673" s="218"/>
      <c r="Z673" s="218"/>
      <c r="AA673" s="218"/>
      <c r="AB673" s="218"/>
      <c r="AC673" s="218"/>
      <c r="AD673" s="218"/>
      <c r="AE673" s="218"/>
      <c r="AF673" s="218"/>
      <c r="AG673" s="218"/>
      <c r="AH673" s="218"/>
      <c r="AI673" s="218"/>
      <c r="AJ673" s="218"/>
      <c r="AK673" s="218"/>
      <c r="AL673" s="218"/>
      <c r="AM673" s="218"/>
      <c r="AN673" s="218"/>
      <c r="AO673" s="218"/>
      <c r="AP673" s="218"/>
      <c r="AQ673" s="218"/>
      <c r="AR673" s="218"/>
      <c r="AS673" s="218"/>
      <c r="AT673" s="218"/>
      <c r="AU673" s="218"/>
      <c r="AV673" s="218"/>
      <c r="AW673" s="39"/>
      <c r="AX673" s="39"/>
      <c r="AY673" s="73"/>
      <c r="AZ673" s="2"/>
    </row>
    <row r="674" spans="1:52" x14ac:dyDescent="0.35">
      <c r="A674" s="38"/>
      <c r="B674" s="219"/>
      <c r="C674" s="219"/>
      <c r="D674" s="219"/>
      <c r="E674" s="219"/>
      <c r="F674" s="219"/>
      <c r="G674" s="219"/>
      <c r="H674" s="219"/>
      <c r="I674" s="219"/>
      <c r="J674" s="219"/>
      <c r="K674" s="219"/>
      <c r="L674" s="219"/>
      <c r="M674" s="219"/>
      <c r="N674" s="219"/>
      <c r="O674" s="219"/>
      <c r="P674" s="219"/>
      <c r="Q674" s="219"/>
      <c r="R674" s="219"/>
      <c r="S674" s="219"/>
      <c r="T674" s="219"/>
      <c r="U674" s="219"/>
      <c r="V674" s="219"/>
      <c r="W674" s="219"/>
      <c r="X674" s="219"/>
      <c r="Y674" s="219"/>
      <c r="Z674" s="219"/>
      <c r="AA674" s="219"/>
      <c r="AB674" s="219"/>
      <c r="AC674" s="219"/>
      <c r="AV674" s="39"/>
      <c r="AW674" s="39"/>
      <c r="AX674" s="39"/>
      <c r="AY674" s="73"/>
      <c r="AZ674" s="2"/>
    </row>
    <row r="675" spans="1:52" x14ac:dyDescent="0.35">
      <c r="A675" s="38"/>
      <c r="B675" s="219"/>
      <c r="C675" s="219"/>
      <c r="D675" s="219"/>
      <c r="E675" s="219"/>
      <c r="F675" s="219"/>
      <c r="G675" s="219"/>
      <c r="H675" s="219"/>
      <c r="I675" s="219"/>
      <c r="J675" s="219"/>
      <c r="K675" s="219"/>
      <c r="L675" s="219"/>
      <c r="M675" s="219"/>
      <c r="N675" s="219"/>
      <c r="O675" s="219"/>
      <c r="P675" s="219"/>
      <c r="Q675" s="219"/>
      <c r="R675" s="219"/>
      <c r="S675" s="219"/>
      <c r="T675" s="219"/>
      <c r="U675" s="219"/>
      <c r="V675" s="219"/>
      <c r="W675" s="219"/>
      <c r="X675" s="219"/>
      <c r="Y675" s="219"/>
      <c r="Z675" s="219"/>
      <c r="AA675" s="219"/>
      <c r="AB675" s="219"/>
      <c r="AC675" s="219"/>
      <c r="AV675" s="39"/>
      <c r="AW675" s="39"/>
      <c r="AX675" s="39"/>
      <c r="AY675" s="73"/>
      <c r="AZ675" s="2"/>
    </row>
    <row r="676" spans="1:52" x14ac:dyDescent="0.35">
      <c r="A676" s="38"/>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V676" s="39"/>
      <c r="AW676" s="39"/>
      <c r="AX676" s="39"/>
      <c r="AY676" s="37"/>
      <c r="AZ676" s="2"/>
    </row>
    <row r="677" spans="1:52" x14ac:dyDescent="0.35">
      <c r="A677" s="38"/>
      <c r="B677" s="220"/>
      <c r="C677" s="220"/>
      <c r="D677" s="220"/>
      <c r="E677" s="220"/>
      <c r="F677" s="220"/>
      <c r="G677" s="220"/>
      <c r="H677" s="220"/>
      <c r="I677" s="220"/>
      <c r="J677" s="220"/>
      <c r="K677" s="220"/>
      <c r="L677" s="220"/>
      <c r="M677" s="220"/>
      <c r="N677" s="220"/>
      <c r="O677" s="220"/>
      <c r="P677" s="220"/>
      <c r="Q677" s="220"/>
      <c r="R677" s="220"/>
      <c r="S677" s="220"/>
      <c r="T677" s="220"/>
      <c r="U677" s="220"/>
      <c r="V677" s="220"/>
      <c r="W677" s="220"/>
      <c r="X677" s="220"/>
      <c r="Y677" s="220"/>
      <c r="Z677" s="220"/>
      <c r="AA677" s="220"/>
      <c r="AB677" s="220"/>
      <c r="AC677" s="220"/>
      <c r="AD677" s="220"/>
      <c r="AE677" s="220"/>
      <c r="AF677" s="220"/>
      <c r="AG677" s="220"/>
      <c r="AH677" s="220"/>
      <c r="AI677" s="220"/>
      <c r="AJ677" s="220"/>
      <c r="AK677" s="220"/>
      <c r="AL677" s="220"/>
      <c r="AM677" s="220"/>
      <c r="AN677" s="220"/>
      <c r="AO677" s="220"/>
      <c r="AP677" s="220"/>
      <c r="AQ677" s="220"/>
      <c r="AR677" s="220"/>
      <c r="AS677" s="220"/>
      <c r="AT677" s="220"/>
      <c r="AU677" s="220"/>
      <c r="AV677" s="220"/>
      <c r="AW677" s="39"/>
      <c r="AX677" s="39"/>
      <c r="AY677" s="37"/>
      <c r="AZ677" s="2"/>
    </row>
    <row r="678" spans="1:52" ht="36" customHeight="1" x14ac:dyDescent="0.35">
      <c r="A678" s="38"/>
      <c r="B678" s="214" t="s">
        <v>12</v>
      </c>
      <c r="C678" s="214"/>
      <c r="D678" s="214"/>
      <c r="E678" s="214"/>
      <c r="F678" s="214"/>
      <c r="G678" s="214"/>
      <c r="H678" s="214"/>
      <c r="I678" s="214"/>
      <c r="J678" s="214"/>
      <c r="K678" s="214"/>
      <c r="L678" s="214"/>
      <c r="M678" s="214"/>
      <c r="N678" s="214"/>
      <c r="O678" s="214"/>
      <c r="P678" s="214"/>
      <c r="Q678" s="214"/>
      <c r="R678" s="214"/>
      <c r="S678" s="214"/>
      <c r="T678" s="214"/>
      <c r="U678" s="214"/>
      <c r="V678" s="214"/>
      <c r="W678" s="214"/>
      <c r="X678" s="214"/>
      <c r="Y678" s="214"/>
      <c r="Z678" s="214"/>
      <c r="AA678" s="214"/>
      <c r="AB678" s="214"/>
      <c r="AC678" s="214"/>
      <c r="AD678" s="214"/>
      <c r="AE678" s="214"/>
      <c r="AF678" s="214"/>
      <c r="AG678" s="214"/>
      <c r="AH678" s="214"/>
      <c r="AI678" s="214"/>
      <c r="AJ678" s="214"/>
      <c r="AK678" s="214"/>
      <c r="AL678" s="214"/>
      <c r="AM678" s="214"/>
      <c r="AN678" s="214"/>
      <c r="AO678" s="214"/>
      <c r="AP678" s="214"/>
      <c r="AQ678" s="214"/>
      <c r="AR678" s="214"/>
      <c r="AS678" s="214"/>
      <c r="AT678" s="214"/>
      <c r="AU678" s="214"/>
      <c r="AV678" s="37"/>
      <c r="AW678" s="37"/>
      <c r="AX678" s="37"/>
      <c r="AY678" s="37"/>
      <c r="AZ678" s="2"/>
    </row>
    <row r="679" spans="1:52" x14ac:dyDescent="0.35">
      <c r="A679" s="38"/>
    </row>
    <row r="680" spans="1:52" x14ac:dyDescent="0.35">
      <c r="A680" s="38"/>
    </row>
    <row r="789" spans="11:11" x14ac:dyDescent="0.35">
      <c r="K789" s="2" t="s">
        <v>138</v>
      </c>
    </row>
    <row r="790" spans="11:11" x14ac:dyDescent="0.35">
      <c r="K790" s="2" t="s">
        <v>139</v>
      </c>
    </row>
  </sheetData>
  <sheetProtection formatCells="0" formatColumns="0" formatRows="0"/>
  <autoFilter ref="A10:BC335" xr:uid="{00000000-0001-0000-0200-000000000000}"/>
  <mergeCells count="30">
    <mergeCell ref="B678:AU678"/>
    <mergeCell ref="AD9:AL9"/>
    <mergeCell ref="AN9:AO9"/>
    <mergeCell ref="AP9:AT9"/>
    <mergeCell ref="AU9:AU10"/>
    <mergeCell ref="W9:X9"/>
    <mergeCell ref="Y9:AC9"/>
    <mergeCell ref="B671:F671"/>
    <mergeCell ref="B673:AV673"/>
    <mergeCell ref="B675:AC675"/>
    <mergeCell ref="B677:AV677"/>
    <mergeCell ref="B674:AC674"/>
    <mergeCell ref="B672:AC672"/>
    <mergeCell ref="B670:F670"/>
    <mergeCell ref="F9:F10"/>
    <mergeCell ref="O9:U9"/>
    <mergeCell ref="B2:B5"/>
    <mergeCell ref="B9:B10"/>
    <mergeCell ref="C9:C10"/>
    <mergeCell ref="D9:D10"/>
    <mergeCell ref="E9:E10"/>
    <mergeCell ref="C2:AT2"/>
    <mergeCell ref="C3:AT3"/>
    <mergeCell ref="C4:AT5"/>
    <mergeCell ref="K9:K10"/>
    <mergeCell ref="L9:N9"/>
    <mergeCell ref="G9:G10"/>
    <mergeCell ref="H9:H10"/>
    <mergeCell ref="I9:I10"/>
    <mergeCell ref="J9:J10"/>
  </mergeCells>
  <conditionalFormatting sqref="V11:V241 AM11:AM241 V243:V320 AM243:AM320 V322:V335 AM322:AM669 V339:V669">
    <cfRule type="expression" dxfId="30" priority="19" stopIfTrue="1">
      <formula>U11="IV"</formula>
    </cfRule>
    <cfRule type="expression" dxfId="29" priority="20" stopIfTrue="1">
      <formula>U11="III"</formula>
    </cfRule>
    <cfRule type="expression" dxfId="28" priority="21" stopIfTrue="1">
      <formula>U11="II"</formula>
    </cfRule>
    <cfRule type="expression" dxfId="27" priority="22" stopIfTrue="1">
      <formula>U11="I"</formula>
    </cfRule>
  </conditionalFormatting>
  <conditionalFormatting sqref="V670:V671">
    <cfRule type="expression" priority="1450" stopIfTrue="1">
      <formula>#REF!="IV"</formula>
    </cfRule>
    <cfRule type="expression" dxfId="26" priority="1451" stopIfTrue="1">
      <formula>#REF!="III"</formula>
    </cfRule>
    <cfRule type="expression" dxfId="25" priority="1452" stopIfTrue="1">
      <formula>#REF!="II"</formula>
    </cfRule>
    <cfRule type="expression" dxfId="24" priority="1453" stopIfTrue="1">
      <formula>#REF!="I"</formula>
    </cfRule>
  </conditionalFormatting>
  <conditionalFormatting sqref="V242:W242 AM242:AN242">
    <cfRule type="expression" dxfId="23" priority="12" stopIfTrue="1">
      <formula>U242="IV"</formula>
    </cfRule>
    <cfRule type="expression" dxfId="22" priority="13" stopIfTrue="1">
      <formula>U242="III"</formula>
    </cfRule>
    <cfRule type="expression" dxfId="21" priority="14" stopIfTrue="1">
      <formula>U242="II"</formula>
    </cfRule>
    <cfRule type="expression" dxfId="20" priority="15" stopIfTrue="1">
      <formula>U242="I"</formula>
    </cfRule>
  </conditionalFormatting>
  <conditionalFormatting sqref="V321:W321 AM321:AN321">
    <cfRule type="expression" dxfId="19" priority="5" stopIfTrue="1">
      <formula>U321="IV"</formula>
    </cfRule>
    <cfRule type="expression" dxfId="18" priority="6" stopIfTrue="1">
      <formula>U321="III"</formula>
    </cfRule>
    <cfRule type="expression" dxfId="17" priority="7" stopIfTrue="1">
      <formula>U321="II"</formula>
    </cfRule>
    <cfRule type="expression" dxfId="16" priority="8" stopIfTrue="1">
      <formula>U321="I"</formula>
    </cfRule>
  </conditionalFormatting>
  <conditionalFormatting sqref="AU1:AU320 AU322:AU677">
    <cfRule type="cellIs" dxfId="15" priority="35" operator="equal">
      <formula>"Aumentó el riesgo"</formula>
    </cfRule>
    <cfRule type="cellIs" dxfId="14" priority="36" operator="equal">
      <formula>"Disminuyó el riesgo"</formula>
    </cfRule>
    <cfRule type="cellIs" dxfId="13" priority="37" operator="equal">
      <formula>"Se mantiene los controles establecidos"</formula>
    </cfRule>
  </conditionalFormatting>
  <conditionalFormatting sqref="AU679:AU1048576">
    <cfRule type="cellIs" dxfId="12" priority="1443" operator="equal">
      <formula>"Aumentó el riesgo"</formula>
    </cfRule>
    <cfRule type="cellIs" dxfId="11" priority="1444" operator="equal">
      <formula>"Disminuyó el riesgo"</formula>
    </cfRule>
    <cfRule type="cellIs" dxfId="10" priority="1445" operator="equal">
      <formula>"Se mantiene los controles establecidos"</formula>
    </cfRule>
  </conditionalFormatting>
  <conditionalFormatting sqref="AU321:AV321">
    <cfRule type="cellIs" dxfId="9" priority="9" operator="equal">
      <formula>"Aumentó el riesgo"</formula>
    </cfRule>
    <cfRule type="cellIs" dxfId="8" priority="10" operator="equal">
      <formula>"Disminuyó el riesgo"</formula>
    </cfRule>
    <cfRule type="cellIs" dxfId="7" priority="11" operator="equal">
      <formula>"Se mantiene los controles establecidos"</formula>
    </cfRule>
  </conditionalFormatting>
  <conditionalFormatting sqref="AV242">
    <cfRule type="cellIs" dxfId="6" priority="16" operator="equal">
      <formula>"Aumentó el riesgo"</formula>
    </cfRule>
    <cfRule type="cellIs" dxfId="5" priority="17" operator="equal">
      <formula>"Disminuyó el riesgo"</formula>
    </cfRule>
    <cfRule type="cellIs" dxfId="4" priority="18" operator="equal">
      <formula>"Se mantiene los controles establecidos"</formula>
    </cfRule>
  </conditionalFormatting>
  <conditionalFormatting sqref="V336:V338">
    <cfRule type="expression" dxfId="3" priority="1" stopIfTrue="1">
      <formula>U336="IV"</formula>
    </cfRule>
    <cfRule type="expression" dxfId="2" priority="2" stopIfTrue="1">
      <formula>U336="III"</formula>
    </cfRule>
    <cfRule type="expression" dxfId="1" priority="3" stopIfTrue="1">
      <formula>U336="II"</formula>
    </cfRule>
    <cfRule type="expression" dxfId="0" priority="4" stopIfTrue="1">
      <formula>U336="I"</formula>
    </cfRule>
  </conditionalFormatting>
  <printOptions horizontalCentered="1"/>
  <pageMargins left="0" right="0" top="0.74803149606299213" bottom="0.74803149606299213" header="0.31496062992125984" footer="0.31496062992125984"/>
  <pageSetup scale="13" orientation="landscape"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BCA7279A-57BE-4599-AD9F-AAC80E8900B0}">
          <x14:formula1>
            <xm:f>'Validación de datos'!$A$4:$A$8</xm:f>
          </x14:formula1>
          <xm:sqref>B1 B8 B6 B11:B313 B339:B1048576</xm:sqref>
        </x14:dataValidation>
        <x14:dataValidation type="list" allowBlank="1" showInputMessage="1" showErrorMessage="1" xr:uid="{3F5CDCD1-722E-4600-9AE9-5899C0FBA18B}">
          <x14:formula1>
            <xm:f>'Validación de datos'!$C$4:$C$5</xm:f>
          </x14:formula1>
          <xm:sqref>G282 G299:G301 G11:G215 G303:G308 G287:G293 G250:G278 G339:G669</xm:sqref>
        </x14:dataValidation>
        <x14:dataValidation type="list" allowBlank="1" showInputMessage="1" showErrorMessage="1" xr:uid="{3E2DE7C3-732F-439D-894E-293E04DC0904}">
          <x14:formula1>
            <xm:f>'Validación de datos'!$D$5:$D$6</xm:f>
          </x14:formula1>
          <xm:sqref>H282 H299:H301 H11:H215 H303:H308 H287:H293 H250:H278 H339:H669</xm:sqref>
        </x14:dataValidation>
        <x14:dataValidation type="list" allowBlank="1" showInputMessage="1" showErrorMessage="1" xr:uid="{5F2C4ECD-FB4E-46B0-BF43-6997FE379162}">
          <x14:formula1>
            <xm:f>'Validación de datos'!$E$4:$E$10</xm:f>
          </x14:formula1>
          <xm:sqref>J199:J200 J202 J250 J299:J301 J11:J193 J303:J313 J287:J293 J255:J282 J206:J215 J339:J669</xm:sqref>
        </x14:dataValidation>
        <x14:dataValidation type="list" allowBlank="1" showInputMessage="1" showErrorMessage="1" xr:uid="{2BF2B8E2-3B99-4A17-9C94-733B4EA8DB3B}">
          <x14:formula1>
            <xm:f>'Validación de datos'!$B$4:$B$26</xm:f>
          </x14:formula1>
          <xm:sqref>C49:C313 B192:B254 C339:C669</xm:sqref>
        </x14:dataValidation>
        <x14:dataValidation type="list" allowBlank="1" showInputMessage="1" showErrorMessage="1" xr:uid="{20BCBEC1-B740-4F94-86BB-FFE155AFFC30}">
          <x14:formula1>
            <xm:f>'Validación de datos'!$F$4:$F$6</xm:f>
          </x14:formula1>
          <xm:sqref>AF13 O106 AF300 O18 AF121 O268 AF334 AF106 O241 AF156 O20:O25 AF270 O131 O138 AF336:AF669 O181 AF207 AF250 O41 O50:O51 AF50:AF51 AF131 O13 O326:O327 O250 O121 AF138 O207 AF35:AF36 O35:O36 AF71 O71 O86 AF86 AF101 O101 O116 AF116 O150:O151 AF150:AF151 AF41 O204:O205 AF183 AF181 AF268 O183 O300 O334 AF204:AF205 O156 O270 AF18 O58 AF58 O76 AF76 AF326:AF327 O332 AF332 AF241 O303:O308 AF303:AF308 O288:O293 AF288:AF293 O272:O277 AF272:AF277 AF210:AF215 O210:O215 O185:O191 AF185:AF191 AF158:AF163 O158:O163 AF143:AF148 O143:O148 O123:O128 AF123:AF128 AF108:AF113 O108:O113 AF93:AF98 O93:O98 AF78:AF83 O78:O83 O63:O68 AF63:AF68 AF43:AF48 O43:O48 AF20:AF25 O339:O669</xm:sqref>
        </x14:dataValidation>
        <x14:dataValidation type="list" allowBlank="1" showInputMessage="1" showErrorMessage="1" xr:uid="{266DE2CC-9F78-4CE8-B314-810CDB696305}">
          <x14:formula1>
            <xm:f>'Validación de datos'!$G$4:$G$7</xm:f>
          </x14:formula1>
          <xm:sqref>AG13 P106 AG300 P18 AG121 P268 AG334 AG106 P241 AG156 P20:P25 AG270 P131 P138 AG336:AG669 P181 AG207 AG250 P41 P50:P51 AG50:AG51 AG131 P13 P326:P327 P250 P121 AG138 P207 AG35:AG36 P35:P36 AG71 P71 P86 AG86 AG101 P101 P116 AG116 P150:P151 AG150:AG151 AG41 P204:P205 AG183 AG181 AG268 P183 P300 P334 AG204:AG205 P156 P270 AG18 P58 AG58 P76 AG76 AG326:AG327 P332 AG332 AG241 P303:P308 AG303:AG308 P288:P293 AG288:AG293 P272:P277 AG272:AG277 AG210:AG215 P210:P215 P185:P191 AG185:AG191 AG158:AG163 P158:P163 AG143:AG148 P143:P148 P123:P128 AG123:AG128 AG108:AG113 P108:P113 AG93:AG98 P93:P98 AG78:AG83 P78:P83 P63:P68 AG63:AG68 AG43:AG48 P43:P48 AG20:AG25 P339:P669</xm:sqref>
        </x14:dataValidation>
        <x14:dataValidation type="list" allowBlank="1" showInputMessage="1" showErrorMessage="1" xr:uid="{17460CF1-859B-463C-892E-39E4F9E6697F}">
          <x14:formula1>
            <xm:f>'Validación de datos'!$H$4:$H$7</xm:f>
          </x14:formula1>
          <xm:sqref>AJ13 S150:S151 S268 AJ334 AJ150:AJ151 S241 AJ183 S20:S25 S183 S131 S204:S205 AJ336:AJ669 AJ204:AJ205 AJ250 S334 S50:S51 AJ50:AJ51 AJ131 S13 S326:S327 S250 AJ268 AJ35:AJ36 S35:S36 AJ71 S71 S86 AJ86 AJ101 S101 S116 AJ116 AJ326:AJ327 S332 AJ332 AJ241 S303:S308 AJ303:AJ308 S288:S293 AJ288:AJ293 S272:S277 AJ272:AJ277 AJ210:AJ215 S210:S215 S185:S191 AJ185:AJ191 AJ158:AJ163 S158:S163 AJ143:AJ148 S143:S148 S123:S128 AJ123:AJ128 AJ108:AJ113 S108:S113 AJ93:AJ98 S93:S98 AJ78:AJ83 S78:S83 S63:S68 AJ63:AJ68 AJ43:AJ48 S43:S48 AJ20:AJ25 S339:S669</xm:sqref>
        </x14:dataValidation>
        <x14:dataValidation type="list" allowBlank="1" showInputMessage="1" showErrorMessage="1" xr:uid="{684CE505-A591-4292-8882-78B519B9EE7E}">
          <x14:formula1>
            <xm:f>'Validación de datos'!$I$4:$I$5</xm:f>
          </x14:formula1>
          <xm:sqref>AO12:AO13 AO300 AO138 AO156 X236 X241:X242 X20:X25 X18 AO130:AO131 X183 AO336:AO669 X181 AO207 AO334 X51 AO51 X130:X131 AO250 X12:X13 AO270 X41 X250 AO204:AO205 AO267:AO268 X207 AO36 X36 X70:X71 AO70:AO71 AO85:AO86 X85:X86 X100:X101 AO100:AO101 AO115:AO116 X115:X116 AO151 X151 AO41 X204:X205 AO183 AO181 X267:X268 AO236 X300 X334 X321 X156 X270 AO18 X58 AO58 X76 AO76 X106 AO106 X121 AO121 X138 AO321 AO327 X327 X332 AO332 AO241:AO242 X303:X308 AO303:AO308 X288:X293 AO288:AO293 X272:X277 AO272:AO277 AO209:AO215 X209:X215 X185:X191 AO185:AO191 AO158:AO163 X158:X163 X142:X148 AO142:AO148 X123:X128 AO123:AO128 X108:X113 AO108:AO113 X93:X98 AO93:AO98 X78:X83 AO78:AO83 AO62:AO68 X62:X68 X43:X48 AO43:AO48 AO20:AO25 X339:X669</xm:sqref>
        </x14:dataValidation>
        <x14:dataValidation type="list" allowBlank="1" showInputMessage="1" showErrorMessage="1" xr:uid="{1C3B599F-5E89-4C52-8C4C-A0A6F659279A}">
          <x14:formula1>
            <xm:f>'Validación de datos'!$B$4:$B$28</xm:f>
          </x14:formula1>
          <xm:sqref>C34:C48</xm:sqref>
        </x14:dataValidation>
        <x14:dataValidation type="list" allowBlank="1" showInputMessage="1" showErrorMessage="1" xr:uid="{93B83A5E-96C5-4E44-8208-67E8F3D26C7B}">
          <x14:formula1>
            <xm:f>'Validación de datos'!$B$4:$B$27</xm:f>
          </x14:formula1>
          <xm:sqref>C11:C33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C49B-7306-47B2-9CCF-981FAF463174}">
  <dimension ref="A2:S81"/>
  <sheetViews>
    <sheetView topLeftCell="A12" workbookViewId="0">
      <selection activeCell="B28" sqref="B28"/>
    </sheetView>
  </sheetViews>
  <sheetFormatPr baseColWidth="10" defaultColWidth="11.453125" defaultRowHeight="14.5" x14ac:dyDescent="0.35"/>
  <cols>
    <col min="1" max="1" width="16.54296875" customWidth="1"/>
    <col min="2" max="2" width="24.453125" customWidth="1"/>
    <col min="3" max="3" width="16.7265625" customWidth="1"/>
    <col min="4" max="4" width="17.1796875" customWidth="1"/>
    <col min="5" max="5" width="15.26953125" customWidth="1"/>
    <col min="8" max="8" width="13.26953125" customWidth="1"/>
    <col min="9" max="9" width="13.1796875" customWidth="1"/>
  </cols>
  <sheetData>
    <row r="2" spans="1:19" x14ac:dyDescent="0.35">
      <c r="A2" s="222" t="s">
        <v>140</v>
      </c>
      <c r="B2" s="222"/>
      <c r="C2" s="222"/>
      <c r="D2" s="222"/>
      <c r="E2" s="222"/>
      <c r="F2" s="222"/>
      <c r="G2" s="222"/>
      <c r="H2" s="222"/>
      <c r="I2" s="222"/>
      <c r="J2" s="222"/>
      <c r="K2" s="222"/>
      <c r="L2" s="222"/>
      <c r="M2" s="222"/>
      <c r="N2" s="222"/>
      <c r="O2" s="222"/>
      <c r="P2" s="222"/>
      <c r="Q2" s="222"/>
      <c r="R2" s="222"/>
      <c r="S2" s="222"/>
    </row>
    <row r="3" spans="1:19" ht="28.5" x14ac:dyDescent="0.35">
      <c r="A3" s="156" t="s">
        <v>141</v>
      </c>
      <c r="B3" s="156" t="s">
        <v>142</v>
      </c>
      <c r="C3" s="156" t="s">
        <v>143</v>
      </c>
      <c r="D3" s="156" t="s">
        <v>144</v>
      </c>
      <c r="E3" s="156" t="s">
        <v>145</v>
      </c>
      <c r="F3" s="155" t="s">
        <v>146</v>
      </c>
      <c r="G3" s="155" t="s">
        <v>147</v>
      </c>
      <c r="H3" s="155" t="s">
        <v>148</v>
      </c>
      <c r="I3" s="155" t="s">
        <v>149</v>
      </c>
      <c r="J3" s="154"/>
      <c r="K3" s="154"/>
      <c r="L3" s="154"/>
      <c r="M3" s="154"/>
      <c r="N3" s="154"/>
      <c r="O3" s="154"/>
      <c r="P3" s="154"/>
      <c r="Q3" s="154"/>
      <c r="R3" s="154"/>
      <c r="S3" s="154"/>
    </row>
    <row r="4" spans="1:19" ht="16" x14ac:dyDescent="0.4">
      <c r="A4" s="156" t="s">
        <v>150</v>
      </c>
      <c r="B4" s="155" t="s">
        <v>151</v>
      </c>
      <c r="C4" s="154" t="s">
        <v>69</v>
      </c>
      <c r="D4" s="154"/>
      <c r="E4" s="168" t="s">
        <v>71</v>
      </c>
      <c r="F4" s="154">
        <v>2</v>
      </c>
      <c r="G4" s="154">
        <v>4</v>
      </c>
      <c r="H4" s="154">
        <v>100</v>
      </c>
      <c r="I4" s="154" t="s">
        <v>69</v>
      </c>
      <c r="J4" s="154"/>
      <c r="K4" s="154"/>
      <c r="L4" s="154"/>
      <c r="M4" s="154"/>
      <c r="N4" s="154"/>
      <c r="O4" s="154"/>
      <c r="P4" s="154"/>
      <c r="Q4" s="154"/>
      <c r="R4" s="154"/>
      <c r="S4" s="154"/>
    </row>
    <row r="5" spans="1:19" ht="16" x14ac:dyDescent="0.4">
      <c r="A5" s="156" t="s">
        <v>95</v>
      </c>
      <c r="B5" s="155" t="s">
        <v>152</v>
      </c>
      <c r="C5" s="154" t="s">
        <v>101</v>
      </c>
      <c r="D5" s="154" t="s">
        <v>70</v>
      </c>
      <c r="E5" s="168" t="s">
        <v>76</v>
      </c>
      <c r="F5" s="154">
        <v>6</v>
      </c>
      <c r="G5" s="154">
        <v>3</v>
      </c>
      <c r="H5" s="154">
        <v>60</v>
      </c>
      <c r="I5" s="154" t="s">
        <v>101</v>
      </c>
      <c r="J5" s="154"/>
      <c r="K5" s="154"/>
      <c r="L5" s="154"/>
      <c r="M5" s="154"/>
      <c r="N5" s="154"/>
      <c r="O5" s="154"/>
      <c r="P5" s="154"/>
      <c r="Q5" s="154"/>
      <c r="R5" s="154"/>
      <c r="S5" s="154"/>
    </row>
    <row r="6" spans="1:19" ht="28.5" x14ac:dyDescent="0.35">
      <c r="A6" s="156" t="s">
        <v>114</v>
      </c>
      <c r="B6" s="155" t="s">
        <v>153</v>
      </c>
      <c r="C6" s="154"/>
      <c r="D6" s="154" t="s">
        <v>154</v>
      </c>
      <c r="E6" s="155" t="s">
        <v>155</v>
      </c>
      <c r="F6" s="154">
        <v>10</v>
      </c>
      <c r="G6" s="154">
        <v>2</v>
      </c>
      <c r="H6" s="154">
        <v>25</v>
      </c>
      <c r="I6" s="154"/>
      <c r="J6" s="154"/>
      <c r="K6" s="154"/>
      <c r="L6" s="154"/>
      <c r="M6" s="154"/>
      <c r="N6" s="154"/>
      <c r="O6" s="154"/>
      <c r="P6" s="154"/>
      <c r="Q6" s="154"/>
      <c r="R6" s="154"/>
      <c r="S6" s="154"/>
    </row>
    <row r="7" spans="1:19" ht="56" x14ac:dyDescent="0.35">
      <c r="A7" s="157" t="s">
        <v>156</v>
      </c>
      <c r="B7" s="157" t="s">
        <v>157</v>
      </c>
      <c r="C7" s="154"/>
      <c r="D7" s="154"/>
      <c r="E7" s="155" t="s">
        <v>80</v>
      </c>
      <c r="F7" s="154"/>
      <c r="G7" s="154">
        <v>1</v>
      </c>
      <c r="H7" s="154">
        <v>10</v>
      </c>
      <c r="I7" s="154"/>
      <c r="J7" s="154"/>
      <c r="K7" s="154"/>
      <c r="L7" s="154"/>
      <c r="M7" s="154"/>
      <c r="N7" s="154"/>
      <c r="O7" s="154"/>
      <c r="P7" s="154"/>
      <c r="Q7" s="154"/>
      <c r="R7" s="154"/>
      <c r="S7" s="154"/>
    </row>
    <row r="8" spans="1:19" ht="28.5" x14ac:dyDescent="0.35">
      <c r="A8" s="155" t="s">
        <v>64</v>
      </c>
      <c r="B8" s="155" t="s">
        <v>158</v>
      </c>
      <c r="C8" s="154"/>
      <c r="D8" s="154"/>
      <c r="E8" s="155" t="s">
        <v>82</v>
      </c>
      <c r="F8" s="154"/>
      <c r="G8" s="154"/>
      <c r="H8" s="154"/>
      <c r="I8" s="154"/>
      <c r="J8" s="154"/>
      <c r="K8" s="154"/>
      <c r="L8" s="154"/>
      <c r="M8" s="154"/>
      <c r="N8" s="154"/>
      <c r="O8" s="154"/>
      <c r="P8" s="154"/>
      <c r="Q8" s="154"/>
      <c r="R8" s="154"/>
      <c r="S8" s="154"/>
    </row>
    <row r="9" spans="1:19" ht="28.5" x14ac:dyDescent="0.35">
      <c r="A9" s="154"/>
      <c r="B9" s="155" t="s">
        <v>159</v>
      </c>
      <c r="C9" s="154"/>
      <c r="D9" s="154"/>
      <c r="E9" s="155" t="s">
        <v>85</v>
      </c>
      <c r="F9" s="154"/>
      <c r="G9" s="154"/>
      <c r="H9" s="154"/>
      <c r="I9" s="154"/>
      <c r="J9" s="154"/>
      <c r="K9" s="154"/>
      <c r="L9" s="154"/>
      <c r="M9" s="154"/>
      <c r="N9" s="154"/>
      <c r="O9" s="154"/>
      <c r="P9" s="154"/>
      <c r="Q9" s="154"/>
      <c r="R9" s="154"/>
      <c r="S9" s="154"/>
    </row>
    <row r="10" spans="1:19" ht="28.5" x14ac:dyDescent="0.35">
      <c r="A10" s="154"/>
      <c r="B10" s="155" t="s">
        <v>160</v>
      </c>
      <c r="C10" s="154"/>
      <c r="D10" s="154"/>
      <c r="E10" s="155" t="s">
        <v>89</v>
      </c>
      <c r="F10" s="154"/>
      <c r="G10" s="154"/>
      <c r="H10" s="154"/>
      <c r="I10" s="154"/>
      <c r="J10" s="154"/>
      <c r="K10" s="154"/>
      <c r="L10" s="154"/>
      <c r="M10" s="154"/>
      <c r="N10" s="154"/>
      <c r="O10" s="154"/>
      <c r="P10" s="154"/>
      <c r="Q10" s="154"/>
      <c r="R10" s="154"/>
      <c r="S10" s="154"/>
    </row>
    <row r="11" spans="1:19" x14ac:dyDescent="0.35">
      <c r="A11" s="154"/>
      <c r="B11" s="155" t="s">
        <v>161</v>
      </c>
      <c r="C11" s="154"/>
      <c r="D11" s="154"/>
      <c r="E11" s="154"/>
      <c r="F11" s="154"/>
      <c r="G11" s="154"/>
      <c r="H11" s="154"/>
      <c r="I11" s="154"/>
      <c r="J11" s="154"/>
      <c r="K11" s="154"/>
      <c r="L11" s="154"/>
      <c r="M11" s="154"/>
      <c r="N11" s="154"/>
      <c r="O11" s="154"/>
      <c r="P11" s="154"/>
      <c r="Q11" s="154"/>
      <c r="R11" s="154"/>
      <c r="S11" s="154"/>
    </row>
    <row r="12" spans="1:19" x14ac:dyDescent="0.35">
      <c r="A12" s="154"/>
      <c r="B12" s="155" t="s">
        <v>120</v>
      </c>
      <c r="C12" s="154"/>
      <c r="D12" s="154"/>
      <c r="E12" s="154"/>
      <c r="F12" s="154"/>
      <c r="G12" s="154"/>
      <c r="H12" s="154"/>
      <c r="I12" s="154"/>
      <c r="J12" s="154"/>
      <c r="K12" s="154"/>
      <c r="L12" s="154"/>
      <c r="M12" s="154"/>
      <c r="N12" s="154"/>
      <c r="O12" s="154"/>
      <c r="P12" s="154"/>
      <c r="Q12" s="154"/>
      <c r="R12" s="154"/>
      <c r="S12" s="154"/>
    </row>
    <row r="13" spans="1:19" x14ac:dyDescent="0.35">
      <c r="A13" s="154"/>
      <c r="B13" s="155" t="s">
        <v>162</v>
      </c>
      <c r="C13" s="154"/>
      <c r="D13" s="154"/>
      <c r="E13" s="154"/>
      <c r="F13" s="154"/>
      <c r="G13" s="154"/>
      <c r="H13" s="154"/>
      <c r="I13" s="154"/>
      <c r="J13" s="154"/>
      <c r="K13" s="154"/>
      <c r="L13" s="154"/>
      <c r="M13" s="154"/>
      <c r="N13" s="154"/>
      <c r="O13" s="154"/>
      <c r="P13" s="154"/>
      <c r="Q13" s="154"/>
      <c r="R13" s="154"/>
      <c r="S13" s="154"/>
    </row>
    <row r="14" spans="1:19" x14ac:dyDescent="0.35">
      <c r="A14" s="154"/>
      <c r="B14" s="155" t="s">
        <v>163</v>
      </c>
      <c r="C14" s="154"/>
      <c r="D14" s="154"/>
      <c r="E14" s="154"/>
      <c r="F14" s="154"/>
      <c r="G14" s="154"/>
      <c r="H14" s="154"/>
      <c r="I14" s="154"/>
      <c r="J14" s="154"/>
      <c r="K14" s="154"/>
      <c r="L14" s="154"/>
      <c r="M14" s="154"/>
      <c r="N14" s="154"/>
      <c r="O14" s="154"/>
      <c r="P14" s="154"/>
      <c r="Q14" s="154"/>
      <c r="R14" s="154"/>
      <c r="S14" s="154"/>
    </row>
    <row r="15" spans="1:19" x14ac:dyDescent="0.35">
      <c r="A15" s="154"/>
      <c r="B15" s="155" t="s">
        <v>96</v>
      </c>
      <c r="C15" s="154"/>
      <c r="D15" s="154"/>
      <c r="E15" s="154"/>
      <c r="F15" s="154"/>
      <c r="G15" s="154"/>
      <c r="H15" s="154"/>
      <c r="I15" s="154"/>
      <c r="J15" s="154"/>
      <c r="K15" s="154"/>
      <c r="L15" s="154"/>
      <c r="M15" s="154"/>
      <c r="N15" s="154"/>
      <c r="O15" s="154"/>
      <c r="P15" s="154"/>
      <c r="Q15" s="154"/>
      <c r="R15" s="154"/>
      <c r="S15" s="154"/>
    </row>
    <row r="16" spans="1:19" ht="28.5" x14ac:dyDescent="0.35">
      <c r="A16" s="154"/>
      <c r="B16" s="155" t="s">
        <v>164</v>
      </c>
      <c r="C16" s="154"/>
      <c r="D16" s="154"/>
      <c r="E16" s="154"/>
      <c r="F16" s="154"/>
      <c r="G16" s="154"/>
      <c r="H16" s="154"/>
      <c r="I16" s="154"/>
      <c r="J16" s="154"/>
      <c r="K16" s="154"/>
      <c r="L16" s="154"/>
      <c r="M16" s="154"/>
      <c r="N16" s="154"/>
      <c r="O16" s="154"/>
      <c r="P16" s="154"/>
      <c r="Q16" s="154"/>
      <c r="R16" s="154"/>
      <c r="S16" s="154"/>
    </row>
    <row r="17" spans="1:19" x14ac:dyDescent="0.35">
      <c r="A17" s="154"/>
      <c r="B17" s="155" t="s">
        <v>165</v>
      </c>
      <c r="C17" s="154"/>
      <c r="D17" s="154"/>
      <c r="E17" s="154"/>
      <c r="F17" s="154"/>
      <c r="G17" s="154"/>
      <c r="H17" s="154"/>
      <c r="I17" s="154"/>
      <c r="J17" s="154"/>
      <c r="K17" s="154"/>
      <c r="L17" s="154"/>
      <c r="M17" s="154"/>
      <c r="N17" s="154"/>
      <c r="O17" s="154"/>
      <c r="P17" s="154"/>
      <c r="Q17" s="154"/>
      <c r="R17" s="154"/>
      <c r="S17" s="154"/>
    </row>
    <row r="18" spans="1:19" x14ac:dyDescent="0.35">
      <c r="A18" s="154"/>
      <c r="B18" s="155" t="s">
        <v>131</v>
      </c>
      <c r="C18" s="154"/>
      <c r="D18" s="154"/>
      <c r="E18" s="154"/>
      <c r="F18" s="154"/>
      <c r="G18" s="154"/>
      <c r="H18" s="154"/>
      <c r="I18" s="154"/>
      <c r="J18" s="154"/>
      <c r="K18" s="154"/>
      <c r="L18" s="154"/>
      <c r="M18" s="154"/>
      <c r="N18" s="154"/>
      <c r="O18" s="154"/>
      <c r="P18" s="154"/>
      <c r="Q18" s="154"/>
      <c r="R18" s="154"/>
      <c r="S18" s="154"/>
    </row>
    <row r="19" spans="1:19" x14ac:dyDescent="0.35">
      <c r="A19" s="154"/>
      <c r="B19" s="155" t="s">
        <v>166</v>
      </c>
      <c r="C19" s="154"/>
      <c r="D19" s="154"/>
      <c r="E19" s="154"/>
      <c r="F19" s="154"/>
      <c r="G19" s="154"/>
      <c r="H19" s="154"/>
      <c r="I19" s="154"/>
      <c r="J19" s="154"/>
      <c r="K19" s="154"/>
      <c r="L19" s="154"/>
      <c r="M19" s="154"/>
      <c r="N19" s="154"/>
      <c r="O19" s="154"/>
      <c r="P19" s="154"/>
      <c r="Q19" s="154"/>
      <c r="R19" s="154"/>
      <c r="S19" s="154"/>
    </row>
    <row r="20" spans="1:19" ht="28.5" x14ac:dyDescent="0.35">
      <c r="A20" s="154"/>
      <c r="B20" s="155" t="s">
        <v>167</v>
      </c>
      <c r="C20" s="154"/>
      <c r="D20" s="154"/>
      <c r="E20" s="154"/>
      <c r="F20" s="154"/>
      <c r="G20" s="154"/>
      <c r="H20" s="154"/>
      <c r="I20" s="154"/>
      <c r="J20" s="154"/>
      <c r="K20" s="154"/>
      <c r="L20" s="154"/>
      <c r="M20" s="154"/>
      <c r="N20" s="154"/>
      <c r="O20" s="154"/>
      <c r="P20" s="154"/>
      <c r="Q20" s="154"/>
      <c r="R20" s="154"/>
      <c r="S20" s="154"/>
    </row>
    <row r="21" spans="1:19" ht="28.5" x14ac:dyDescent="0.35">
      <c r="A21" s="154"/>
      <c r="B21" s="155" t="s">
        <v>168</v>
      </c>
      <c r="C21" s="154"/>
      <c r="D21" s="154"/>
      <c r="E21" s="154"/>
      <c r="F21" s="154"/>
      <c r="G21" s="154"/>
      <c r="H21" s="154"/>
      <c r="I21" s="154"/>
      <c r="J21" s="154"/>
      <c r="K21" s="154"/>
      <c r="L21" s="154"/>
      <c r="M21" s="154"/>
      <c r="N21" s="154"/>
      <c r="O21" s="154"/>
      <c r="P21" s="154"/>
      <c r="Q21" s="154"/>
      <c r="R21" s="154"/>
      <c r="S21" s="154"/>
    </row>
    <row r="22" spans="1:19" x14ac:dyDescent="0.35">
      <c r="A22" s="154"/>
      <c r="B22" s="155" t="s">
        <v>169</v>
      </c>
      <c r="C22" s="154"/>
      <c r="D22" s="154"/>
      <c r="E22" s="154"/>
      <c r="F22" s="154"/>
      <c r="G22" s="154"/>
      <c r="H22" s="154"/>
      <c r="I22" s="154"/>
      <c r="J22" s="154"/>
      <c r="K22" s="154"/>
      <c r="L22" s="154"/>
      <c r="M22" s="154"/>
      <c r="N22" s="154"/>
      <c r="O22" s="154"/>
      <c r="P22" s="154"/>
      <c r="Q22" s="154"/>
      <c r="R22" s="154"/>
      <c r="S22" s="154"/>
    </row>
    <row r="23" spans="1:19" ht="28.5" x14ac:dyDescent="0.35">
      <c r="A23" s="154"/>
      <c r="B23" s="155" t="s">
        <v>170</v>
      </c>
      <c r="C23" s="154"/>
      <c r="D23" s="154"/>
      <c r="E23" s="154"/>
      <c r="F23" s="154"/>
      <c r="G23" s="154"/>
      <c r="H23" s="154"/>
      <c r="I23" s="154"/>
      <c r="J23" s="154"/>
      <c r="K23" s="154"/>
      <c r="L23" s="154"/>
      <c r="M23" s="154"/>
      <c r="N23" s="154"/>
      <c r="O23" s="154"/>
      <c r="P23" s="154"/>
      <c r="Q23" s="154"/>
      <c r="R23" s="154"/>
      <c r="S23" s="154"/>
    </row>
    <row r="24" spans="1:19" x14ac:dyDescent="0.35">
      <c r="A24" s="154"/>
      <c r="B24" s="155" t="s">
        <v>171</v>
      </c>
      <c r="C24" s="154"/>
      <c r="D24" s="154"/>
      <c r="E24" s="154"/>
      <c r="F24" s="154"/>
      <c r="G24" s="154"/>
      <c r="H24" s="154"/>
      <c r="I24" s="154"/>
      <c r="J24" s="154"/>
      <c r="K24" s="154"/>
      <c r="L24" s="154"/>
      <c r="M24" s="154"/>
      <c r="N24" s="154"/>
      <c r="O24" s="154"/>
      <c r="P24" s="154"/>
      <c r="Q24" s="154"/>
      <c r="R24" s="154"/>
      <c r="S24" s="154"/>
    </row>
    <row r="25" spans="1:19" ht="42.5" x14ac:dyDescent="0.35">
      <c r="A25" s="154"/>
      <c r="B25" s="155" t="s">
        <v>172</v>
      </c>
      <c r="C25" s="154"/>
      <c r="D25" s="154"/>
      <c r="E25" s="154"/>
      <c r="F25" s="154"/>
      <c r="G25" s="154"/>
      <c r="H25" s="154"/>
      <c r="I25" s="154"/>
      <c r="J25" s="154"/>
      <c r="K25" s="154"/>
      <c r="L25" s="154"/>
      <c r="M25" s="154"/>
      <c r="N25" s="154"/>
      <c r="O25" s="154"/>
      <c r="P25" s="154"/>
      <c r="Q25" s="154"/>
      <c r="R25" s="154"/>
      <c r="S25" s="154"/>
    </row>
    <row r="26" spans="1:19" x14ac:dyDescent="0.35">
      <c r="A26" s="154"/>
      <c r="B26" s="155" t="s">
        <v>173</v>
      </c>
      <c r="C26" s="154"/>
      <c r="D26" s="154"/>
      <c r="E26" s="154"/>
      <c r="F26" s="154"/>
      <c r="G26" s="154"/>
      <c r="H26" s="154"/>
      <c r="I26" s="154"/>
      <c r="J26" s="154"/>
      <c r="K26" s="154"/>
      <c r="L26" s="154"/>
      <c r="M26" s="154"/>
      <c r="N26" s="154"/>
      <c r="O26" s="154"/>
      <c r="P26" s="154"/>
      <c r="Q26" s="154"/>
      <c r="R26" s="154"/>
      <c r="S26" s="154"/>
    </row>
    <row r="27" spans="1:19" ht="56.5" x14ac:dyDescent="0.35">
      <c r="A27" s="154"/>
      <c r="B27" s="155" t="s">
        <v>65</v>
      </c>
      <c r="C27" s="154"/>
      <c r="D27" s="154"/>
      <c r="E27" s="154"/>
      <c r="F27" s="154"/>
      <c r="G27" s="154"/>
      <c r="H27" s="154"/>
      <c r="I27" s="154"/>
      <c r="J27" s="154"/>
      <c r="K27" s="154"/>
      <c r="L27" s="154"/>
      <c r="M27" s="154"/>
      <c r="N27" s="154"/>
      <c r="O27" s="154"/>
      <c r="P27" s="154"/>
      <c r="Q27" s="154"/>
      <c r="R27" s="154"/>
      <c r="S27" s="154"/>
    </row>
    <row r="28" spans="1:19" x14ac:dyDescent="0.35">
      <c r="A28" s="154"/>
      <c r="B28" s="154" t="s">
        <v>115</v>
      </c>
      <c r="C28" s="154"/>
      <c r="D28" s="154"/>
      <c r="E28" s="154"/>
      <c r="F28" s="154"/>
      <c r="G28" s="154"/>
      <c r="H28" s="154"/>
      <c r="I28" s="154"/>
      <c r="J28" s="154"/>
      <c r="K28" s="154"/>
      <c r="L28" s="154"/>
      <c r="M28" s="154"/>
      <c r="N28" s="154"/>
      <c r="O28" s="154"/>
      <c r="P28" s="154"/>
      <c r="Q28" s="154"/>
      <c r="R28" s="154"/>
      <c r="S28" s="154"/>
    </row>
    <row r="29" spans="1:19" x14ac:dyDescent="0.35">
      <c r="A29" s="154"/>
      <c r="B29" s="154"/>
      <c r="C29" s="154"/>
      <c r="D29" s="154"/>
      <c r="E29" s="154"/>
      <c r="F29" s="154"/>
      <c r="G29" s="154"/>
      <c r="H29" s="154"/>
      <c r="I29" s="154"/>
      <c r="J29" s="154"/>
      <c r="K29" s="154"/>
      <c r="L29" s="154"/>
      <c r="M29" s="154"/>
      <c r="N29" s="154"/>
      <c r="O29" s="154"/>
      <c r="P29" s="154"/>
      <c r="Q29" s="154"/>
      <c r="R29" s="154"/>
      <c r="S29" s="154"/>
    </row>
    <row r="30" spans="1:19" x14ac:dyDescent="0.35">
      <c r="A30" s="154"/>
      <c r="B30" s="154"/>
      <c r="C30" s="154"/>
      <c r="D30" s="154"/>
      <c r="E30" s="154"/>
      <c r="F30" s="154"/>
      <c r="G30" s="154"/>
      <c r="H30" s="154"/>
      <c r="I30" s="154"/>
      <c r="J30" s="154"/>
      <c r="K30" s="154"/>
      <c r="L30" s="154"/>
      <c r="M30" s="154"/>
      <c r="N30" s="154"/>
      <c r="O30" s="154"/>
      <c r="P30" s="154"/>
      <c r="Q30" s="154"/>
      <c r="R30" s="154"/>
      <c r="S30" s="154"/>
    </row>
    <row r="31" spans="1:19" x14ac:dyDescent="0.35">
      <c r="A31" s="154"/>
      <c r="B31" s="154"/>
      <c r="C31" s="154"/>
      <c r="D31" s="154"/>
      <c r="E31" s="154"/>
      <c r="F31" s="154"/>
      <c r="G31" s="154"/>
      <c r="H31" s="154"/>
      <c r="I31" s="154"/>
      <c r="J31" s="154"/>
      <c r="K31" s="154"/>
      <c r="L31" s="154"/>
      <c r="M31" s="154"/>
      <c r="N31" s="154"/>
      <c r="O31" s="154"/>
      <c r="P31" s="154"/>
      <c r="Q31" s="154"/>
      <c r="R31" s="154"/>
      <c r="S31" s="154"/>
    </row>
    <row r="32" spans="1:19" x14ac:dyDescent="0.35">
      <c r="A32" s="154"/>
      <c r="B32" s="154"/>
      <c r="C32" s="154"/>
      <c r="D32" s="154"/>
      <c r="E32" s="154"/>
      <c r="F32" s="154"/>
      <c r="G32" s="154"/>
      <c r="H32" s="154"/>
      <c r="I32" s="154"/>
      <c r="J32" s="154"/>
      <c r="K32" s="154"/>
      <c r="L32" s="154"/>
      <c r="M32" s="154"/>
      <c r="N32" s="154"/>
      <c r="O32" s="154"/>
      <c r="P32" s="154"/>
      <c r="Q32" s="154"/>
      <c r="R32" s="154"/>
      <c r="S32" s="154"/>
    </row>
    <row r="33" spans="1:19" x14ac:dyDescent="0.35">
      <c r="A33" s="154"/>
      <c r="B33" s="154"/>
      <c r="C33" s="154"/>
      <c r="D33" s="154"/>
      <c r="E33" s="154"/>
      <c r="F33" s="154"/>
      <c r="G33" s="154"/>
      <c r="H33" s="154"/>
      <c r="I33" s="154"/>
      <c r="J33" s="154"/>
      <c r="K33" s="154"/>
      <c r="L33" s="154"/>
      <c r="M33" s="154"/>
      <c r="N33" s="154"/>
      <c r="O33" s="154"/>
      <c r="P33" s="154"/>
      <c r="Q33" s="154"/>
      <c r="R33" s="154"/>
      <c r="S33" s="154"/>
    </row>
    <row r="34" spans="1:19" x14ac:dyDescent="0.35">
      <c r="A34" s="154"/>
      <c r="B34" s="154"/>
      <c r="C34" s="154"/>
      <c r="D34" s="154"/>
      <c r="E34" s="154"/>
      <c r="F34" s="154"/>
      <c r="G34" s="154"/>
      <c r="H34" s="154"/>
      <c r="I34" s="154"/>
      <c r="J34" s="154"/>
      <c r="K34" s="154"/>
      <c r="L34" s="154"/>
      <c r="M34" s="154"/>
      <c r="N34" s="154"/>
      <c r="O34" s="154"/>
      <c r="P34" s="154"/>
      <c r="Q34" s="154"/>
      <c r="R34" s="154"/>
      <c r="S34" s="154"/>
    </row>
    <row r="35" spans="1:19" x14ac:dyDescent="0.35">
      <c r="A35" s="154"/>
      <c r="B35" s="154"/>
      <c r="C35" s="154"/>
      <c r="D35" s="154"/>
      <c r="E35" s="154"/>
      <c r="F35" s="154"/>
      <c r="G35" s="154"/>
      <c r="H35" s="154"/>
      <c r="I35" s="154"/>
      <c r="J35" s="154"/>
      <c r="K35" s="154"/>
      <c r="L35" s="154"/>
      <c r="M35" s="154"/>
      <c r="N35" s="154"/>
      <c r="O35" s="154"/>
      <c r="P35" s="154"/>
      <c r="Q35" s="154"/>
      <c r="R35" s="154"/>
      <c r="S35" s="154"/>
    </row>
    <row r="36" spans="1:19" x14ac:dyDescent="0.35">
      <c r="A36" s="154"/>
      <c r="B36" s="154"/>
      <c r="C36" s="154"/>
      <c r="D36" s="154"/>
      <c r="E36" s="154"/>
      <c r="F36" s="154"/>
      <c r="G36" s="154"/>
      <c r="H36" s="154"/>
      <c r="I36" s="154"/>
      <c r="J36" s="154"/>
      <c r="K36" s="154"/>
      <c r="L36" s="154"/>
      <c r="M36" s="154"/>
      <c r="N36" s="154"/>
      <c r="O36" s="154"/>
      <c r="P36" s="154"/>
      <c r="Q36" s="154"/>
      <c r="R36" s="154"/>
      <c r="S36" s="154"/>
    </row>
    <row r="37" spans="1:19" x14ac:dyDescent="0.35">
      <c r="A37" s="154"/>
      <c r="B37" s="154"/>
      <c r="C37" s="154"/>
      <c r="D37" s="154"/>
      <c r="E37" s="154"/>
      <c r="F37" s="154"/>
      <c r="G37" s="154"/>
      <c r="H37" s="154"/>
      <c r="I37" s="154"/>
      <c r="J37" s="154"/>
      <c r="K37" s="154"/>
      <c r="L37" s="154"/>
      <c r="M37" s="154"/>
      <c r="N37" s="154"/>
      <c r="O37" s="154"/>
      <c r="P37" s="154"/>
      <c r="Q37" s="154"/>
      <c r="R37" s="154"/>
      <c r="S37" s="154"/>
    </row>
    <row r="38" spans="1:19" x14ac:dyDescent="0.35">
      <c r="A38" s="154"/>
      <c r="B38" s="154"/>
      <c r="C38" s="154"/>
      <c r="D38" s="154"/>
      <c r="E38" s="154"/>
      <c r="F38" s="154"/>
      <c r="G38" s="154"/>
      <c r="H38" s="154"/>
      <c r="I38" s="154"/>
      <c r="J38" s="154"/>
      <c r="K38" s="154"/>
      <c r="L38" s="154"/>
      <c r="M38" s="154"/>
      <c r="N38" s="154"/>
      <c r="O38" s="154"/>
      <c r="P38" s="154"/>
      <c r="Q38" s="154"/>
      <c r="R38" s="154"/>
      <c r="S38" s="154"/>
    </row>
    <row r="39" spans="1:19" x14ac:dyDescent="0.35">
      <c r="A39" s="154"/>
      <c r="B39" s="154"/>
      <c r="C39" s="154"/>
      <c r="D39" s="154"/>
      <c r="E39" s="154"/>
      <c r="F39" s="154"/>
      <c r="G39" s="154"/>
      <c r="H39" s="154"/>
      <c r="I39" s="154"/>
      <c r="J39" s="154"/>
      <c r="K39" s="154"/>
      <c r="L39" s="154"/>
      <c r="M39" s="154"/>
      <c r="N39" s="154"/>
      <c r="O39" s="154"/>
      <c r="P39" s="154"/>
      <c r="Q39" s="154"/>
      <c r="R39" s="154"/>
      <c r="S39" s="154"/>
    </row>
    <row r="40" spans="1:19" x14ac:dyDescent="0.35">
      <c r="A40" s="154"/>
      <c r="B40" s="154"/>
      <c r="C40" s="154"/>
      <c r="D40" s="154"/>
      <c r="E40" s="154"/>
      <c r="F40" s="154"/>
      <c r="G40" s="154"/>
      <c r="H40" s="154"/>
      <c r="I40" s="154"/>
      <c r="J40" s="154"/>
      <c r="K40" s="154"/>
      <c r="L40" s="154"/>
      <c r="M40" s="154"/>
      <c r="N40" s="154"/>
      <c r="O40" s="154"/>
      <c r="P40" s="154"/>
      <c r="Q40" s="154"/>
      <c r="R40" s="154"/>
      <c r="S40" s="154"/>
    </row>
    <row r="41" spans="1:19" x14ac:dyDescent="0.35">
      <c r="A41" s="154"/>
      <c r="B41" s="154"/>
      <c r="C41" s="154"/>
      <c r="D41" s="154"/>
      <c r="E41" s="154"/>
      <c r="F41" s="154"/>
      <c r="G41" s="154"/>
      <c r="H41" s="154"/>
      <c r="I41" s="154"/>
      <c r="J41" s="154"/>
      <c r="K41" s="154"/>
      <c r="L41" s="154"/>
      <c r="M41" s="154"/>
      <c r="N41" s="154"/>
      <c r="O41" s="154"/>
      <c r="P41" s="154"/>
      <c r="Q41" s="154"/>
      <c r="R41" s="154"/>
      <c r="S41" s="154"/>
    </row>
    <row r="42" spans="1:19" x14ac:dyDescent="0.35">
      <c r="A42" s="154"/>
      <c r="B42" s="154"/>
      <c r="C42" s="154"/>
      <c r="D42" s="154"/>
      <c r="E42" s="154"/>
      <c r="F42" s="154"/>
      <c r="G42" s="154"/>
      <c r="H42" s="154"/>
      <c r="I42" s="154"/>
      <c r="J42" s="154"/>
      <c r="K42" s="154"/>
      <c r="L42" s="154"/>
      <c r="M42" s="154"/>
      <c r="N42" s="154"/>
      <c r="O42" s="154"/>
      <c r="P42" s="154"/>
      <c r="Q42" s="154"/>
      <c r="R42" s="154"/>
      <c r="S42" s="154"/>
    </row>
    <row r="43" spans="1:19" x14ac:dyDescent="0.35">
      <c r="A43" s="154"/>
      <c r="B43" s="154"/>
      <c r="C43" s="154"/>
      <c r="D43" s="154"/>
      <c r="E43" s="154"/>
      <c r="F43" s="154"/>
      <c r="G43" s="154"/>
      <c r="H43" s="154"/>
      <c r="I43" s="154"/>
      <c r="J43" s="154"/>
      <c r="K43" s="154"/>
      <c r="L43" s="154"/>
      <c r="M43" s="154"/>
      <c r="N43" s="154"/>
      <c r="O43" s="154"/>
      <c r="P43" s="154"/>
      <c r="Q43" s="154"/>
      <c r="R43" s="154"/>
      <c r="S43" s="154"/>
    </row>
    <row r="44" spans="1:19" x14ac:dyDescent="0.35">
      <c r="A44" s="154"/>
      <c r="B44" s="154"/>
      <c r="C44" s="154"/>
      <c r="D44" s="154"/>
      <c r="E44" s="154"/>
      <c r="F44" s="154"/>
      <c r="G44" s="154"/>
      <c r="H44" s="154"/>
      <c r="I44" s="154"/>
      <c r="J44" s="154"/>
      <c r="K44" s="154"/>
      <c r="L44" s="154"/>
      <c r="M44" s="154"/>
      <c r="N44" s="154"/>
      <c r="O44" s="154"/>
      <c r="P44" s="154"/>
      <c r="Q44" s="154"/>
      <c r="R44" s="154"/>
      <c r="S44" s="154"/>
    </row>
    <row r="45" spans="1:19" x14ac:dyDescent="0.35">
      <c r="A45" s="154"/>
      <c r="B45" s="154"/>
      <c r="C45" s="154"/>
      <c r="D45" s="154"/>
      <c r="E45" s="154"/>
      <c r="F45" s="154"/>
      <c r="G45" s="154"/>
      <c r="H45" s="154"/>
      <c r="I45" s="154"/>
      <c r="J45" s="154"/>
      <c r="K45" s="154"/>
      <c r="L45" s="154"/>
      <c r="M45" s="154"/>
      <c r="N45" s="154"/>
      <c r="O45" s="154"/>
      <c r="P45" s="154"/>
      <c r="Q45" s="154"/>
      <c r="R45" s="154"/>
      <c r="S45" s="154"/>
    </row>
    <row r="46" spans="1:19" x14ac:dyDescent="0.35">
      <c r="A46" s="154"/>
      <c r="B46" s="154"/>
      <c r="C46" s="154"/>
      <c r="D46" s="154"/>
      <c r="E46" s="154"/>
      <c r="F46" s="154"/>
      <c r="G46" s="154"/>
      <c r="H46" s="154"/>
      <c r="I46" s="154"/>
      <c r="J46" s="154"/>
      <c r="K46" s="154"/>
      <c r="L46" s="154"/>
      <c r="M46" s="154"/>
      <c r="N46" s="154"/>
      <c r="O46" s="154"/>
      <c r="P46" s="154"/>
      <c r="Q46" s="154"/>
      <c r="R46" s="154"/>
      <c r="S46" s="154"/>
    </row>
    <row r="47" spans="1:19" x14ac:dyDescent="0.35">
      <c r="A47" s="154"/>
      <c r="B47" s="154"/>
      <c r="C47" s="154"/>
      <c r="D47" s="154"/>
      <c r="E47" s="154"/>
      <c r="F47" s="154"/>
      <c r="G47" s="154"/>
      <c r="H47" s="154"/>
      <c r="I47" s="154"/>
      <c r="J47" s="154"/>
      <c r="K47" s="154"/>
      <c r="L47" s="154"/>
      <c r="M47" s="154"/>
      <c r="N47" s="154"/>
      <c r="O47" s="154"/>
      <c r="P47" s="154"/>
      <c r="Q47" s="154"/>
      <c r="R47" s="154"/>
      <c r="S47" s="154"/>
    </row>
    <row r="48" spans="1:19" x14ac:dyDescent="0.35">
      <c r="A48" s="154"/>
      <c r="B48" s="154"/>
      <c r="C48" s="154"/>
      <c r="D48" s="154"/>
      <c r="E48" s="154"/>
      <c r="F48" s="154"/>
      <c r="G48" s="154"/>
      <c r="H48" s="154"/>
      <c r="I48" s="154"/>
      <c r="J48" s="154"/>
      <c r="K48" s="154"/>
      <c r="L48" s="154"/>
      <c r="M48" s="154"/>
      <c r="N48" s="154"/>
      <c r="O48" s="154"/>
      <c r="P48" s="154"/>
      <c r="Q48" s="154"/>
      <c r="R48" s="154"/>
      <c r="S48" s="154"/>
    </row>
    <row r="49" spans="1:19" x14ac:dyDescent="0.35">
      <c r="A49" s="154"/>
      <c r="B49" s="154"/>
      <c r="C49" s="154"/>
      <c r="D49" s="154"/>
      <c r="E49" s="154"/>
      <c r="F49" s="154"/>
      <c r="G49" s="154"/>
      <c r="H49" s="154"/>
      <c r="I49" s="154"/>
      <c r="J49" s="154"/>
      <c r="K49" s="154"/>
      <c r="L49" s="154"/>
      <c r="M49" s="154"/>
      <c r="N49" s="154"/>
      <c r="O49" s="154"/>
      <c r="P49" s="154"/>
      <c r="Q49" s="154"/>
      <c r="R49" s="154"/>
      <c r="S49" s="154"/>
    </row>
    <row r="50" spans="1:19" x14ac:dyDescent="0.35">
      <c r="A50" s="154"/>
      <c r="B50" s="154"/>
      <c r="C50" s="154"/>
      <c r="D50" s="154"/>
      <c r="E50" s="154"/>
      <c r="F50" s="154"/>
      <c r="G50" s="154"/>
      <c r="H50" s="154"/>
      <c r="I50" s="154"/>
      <c r="J50" s="154"/>
      <c r="K50" s="154"/>
      <c r="L50" s="154"/>
      <c r="M50" s="154"/>
      <c r="N50" s="154"/>
      <c r="O50" s="154"/>
      <c r="P50" s="154"/>
      <c r="Q50" s="154"/>
      <c r="R50" s="154"/>
      <c r="S50" s="154"/>
    </row>
    <row r="51" spans="1:19" x14ac:dyDescent="0.35">
      <c r="A51" s="154"/>
      <c r="B51" s="154"/>
      <c r="C51" s="154"/>
      <c r="D51" s="154"/>
      <c r="E51" s="154"/>
      <c r="F51" s="154"/>
      <c r="G51" s="154"/>
      <c r="H51" s="154"/>
      <c r="I51" s="154"/>
      <c r="J51" s="154"/>
      <c r="K51" s="154"/>
      <c r="L51" s="154"/>
      <c r="M51" s="154"/>
      <c r="N51" s="154"/>
      <c r="O51" s="154"/>
      <c r="P51" s="154"/>
      <c r="Q51" s="154"/>
      <c r="R51" s="154"/>
      <c r="S51" s="154"/>
    </row>
    <row r="52" spans="1:19" x14ac:dyDescent="0.35">
      <c r="A52" s="154"/>
      <c r="B52" s="154"/>
      <c r="C52" s="154"/>
      <c r="D52" s="154"/>
      <c r="E52" s="154"/>
      <c r="F52" s="154"/>
      <c r="G52" s="154"/>
      <c r="H52" s="154"/>
      <c r="I52" s="154"/>
      <c r="J52" s="154"/>
      <c r="K52" s="154"/>
      <c r="L52" s="154"/>
      <c r="M52" s="154"/>
      <c r="N52" s="154"/>
      <c r="O52" s="154"/>
      <c r="P52" s="154"/>
      <c r="Q52" s="154"/>
      <c r="R52" s="154"/>
      <c r="S52" s="154"/>
    </row>
    <row r="53" spans="1:19" x14ac:dyDescent="0.35">
      <c r="A53" s="154"/>
      <c r="B53" s="154"/>
      <c r="C53" s="154"/>
      <c r="D53" s="154"/>
      <c r="E53" s="154"/>
      <c r="F53" s="154"/>
      <c r="G53" s="154"/>
      <c r="H53" s="154"/>
      <c r="I53" s="154"/>
      <c r="J53" s="154"/>
      <c r="K53" s="154"/>
      <c r="L53" s="154"/>
      <c r="M53" s="154"/>
      <c r="N53" s="154"/>
      <c r="O53" s="154"/>
      <c r="P53" s="154"/>
      <c r="Q53" s="154"/>
      <c r="R53" s="154"/>
      <c r="S53" s="154"/>
    </row>
    <row r="54" spans="1:19" x14ac:dyDescent="0.35">
      <c r="A54" s="154"/>
      <c r="B54" s="154"/>
      <c r="C54" s="154"/>
      <c r="D54" s="154"/>
      <c r="E54" s="154"/>
      <c r="F54" s="154"/>
      <c r="G54" s="154"/>
      <c r="H54" s="154"/>
      <c r="I54" s="154"/>
      <c r="J54" s="154"/>
      <c r="K54" s="154"/>
      <c r="L54" s="154"/>
      <c r="M54" s="154"/>
      <c r="N54" s="154"/>
      <c r="O54" s="154"/>
      <c r="P54" s="154"/>
      <c r="Q54" s="154"/>
      <c r="R54" s="154"/>
      <c r="S54" s="154"/>
    </row>
    <row r="55" spans="1:19" x14ac:dyDescent="0.35">
      <c r="A55" s="154"/>
      <c r="B55" s="154"/>
      <c r="C55" s="154"/>
      <c r="D55" s="154"/>
      <c r="E55" s="154"/>
      <c r="F55" s="154"/>
      <c r="G55" s="154"/>
      <c r="H55" s="154"/>
      <c r="I55" s="154"/>
      <c r="J55" s="154"/>
      <c r="K55" s="154"/>
      <c r="L55" s="154"/>
      <c r="M55" s="154"/>
      <c r="N55" s="154"/>
      <c r="O55" s="154"/>
      <c r="P55" s="154"/>
      <c r="Q55" s="154"/>
      <c r="R55" s="154"/>
      <c r="S55" s="154"/>
    </row>
    <row r="56" spans="1:19" x14ac:dyDescent="0.35">
      <c r="A56" s="154"/>
      <c r="B56" s="154"/>
      <c r="C56" s="154"/>
      <c r="D56" s="154"/>
      <c r="E56" s="154"/>
      <c r="F56" s="154"/>
      <c r="G56" s="154"/>
      <c r="H56" s="154"/>
      <c r="I56" s="154"/>
      <c r="J56" s="154"/>
      <c r="K56" s="154"/>
      <c r="L56" s="154"/>
      <c r="M56" s="154"/>
      <c r="N56" s="154"/>
      <c r="O56" s="154"/>
      <c r="P56" s="154"/>
      <c r="Q56" s="154"/>
      <c r="R56" s="154"/>
      <c r="S56" s="154"/>
    </row>
    <row r="57" spans="1:19" x14ac:dyDescent="0.35">
      <c r="A57" s="154"/>
      <c r="B57" s="154"/>
      <c r="C57" s="154"/>
      <c r="D57" s="154"/>
      <c r="E57" s="154"/>
      <c r="F57" s="154"/>
      <c r="G57" s="154"/>
      <c r="H57" s="154"/>
      <c r="I57" s="154"/>
      <c r="J57" s="154"/>
      <c r="K57" s="154"/>
      <c r="L57" s="154"/>
      <c r="M57" s="154"/>
      <c r="N57" s="154"/>
      <c r="O57" s="154"/>
      <c r="P57" s="154"/>
      <c r="Q57" s="154"/>
      <c r="R57" s="154"/>
      <c r="S57" s="154"/>
    </row>
    <row r="58" spans="1:19" x14ac:dyDescent="0.35">
      <c r="A58" s="154"/>
      <c r="B58" s="154"/>
      <c r="C58" s="154"/>
      <c r="D58" s="154"/>
      <c r="E58" s="154"/>
      <c r="F58" s="154"/>
      <c r="G58" s="154"/>
      <c r="H58" s="154"/>
      <c r="I58" s="154"/>
      <c r="J58" s="154"/>
      <c r="K58" s="154"/>
      <c r="L58" s="154"/>
      <c r="M58" s="154"/>
      <c r="N58" s="154"/>
      <c r="O58" s="154"/>
      <c r="P58" s="154"/>
      <c r="Q58" s="154"/>
      <c r="R58" s="154"/>
      <c r="S58" s="154"/>
    </row>
    <row r="59" spans="1:19" x14ac:dyDescent="0.35">
      <c r="A59" s="154"/>
      <c r="B59" s="154"/>
      <c r="C59" s="154"/>
      <c r="D59" s="154"/>
      <c r="E59" s="154"/>
      <c r="F59" s="154"/>
      <c r="G59" s="154"/>
      <c r="H59" s="154"/>
      <c r="I59" s="154"/>
      <c r="J59" s="154"/>
      <c r="K59" s="154"/>
      <c r="L59" s="154"/>
      <c r="M59" s="154"/>
      <c r="N59" s="154"/>
      <c r="O59" s="154"/>
      <c r="P59" s="154"/>
      <c r="Q59" s="154"/>
      <c r="R59" s="154"/>
      <c r="S59" s="154"/>
    </row>
    <row r="60" spans="1:19" x14ac:dyDescent="0.35">
      <c r="A60" s="154"/>
      <c r="B60" s="154"/>
      <c r="C60" s="154"/>
      <c r="D60" s="154"/>
      <c r="E60" s="154"/>
      <c r="F60" s="154"/>
      <c r="G60" s="154"/>
      <c r="H60" s="154"/>
      <c r="I60" s="154"/>
      <c r="J60" s="154"/>
      <c r="K60" s="154"/>
      <c r="L60" s="154"/>
      <c r="M60" s="154"/>
      <c r="N60" s="154"/>
      <c r="O60" s="154"/>
      <c r="P60" s="154"/>
      <c r="Q60" s="154"/>
      <c r="R60" s="154"/>
      <c r="S60" s="154"/>
    </row>
    <row r="61" spans="1:19" x14ac:dyDescent="0.35">
      <c r="A61" s="154"/>
      <c r="B61" s="154"/>
      <c r="C61" s="154"/>
      <c r="D61" s="154"/>
      <c r="E61" s="154"/>
      <c r="F61" s="154"/>
      <c r="G61" s="154"/>
      <c r="H61" s="154"/>
      <c r="I61" s="154"/>
      <c r="J61" s="154"/>
      <c r="K61" s="154"/>
      <c r="L61" s="154"/>
      <c r="M61" s="154"/>
      <c r="N61" s="154"/>
      <c r="O61" s="154"/>
      <c r="P61" s="154"/>
      <c r="Q61" s="154"/>
      <c r="R61" s="154"/>
      <c r="S61" s="154"/>
    </row>
    <row r="62" spans="1:19" x14ac:dyDescent="0.35">
      <c r="A62" s="154"/>
      <c r="B62" s="154"/>
      <c r="C62" s="154"/>
      <c r="D62" s="154"/>
      <c r="E62" s="154"/>
      <c r="F62" s="154"/>
      <c r="G62" s="154"/>
      <c r="H62" s="154"/>
      <c r="I62" s="154"/>
      <c r="J62" s="154"/>
      <c r="K62" s="154"/>
      <c r="L62" s="154"/>
      <c r="M62" s="154"/>
      <c r="N62" s="154"/>
      <c r="O62" s="154"/>
      <c r="P62" s="154"/>
      <c r="Q62" s="154"/>
      <c r="R62" s="154"/>
      <c r="S62" s="154"/>
    </row>
    <row r="63" spans="1:19" x14ac:dyDescent="0.35">
      <c r="A63" s="154"/>
      <c r="B63" s="154"/>
      <c r="C63" s="154"/>
      <c r="D63" s="154"/>
      <c r="E63" s="154"/>
      <c r="F63" s="154"/>
      <c r="G63" s="154"/>
      <c r="H63" s="154"/>
      <c r="I63" s="154"/>
      <c r="J63" s="154"/>
      <c r="K63" s="154"/>
      <c r="L63" s="154"/>
      <c r="M63" s="154"/>
      <c r="N63" s="154"/>
      <c r="O63" s="154"/>
      <c r="P63" s="154"/>
      <c r="Q63" s="154"/>
      <c r="R63" s="154"/>
      <c r="S63" s="154"/>
    </row>
    <row r="64" spans="1:19" x14ac:dyDescent="0.35">
      <c r="A64" s="154"/>
      <c r="B64" s="154"/>
      <c r="C64" s="154"/>
      <c r="D64" s="154"/>
      <c r="E64" s="154"/>
      <c r="F64" s="154"/>
      <c r="G64" s="154"/>
      <c r="H64" s="154"/>
      <c r="I64" s="154"/>
      <c r="J64" s="154"/>
      <c r="K64" s="154"/>
      <c r="L64" s="154"/>
      <c r="M64" s="154"/>
      <c r="N64" s="154"/>
      <c r="O64" s="154"/>
      <c r="P64" s="154"/>
      <c r="Q64" s="154"/>
      <c r="R64" s="154"/>
      <c r="S64" s="154"/>
    </row>
    <row r="65" spans="1:19" x14ac:dyDescent="0.35">
      <c r="A65" s="154"/>
      <c r="B65" s="154"/>
      <c r="C65" s="154"/>
      <c r="D65" s="154"/>
      <c r="E65" s="154"/>
      <c r="F65" s="154"/>
      <c r="G65" s="154"/>
      <c r="H65" s="154"/>
      <c r="I65" s="154"/>
      <c r="J65" s="154"/>
      <c r="K65" s="154"/>
      <c r="L65" s="154"/>
      <c r="M65" s="154"/>
      <c r="N65" s="154"/>
      <c r="O65" s="154"/>
      <c r="P65" s="154"/>
      <c r="Q65" s="154"/>
      <c r="R65" s="154"/>
      <c r="S65" s="154"/>
    </row>
    <row r="66" spans="1:19" x14ac:dyDescent="0.35">
      <c r="A66" s="154"/>
      <c r="B66" s="154"/>
      <c r="C66" s="154"/>
      <c r="D66" s="154"/>
      <c r="E66" s="154"/>
      <c r="F66" s="154"/>
      <c r="G66" s="154"/>
      <c r="H66" s="154"/>
      <c r="I66" s="154"/>
      <c r="J66" s="154"/>
      <c r="K66" s="154"/>
      <c r="L66" s="154"/>
      <c r="M66" s="154"/>
      <c r="N66" s="154"/>
      <c r="O66" s="154"/>
      <c r="P66" s="154"/>
      <c r="Q66" s="154"/>
      <c r="R66" s="154"/>
      <c r="S66" s="154"/>
    </row>
    <row r="67" spans="1:19" x14ac:dyDescent="0.35">
      <c r="A67" s="154"/>
      <c r="B67" s="154"/>
      <c r="C67" s="154"/>
      <c r="D67" s="154"/>
      <c r="E67" s="154"/>
      <c r="F67" s="154"/>
      <c r="G67" s="154"/>
      <c r="H67" s="154"/>
      <c r="I67" s="154"/>
      <c r="J67" s="154"/>
      <c r="K67" s="154"/>
      <c r="L67" s="154"/>
      <c r="M67" s="154"/>
      <c r="N67" s="154"/>
      <c r="O67" s="154"/>
      <c r="P67" s="154"/>
      <c r="Q67" s="154"/>
      <c r="R67" s="154"/>
      <c r="S67" s="154"/>
    </row>
    <row r="68" spans="1:19" x14ac:dyDescent="0.35">
      <c r="A68" s="154"/>
      <c r="B68" s="154"/>
      <c r="C68" s="154"/>
      <c r="D68" s="154"/>
      <c r="E68" s="154"/>
      <c r="F68" s="154"/>
      <c r="G68" s="154"/>
      <c r="H68" s="154"/>
      <c r="I68" s="154"/>
      <c r="J68" s="154"/>
      <c r="K68" s="154"/>
      <c r="L68" s="154"/>
      <c r="M68" s="154"/>
      <c r="N68" s="154"/>
      <c r="O68" s="154"/>
      <c r="P68" s="154"/>
      <c r="Q68" s="154"/>
      <c r="R68" s="154"/>
      <c r="S68" s="154"/>
    </row>
    <row r="69" spans="1:19" x14ac:dyDescent="0.35">
      <c r="A69" s="154"/>
      <c r="B69" s="154"/>
      <c r="C69" s="154"/>
      <c r="D69" s="154"/>
      <c r="E69" s="154"/>
      <c r="F69" s="154"/>
      <c r="G69" s="154"/>
      <c r="H69" s="154"/>
      <c r="I69" s="154"/>
      <c r="J69" s="154"/>
      <c r="K69" s="154"/>
      <c r="L69" s="154"/>
      <c r="M69" s="154"/>
      <c r="N69" s="154"/>
      <c r="O69" s="154"/>
      <c r="P69" s="154"/>
      <c r="Q69" s="154"/>
      <c r="R69" s="154"/>
      <c r="S69" s="154"/>
    </row>
    <row r="70" spans="1:19" x14ac:dyDescent="0.35">
      <c r="A70" s="154"/>
      <c r="B70" s="154"/>
      <c r="C70" s="154"/>
      <c r="D70" s="154"/>
      <c r="E70" s="154"/>
      <c r="F70" s="154"/>
      <c r="G70" s="154"/>
      <c r="H70" s="154"/>
      <c r="I70" s="154"/>
      <c r="J70" s="154"/>
      <c r="K70" s="154"/>
      <c r="L70" s="154"/>
      <c r="M70" s="154"/>
      <c r="N70" s="154"/>
      <c r="O70" s="154"/>
      <c r="P70" s="154"/>
      <c r="Q70" s="154"/>
      <c r="R70" s="154"/>
      <c r="S70" s="154"/>
    </row>
    <row r="71" spans="1:19" x14ac:dyDescent="0.35">
      <c r="A71" s="154"/>
      <c r="B71" s="154"/>
      <c r="C71" s="154"/>
      <c r="D71" s="154"/>
      <c r="E71" s="154"/>
      <c r="F71" s="154"/>
      <c r="G71" s="154"/>
      <c r="H71" s="154"/>
      <c r="I71" s="154"/>
      <c r="J71" s="154"/>
      <c r="K71" s="154"/>
      <c r="L71" s="154"/>
      <c r="M71" s="154"/>
      <c r="N71" s="154"/>
      <c r="O71" s="154"/>
      <c r="P71" s="154"/>
      <c r="Q71" s="154"/>
      <c r="R71" s="154"/>
      <c r="S71" s="154"/>
    </row>
    <row r="72" spans="1:19" x14ac:dyDescent="0.35">
      <c r="A72" s="154"/>
      <c r="B72" s="154"/>
      <c r="C72" s="154"/>
      <c r="D72" s="154"/>
      <c r="E72" s="154"/>
      <c r="F72" s="154"/>
      <c r="G72" s="154"/>
      <c r="H72" s="154"/>
      <c r="I72" s="154"/>
      <c r="J72" s="154"/>
      <c r="K72" s="154"/>
      <c r="L72" s="154"/>
      <c r="M72" s="154"/>
      <c r="N72" s="154"/>
      <c r="O72" s="154"/>
      <c r="P72" s="154"/>
      <c r="Q72" s="154"/>
      <c r="R72" s="154"/>
      <c r="S72" s="154"/>
    </row>
    <row r="73" spans="1:19" x14ac:dyDescent="0.35">
      <c r="A73" s="154"/>
      <c r="B73" s="154"/>
      <c r="C73" s="154"/>
      <c r="D73" s="154"/>
      <c r="E73" s="154"/>
      <c r="F73" s="154"/>
      <c r="G73" s="154"/>
      <c r="H73" s="154"/>
      <c r="I73" s="154"/>
      <c r="J73" s="154"/>
      <c r="K73" s="154"/>
      <c r="L73" s="154"/>
      <c r="M73" s="154"/>
      <c r="N73" s="154"/>
      <c r="O73" s="154"/>
      <c r="P73" s="154"/>
      <c r="Q73" s="154"/>
      <c r="R73" s="154"/>
      <c r="S73" s="154"/>
    </row>
    <row r="74" spans="1:19" x14ac:dyDescent="0.35">
      <c r="A74" s="154"/>
      <c r="B74" s="154"/>
      <c r="C74" s="154"/>
      <c r="D74" s="154"/>
      <c r="E74" s="154"/>
      <c r="F74" s="154"/>
      <c r="G74" s="154"/>
      <c r="H74" s="154"/>
      <c r="I74" s="154"/>
      <c r="J74" s="154"/>
      <c r="K74" s="154"/>
      <c r="L74" s="154"/>
      <c r="M74" s="154"/>
      <c r="N74" s="154"/>
      <c r="O74" s="154"/>
      <c r="P74" s="154"/>
      <c r="Q74" s="154"/>
      <c r="R74" s="154"/>
      <c r="S74" s="154"/>
    </row>
    <row r="75" spans="1:19" x14ac:dyDescent="0.35">
      <c r="A75" s="154"/>
      <c r="B75" s="154"/>
      <c r="C75" s="154"/>
      <c r="D75" s="154"/>
      <c r="E75" s="154"/>
      <c r="F75" s="154"/>
      <c r="G75" s="154"/>
      <c r="H75" s="154"/>
      <c r="I75" s="154"/>
      <c r="J75" s="154"/>
      <c r="K75" s="154"/>
      <c r="L75" s="154"/>
      <c r="M75" s="154"/>
      <c r="N75" s="154"/>
      <c r="O75" s="154"/>
      <c r="P75" s="154"/>
      <c r="Q75" s="154"/>
      <c r="R75" s="154"/>
      <c r="S75" s="154"/>
    </row>
    <row r="76" spans="1:19" x14ac:dyDescent="0.35">
      <c r="A76" s="154"/>
      <c r="B76" s="154"/>
      <c r="C76" s="154"/>
      <c r="D76" s="154"/>
      <c r="E76" s="154"/>
      <c r="F76" s="154"/>
      <c r="G76" s="154"/>
      <c r="H76" s="154"/>
      <c r="I76" s="154"/>
      <c r="J76" s="154"/>
      <c r="K76" s="154"/>
      <c r="L76" s="154"/>
      <c r="M76" s="154"/>
      <c r="N76" s="154"/>
      <c r="O76" s="154"/>
      <c r="P76" s="154"/>
      <c r="Q76" s="154"/>
      <c r="R76" s="154"/>
      <c r="S76" s="154"/>
    </row>
    <row r="77" spans="1:19" x14ac:dyDescent="0.35">
      <c r="A77" s="154"/>
      <c r="B77" s="154"/>
      <c r="C77" s="154"/>
      <c r="D77" s="154"/>
      <c r="E77" s="154"/>
      <c r="F77" s="154"/>
      <c r="G77" s="154"/>
      <c r="H77" s="154"/>
      <c r="I77" s="154"/>
      <c r="J77" s="154"/>
      <c r="K77" s="154"/>
      <c r="L77" s="154"/>
      <c r="M77" s="154"/>
      <c r="N77" s="154"/>
      <c r="O77" s="154"/>
      <c r="P77" s="154"/>
      <c r="Q77" s="154"/>
      <c r="R77" s="154"/>
      <c r="S77" s="154"/>
    </row>
    <row r="78" spans="1:19" x14ac:dyDescent="0.35">
      <c r="A78" s="154"/>
      <c r="B78" s="154"/>
      <c r="C78" s="154"/>
      <c r="D78" s="154"/>
      <c r="E78" s="154"/>
      <c r="F78" s="154"/>
      <c r="G78" s="154"/>
      <c r="H78" s="154"/>
      <c r="I78" s="154"/>
      <c r="J78" s="154"/>
      <c r="K78" s="154"/>
      <c r="L78" s="154"/>
      <c r="M78" s="154"/>
      <c r="N78" s="154"/>
      <c r="O78" s="154"/>
      <c r="P78" s="154"/>
      <c r="Q78" s="154"/>
      <c r="R78" s="154"/>
      <c r="S78" s="154"/>
    </row>
    <row r="79" spans="1:19" x14ac:dyDescent="0.35">
      <c r="A79" s="154"/>
      <c r="B79" s="154"/>
      <c r="C79" s="154"/>
      <c r="D79" s="154"/>
      <c r="E79" s="154"/>
      <c r="F79" s="154"/>
      <c r="G79" s="154"/>
      <c r="H79" s="154"/>
      <c r="I79" s="154"/>
      <c r="J79" s="154"/>
      <c r="K79" s="154"/>
      <c r="L79" s="154"/>
      <c r="M79" s="154"/>
      <c r="N79" s="154"/>
      <c r="O79" s="154"/>
      <c r="P79" s="154"/>
      <c r="Q79" s="154"/>
      <c r="R79" s="154"/>
      <c r="S79" s="154"/>
    </row>
    <row r="80" spans="1:19" x14ac:dyDescent="0.35">
      <c r="A80" s="154"/>
      <c r="B80" s="154"/>
      <c r="C80" s="154"/>
      <c r="D80" s="154"/>
      <c r="E80" s="154"/>
      <c r="F80" s="154"/>
      <c r="G80" s="154"/>
      <c r="H80" s="154"/>
      <c r="I80" s="154"/>
      <c r="J80" s="154"/>
      <c r="K80" s="154"/>
      <c r="L80" s="154"/>
      <c r="M80" s="154"/>
      <c r="N80" s="154"/>
      <c r="O80" s="154"/>
      <c r="P80" s="154"/>
      <c r="Q80" s="154"/>
      <c r="R80" s="154"/>
      <c r="S80" s="154"/>
    </row>
    <row r="81" spans="1:19" x14ac:dyDescent="0.35">
      <c r="A81" s="154"/>
      <c r="B81" s="154"/>
      <c r="C81" s="154"/>
      <c r="D81" s="154"/>
      <c r="E81" s="154"/>
      <c r="F81" s="154"/>
      <c r="G81" s="154"/>
      <c r="H81" s="154"/>
      <c r="I81" s="154"/>
      <c r="J81" s="154"/>
      <c r="K81" s="154"/>
      <c r="L81" s="154"/>
      <c r="M81" s="154"/>
      <c r="N81" s="154"/>
      <c r="O81" s="154"/>
      <c r="P81" s="154"/>
      <c r="Q81" s="154"/>
      <c r="R81" s="154"/>
      <c r="S81" s="154"/>
    </row>
  </sheetData>
  <mergeCells count="1">
    <mergeCell ref="A2:S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E57"/>
  <sheetViews>
    <sheetView showGridLines="0" showRowColHeaders="0" view="pageBreakPreview" zoomScale="70" zoomScaleNormal="73" zoomScaleSheetLayoutView="70" workbookViewId="0">
      <pane xSplit="3" ySplit="13" topLeftCell="D14" activePane="bottomRight" state="frozen"/>
      <selection pane="topRight" activeCell="D1" sqref="D1"/>
      <selection pane="bottomLeft" activeCell="A11" sqref="A11"/>
      <selection pane="bottomRight"/>
    </sheetView>
  </sheetViews>
  <sheetFormatPr baseColWidth="10" defaultColWidth="11.453125" defaultRowHeight="14.5" x14ac:dyDescent="0.35"/>
  <cols>
    <col min="1" max="1" width="10.7265625" customWidth="1"/>
    <col min="2" max="2" width="13.453125" customWidth="1"/>
    <col min="3" max="3" width="12.54296875" customWidth="1"/>
    <col min="4" max="4" width="67.26953125" customWidth="1"/>
    <col min="6" max="11" width="13.26953125" customWidth="1"/>
    <col min="12" max="12" width="4" customWidth="1"/>
  </cols>
  <sheetData>
    <row r="1" spans="2:13" s="1" customFormat="1" x14ac:dyDescent="0.35">
      <c r="B1" s="2"/>
      <c r="C1" s="2"/>
      <c r="D1" s="2"/>
      <c r="E1" s="2"/>
      <c r="F1" s="2"/>
      <c r="G1" s="2"/>
      <c r="H1" s="2"/>
      <c r="I1" s="2"/>
      <c r="J1" s="2"/>
      <c r="K1" s="2"/>
      <c r="L1" s="2"/>
      <c r="M1" s="2"/>
    </row>
    <row r="2" spans="2:13" s="1" customFormat="1" x14ac:dyDescent="0.35">
      <c r="B2" s="224"/>
      <c r="C2" s="225" t="s">
        <v>0</v>
      </c>
      <c r="D2" s="225"/>
      <c r="E2" s="225"/>
      <c r="F2" s="225"/>
      <c r="G2" s="225"/>
      <c r="H2" s="225"/>
      <c r="I2" s="225"/>
      <c r="J2" s="225" t="s">
        <v>1</v>
      </c>
      <c r="K2" s="225"/>
      <c r="L2" s="2"/>
      <c r="M2" s="2"/>
    </row>
    <row r="3" spans="2:13" s="1" customFormat="1" ht="15" customHeight="1" x14ac:dyDescent="0.35">
      <c r="B3" s="224"/>
      <c r="C3" s="225" t="s">
        <v>174</v>
      </c>
      <c r="D3" s="225"/>
      <c r="E3" s="225"/>
      <c r="F3" s="225"/>
      <c r="G3" s="225"/>
      <c r="H3" s="225"/>
      <c r="I3" s="225"/>
      <c r="J3" s="225" t="s">
        <v>3</v>
      </c>
      <c r="K3" s="225"/>
      <c r="L3" s="2"/>
      <c r="M3" s="2"/>
    </row>
    <row r="4" spans="2:13" s="1" customFormat="1" ht="15" customHeight="1" x14ac:dyDescent="0.35">
      <c r="B4" s="224"/>
      <c r="C4" s="225" t="s">
        <v>4</v>
      </c>
      <c r="D4" s="225"/>
      <c r="E4" s="225"/>
      <c r="F4" s="225"/>
      <c r="G4" s="225"/>
      <c r="H4" s="225"/>
      <c r="I4" s="225"/>
      <c r="J4" s="225" t="s">
        <v>5</v>
      </c>
      <c r="K4" s="225"/>
      <c r="L4" s="2"/>
      <c r="M4" s="2"/>
    </row>
    <row r="5" spans="2:13" s="1" customFormat="1" x14ac:dyDescent="0.35">
      <c r="B5" s="224"/>
      <c r="C5" s="225"/>
      <c r="D5" s="225"/>
      <c r="E5" s="225"/>
      <c r="F5" s="225"/>
      <c r="G5" s="225"/>
      <c r="H5" s="225"/>
      <c r="I5" s="225"/>
      <c r="J5" s="225" t="s">
        <v>175</v>
      </c>
      <c r="K5" s="225"/>
      <c r="L5" s="2"/>
      <c r="M5" s="2"/>
    </row>
    <row r="7" spans="2:13" x14ac:dyDescent="0.35">
      <c r="B7">
        <v>33</v>
      </c>
    </row>
    <row r="8" spans="2:13" x14ac:dyDescent="0.35">
      <c r="B8" s="223" t="s">
        <v>176</v>
      </c>
      <c r="C8" s="223"/>
      <c r="D8" s="223"/>
      <c r="E8" s="223"/>
      <c r="F8" s="223"/>
      <c r="G8" s="223"/>
      <c r="H8" s="223"/>
      <c r="I8" s="223"/>
      <c r="J8" s="223"/>
      <c r="K8" s="223"/>
    </row>
    <row r="9" spans="2:13" x14ac:dyDescent="0.35">
      <c r="B9" s="223"/>
      <c r="C9" s="223"/>
      <c r="D9" s="223"/>
      <c r="E9" s="223"/>
      <c r="F9" s="223"/>
      <c r="G9" s="223"/>
      <c r="H9" s="223"/>
      <c r="I9" s="223"/>
      <c r="J9" s="223"/>
      <c r="K9" s="223"/>
    </row>
    <row r="10" spans="2:13" ht="15" thickBot="1" x14ac:dyDescent="0.4"/>
    <row r="11" spans="2:13" ht="19" thickBot="1" x14ac:dyDescent="0.5">
      <c r="B11" s="226" t="s">
        <v>177</v>
      </c>
      <c r="C11" s="227"/>
      <c r="D11" s="228"/>
    </row>
    <row r="12" spans="2:13" ht="19.5" customHeight="1" thickBot="1" x14ac:dyDescent="0.5">
      <c r="B12" s="229" t="s">
        <v>146</v>
      </c>
      <c r="C12" s="76" t="s">
        <v>178</v>
      </c>
      <c r="D12" s="231" t="s">
        <v>179</v>
      </c>
      <c r="F12" s="226" t="s">
        <v>147</v>
      </c>
      <c r="G12" s="227"/>
      <c r="H12" s="227"/>
      <c r="I12" s="227"/>
      <c r="J12" s="227"/>
      <c r="K12" s="228"/>
    </row>
    <row r="13" spans="2:13" ht="15.75" customHeight="1" thickBot="1" x14ac:dyDescent="0.4">
      <c r="B13" s="230"/>
      <c r="C13" s="77" t="s">
        <v>180</v>
      </c>
      <c r="D13" s="232"/>
      <c r="F13" s="233" t="s">
        <v>181</v>
      </c>
      <c r="G13" s="234"/>
      <c r="H13" s="237" t="s">
        <v>182</v>
      </c>
      <c r="I13" s="238"/>
      <c r="J13" s="238"/>
      <c r="K13" s="239"/>
    </row>
    <row r="14" spans="2:13" ht="66.75" customHeight="1" thickBot="1" x14ac:dyDescent="0.4">
      <c r="B14" s="92" t="s">
        <v>183</v>
      </c>
      <c r="C14" s="93">
        <v>10</v>
      </c>
      <c r="D14" s="60" t="s">
        <v>184</v>
      </c>
      <c r="F14" s="235"/>
      <c r="G14" s="236"/>
      <c r="H14" s="78">
        <v>4</v>
      </c>
      <c r="I14" s="78">
        <v>3</v>
      </c>
      <c r="J14" s="78">
        <v>2</v>
      </c>
      <c r="K14" s="79">
        <v>1</v>
      </c>
    </row>
    <row r="15" spans="2:13" ht="51.75" customHeight="1" thickBot="1" x14ac:dyDescent="0.4">
      <c r="B15" s="92" t="s">
        <v>185</v>
      </c>
      <c r="C15" s="93">
        <v>6</v>
      </c>
      <c r="D15" s="60" t="s">
        <v>186</v>
      </c>
      <c r="F15" s="80" t="s">
        <v>146</v>
      </c>
      <c r="G15" s="4">
        <v>10</v>
      </c>
      <c r="H15" s="5" t="s">
        <v>187</v>
      </c>
      <c r="I15" s="6" t="s">
        <v>188</v>
      </c>
      <c r="J15" s="7" t="s">
        <v>189</v>
      </c>
      <c r="K15" s="7" t="s">
        <v>190</v>
      </c>
    </row>
    <row r="16" spans="2:13" ht="69.75" customHeight="1" thickBot="1" x14ac:dyDescent="0.4">
      <c r="B16" s="92" t="s">
        <v>191</v>
      </c>
      <c r="C16" s="93">
        <v>2</v>
      </c>
      <c r="D16" s="60" t="s">
        <v>192</v>
      </c>
      <c r="F16" s="80" t="s">
        <v>193</v>
      </c>
      <c r="G16" s="4">
        <v>6</v>
      </c>
      <c r="H16" s="7" t="s">
        <v>194</v>
      </c>
      <c r="I16" s="7" t="s">
        <v>195</v>
      </c>
      <c r="J16" s="7" t="s">
        <v>196</v>
      </c>
      <c r="K16" s="8" t="s">
        <v>197</v>
      </c>
    </row>
    <row r="17" spans="2:11" ht="15.75" customHeight="1" thickBot="1" x14ac:dyDescent="0.4">
      <c r="B17" s="240" t="s">
        <v>198</v>
      </c>
      <c r="C17" s="94" t="s">
        <v>199</v>
      </c>
      <c r="D17" s="242" t="s">
        <v>200</v>
      </c>
      <c r="F17" s="81"/>
      <c r="G17" s="4">
        <v>2</v>
      </c>
      <c r="H17" s="8" t="s">
        <v>201</v>
      </c>
      <c r="I17" s="8" t="s">
        <v>197</v>
      </c>
      <c r="J17" s="4" t="s">
        <v>202</v>
      </c>
      <c r="K17" s="4" t="s">
        <v>203</v>
      </c>
    </row>
    <row r="18" spans="2:11" ht="47.25" customHeight="1" thickBot="1" x14ac:dyDescent="0.4">
      <c r="B18" s="241"/>
      <c r="C18" s="95" t="s">
        <v>204</v>
      </c>
      <c r="D18" s="243"/>
    </row>
    <row r="19" spans="2:11" ht="15" thickBot="1" x14ac:dyDescent="0.4"/>
    <row r="20" spans="2:11" ht="19" thickBot="1" x14ac:dyDescent="0.5">
      <c r="B20" s="226" t="s">
        <v>205</v>
      </c>
      <c r="C20" s="227"/>
      <c r="D20" s="228"/>
      <c r="F20" s="226" t="s">
        <v>206</v>
      </c>
      <c r="G20" s="227"/>
      <c r="H20" s="227"/>
      <c r="I20" s="227"/>
      <c r="J20" s="227"/>
      <c r="K20" s="228"/>
    </row>
    <row r="21" spans="2:11" ht="30.75" customHeight="1" thickBot="1" x14ac:dyDescent="0.4">
      <c r="B21" s="89" t="s">
        <v>207</v>
      </c>
      <c r="C21" s="91" t="s">
        <v>208</v>
      </c>
      <c r="D21" s="86" t="s">
        <v>179</v>
      </c>
      <c r="F21" s="244" t="s">
        <v>209</v>
      </c>
      <c r="G21" s="245"/>
      <c r="H21" s="237" t="s">
        <v>210</v>
      </c>
      <c r="I21" s="238"/>
      <c r="J21" s="238"/>
      <c r="K21" s="239"/>
    </row>
    <row r="22" spans="2:11" ht="28.5" thickBot="1" x14ac:dyDescent="0.4">
      <c r="B22" s="92" t="s">
        <v>211</v>
      </c>
      <c r="C22" s="93">
        <v>4</v>
      </c>
      <c r="D22" s="60" t="s">
        <v>212</v>
      </c>
      <c r="F22" s="246" t="s">
        <v>213</v>
      </c>
      <c r="G22" s="247"/>
      <c r="H22" s="3" t="s">
        <v>214</v>
      </c>
      <c r="I22" s="9">
        <v>42297</v>
      </c>
      <c r="J22" s="9">
        <v>42163</v>
      </c>
      <c r="K22" s="10">
        <v>42039</v>
      </c>
    </row>
    <row r="23" spans="2:11" ht="29.25" customHeight="1" thickBot="1" x14ac:dyDescent="0.4">
      <c r="B23" s="92" t="s">
        <v>215</v>
      </c>
      <c r="C23" s="93">
        <v>3</v>
      </c>
      <c r="D23" s="60" t="s">
        <v>216</v>
      </c>
      <c r="F23" s="240" t="s">
        <v>217</v>
      </c>
      <c r="G23" s="249">
        <v>100</v>
      </c>
      <c r="H23" s="11" t="s">
        <v>218</v>
      </c>
      <c r="I23" s="11" t="s">
        <v>218</v>
      </c>
      <c r="J23" s="11" t="s">
        <v>218</v>
      </c>
      <c r="K23" s="12" t="s">
        <v>219</v>
      </c>
    </row>
    <row r="24" spans="2:11" ht="28.5" thickBot="1" x14ac:dyDescent="0.4">
      <c r="B24" s="92" t="s">
        <v>220</v>
      </c>
      <c r="C24" s="93">
        <v>2</v>
      </c>
      <c r="D24" s="60" t="s">
        <v>221</v>
      </c>
      <c r="F24" s="248"/>
      <c r="G24" s="250"/>
      <c r="H24" s="13" t="s">
        <v>222</v>
      </c>
      <c r="I24" s="13" t="s">
        <v>223</v>
      </c>
      <c r="J24" s="13" t="s">
        <v>224</v>
      </c>
      <c r="K24" s="14" t="s">
        <v>225</v>
      </c>
    </row>
    <row r="25" spans="2:11" ht="28.5" thickBot="1" x14ac:dyDescent="0.4">
      <c r="B25" s="96" t="s">
        <v>226</v>
      </c>
      <c r="C25" s="95">
        <v>1</v>
      </c>
      <c r="D25" s="60" t="s">
        <v>227</v>
      </c>
      <c r="F25" s="248"/>
      <c r="G25" s="249">
        <v>60</v>
      </c>
      <c r="H25" s="11" t="s">
        <v>218</v>
      </c>
      <c r="I25" s="11" t="s">
        <v>218</v>
      </c>
      <c r="J25" s="12" t="s">
        <v>219</v>
      </c>
      <c r="K25" s="12" t="s">
        <v>228</v>
      </c>
    </row>
    <row r="26" spans="2:11" ht="15" thickBot="1" x14ac:dyDescent="0.4">
      <c r="F26" s="248"/>
      <c r="G26" s="251"/>
      <c r="H26" s="11"/>
      <c r="I26" s="11"/>
      <c r="J26" s="12"/>
      <c r="K26" s="15"/>
    </row>
    <row r="27" spans="2:11" ht="19" thickBot="1" x14ac:dyDescent="0.5">
      <c r="B27" s="226" t="s">
        <v>229</v>
      </c>
      <c r="C27" s="227"/>
      <c r="D27" s="228"/>
      <c r="F27" s="248"/>
      <c r="G27" s="250"/>
      <c r="H27" s="13" t="s">
        <v>230</v>
      </c>
      <c r="I27" s="13" t="s">
        <v>231</v>
      </c>
      <c r="J27" s="14" t="s">
        <v>232</v>
      </c>
      <c r="K27" s="16" t="s">
        <v>233</v>
      </c>
    </row>
    <row r="28" spans="2:11" ht="28.5" thickBot="1" x14ac:dyDescent="0.4">
      <c r="B28" s="82" t="s">
        <v>229</v>
      </c>
      <c r="C28" s="83" t="s">
        <v>234</v>
      </c>
      <c r="D28" s="84" t="s">
        <v>179</v>
      </c>
      <c r="F28" s="248"/>
      <c r="G28" s="249">
        <v>25</v>
      </c>
      <c r="H28" s="11" t="s">
        <v>218</v>
      </c>
      <c r="I28" s="12" t="s">
        <v>219</v>
      </c>
      <c r="J28" s="12" t="s">
        <v>219</v>
      </c>
      <c r="K28" s="17" t="s">
        <v>235</v>
      </c>
    </row>
    <row r="29" spans="2:11" ht="42.5" thickBot="1" x14ac:dyDescent="0.4">
      <c r="B29" s="92" t="s">
        <v>183</v>
      </c>
      <c r="C29" s="93" t="s">
        <v>236</v>
      </c>
      <c r="D29" s="60" t="s">
        <v>237</v>
      </c>
      <c r="F29" s="248"/>
      <c r="G29" s="250"/>
      <c r="H29" s="13" t="s">
        <v>238</v>
      </c>
      <c r="I29" s="14" t="s">
        <v>239</v>
      </c>
      <c r="J29" s="14" t="s">
        <v>240</v>
      </c>
      <c r="K29" s="18" t="s">
        <v>241</v>
      </c>
    </row>
    <row r="30" spans="2:11" ht="42.5" thickBot="1" x14ac:dyDescent="0.4">
      <c r="B30" s="92" t="s">
        <v>185</v>
      </c>
      <c r="C30" s="93" t="s">
        <v>242</v>
      </c>
      <c r="D30" s="60" t="s">
        <v>243</v>
      </c>
      <c r="F30" s="248"/>
      <c r="G30" s="249">
        <v>10</v>
      </c>
      <c r="H30" s="12" t="s">
        <v>219</v>
      </c>
      <c r="I30" s="12" t="s">
        <v>228</v>
      </c>
      <c r="J30" s="18" t="s">
        <v>235</v>
      </c>
      <c r="K30" s="17" t="s">
        <v>244</v>
      </c>
    </row>
    <row r="31" spans="2:11" ht="42.5" thickBot="1" x14ac:dyDescent="0.4">
      <c r="B31" s="92" t="s">
        <v>191</v>
      </c>
      <c r="C31" s="93" t="s">
        <v>245</v>
      </c>
      <c r="D31" s="60" t="s">
        <v>246</v>
      </c>
      <c r="F31" s="248"/>
      <c r="G31" s="251"/>
      <c r="H31" s="12"/>
      <c r="I31" s="15"/>
      <c r="J31" s="19"/>
      <c r="K31" s="20"/>
    </row>
    <row r="32" spans="2:11" ht="42.5" thickBot="1" x14ac:dyDescent="0.4">
      <c r="B32" s="96" t="s">
        <v>198</v>
      </c>
      <c r="C32" s="95" t="s">
        <v>247</v>
      </c>
      <c r="D32" s="60" t="s">
        <v>248</v>
      </c>
      <c r="F32" s="241"/>
      <c r="G32" s="252"/>
      <c r="H32" s="14" t="s">
        <v>225</v>
      </c>
      <c r="I32" s="16" t="s">
        <v>249</v>
      </c>
      <c r="J32" s="18" t="s">
        <v>250</v>
      </c>
      <c r="K32" s="21" t="s">
        <v>251</v>
      </c>
    </row>
    <row r="33" spans="2:7" ht="15" thickBot="1" x14ac:dyDescent="0.4"/>
    <row r="34" spans="2:7" ht="19" thickBot="1" x14ac:dyDescent="0.5">
      <c r="B34" s="226" t="s">
        <v>252</v>
      </c>
      <c r="C34" s="227"/>
      <c r="D34" s="228"/>
      <c r="F34" s="253" t="s">
        <v>253</v>
      </c>
      <c r="G34" s="254"/>
    </row>
    <row r="35" spans="2:7" ht="28.5" thickBot="1" x14ac:dyDescent="0.4">
      <c r="B35" s="85" t="s">
        <v>254</v>
      </c>
      <c r="C35" s="255" t="s">
        <v>255</v>
      </c>
      <c r="D35" s="86" t="s">
        <v>179</v>
      </c>
      <c r="F35" s="89" t="s">
        <v>209</v>
      </c>
      <c r="G35" s="90" t="s">
        <v>179</v>
      </c>
    </row>
    <row r="36" spans="2:7" ht="28.5" thickBot="1" x14ac:dyDescent="0.4">
      <c r="B36" s="87" t="s">
        <v>256</v>
      </c>
      <c r="C36" s="256"/>
      <c r="D36" s="88" t="s">
        <v>257</v>
      </c>
      <c r="F36" s="97" t="s">
        <v>218</v>
      </c>
      <c r="G36" s="22" t="s">
        <v>258</v>
      </c>
    </row>
    <row r="37" spans="2:7" ht="42.5" thickBot="1" x14ac:dyDescent="0.4">
      <c r="B37" s="92" t="s">
        <v>259</v>
      </c>
      <c r="C37" s="93">
        <v>100</v>
      </c>
      <c r="D37" s="60" t="s">
        <v>260</v>
      </c>
      <c r="F37" s="97" t="s">
        <v>219</v>
      </c>
      <c r="G37" s="23" t="s">
        <v>261</v>
      </c>
    </row>
    <row r="38" spans="2:7" ht="28.5" thickBot="1" x14ac:dyDescent="0.4">
      <c r="B38" s="92" t="s">
        <v>262</v>
      </c>
      <c r="C38" s="93">
        <v>60</v>
      </c>
      <c r="D38" s="60" t="s">
        <v>263</v>
      </c>
      <c r="F38" s="97" t="s">
        <v>235</v>
      </c>
      <c r="G38" s="24" t="s">
        <v>264</v>
      </c>
    </row>
    <row r="39" spans="2:7" ht="15" thickBot="1" x14ac:dyDescent="0.4">
      <c r="B39" s="92" t="s">
        <v>265</v>
      </c>
      <c r="C39" s="93">
        <v>25</v>
      </c>
      <c r="D39" s="60" t="s">
        <v>266</v>
      </c>
      <c r="F39" s="98" t="s">
        <v>267</v>
      </c>
      <c r="G39" s="25" t="s">
        <v>268</v>
      </c>
    </row>
    <row r="40" spans="2:7" ht="15" thickBot="1" x14ac:dyDescent="0.4">
      <c r="B40" s="96" t="s">
        <v>269</v>
      </c>
      <c r="C40" s="95">
        <v>10</v>
      </c>
      <c r="D40" s="60" t="s">
        <v>270</v>
      </c>
    </row>
    <row r="41" spans="2:7" ht="15" thickBot="1" x14ac:dyDescent="0.4"/>
    <row r="42" spans="2:7" ht="19" thickBot="1" x14ac:dyDescent="0.5">
      <c r="B42" s="226" t="s">
        <v>271</v>
      </c>
      <c r="C42" s="227"/>
      <c r="D42" s="228"/>
    </row>
    <row r="43" spans="2:7" ht="28.5" thickBot="1" x14ac:dyDescent="0.4">
      <c r="B43" s="89" t="s">
        <v>272</v>
      </c>
      <c r="C43" s="91" t="s">
        <v>273</v>
      </c>
      <c r="D43" s="86" t="s">
        <v>179</v>
      </c>
    </row>
    <row r="44" spans="2:7" ht="15" customHeight="1" x14ac:dyDescent="0.35">
      <c r="B44" s="240" t="s">
        <v>218</v>
      </c>
      <c r="C44" s="258" t="s">
        <v>274</v>
      </c>
      <c r="D44" s="260" t="s">
        <v>275</v>
      </c>
    </row>
    <row r="45" spans="2:7" ht="15" thickBot="1" x14ac:dyDescent="0.4">
      <c r="B45" s="257"/>
      <c r="C45" s="259"/>
      <c r="D45" s="261"/>
    </row>
    <row r="46" spans="2:7" ht="28.5" thickBot="1" x14ac:dyDescent="0.4">
      <c r="B46" s="92" t="s">
        <v>219</v>
      </c>
      <c r="C46" s="93" t="s">
        <v>276</v>
      </c>
      <c r="D46" s="26" t="s">
        <v>277</v>
      </c>
    </row>
    <row r="47" spans="2:7" ht="28.5" thickBot="1" x14ac:dyDescent="0.4">
      <c r="B47" s="92" t="s">
        <v>235</v>
      </c>
      <c r="C47" s="93" t="s">
        <v>278</v>
      </c>
      <c r="D47" s="27" t="s">
        <v>279</v>
      </c>
    </row>
    <row r="48" spans="2:7" ht="42.5" thickBot="1" x14ac:dyDescent="0.4">
      <c r="B48" s="96" t="s">
        <v>267</v>
      </c>
      <c r="C48" s="95">
        <v>20</v>
      </c>
      <c r="D48" s="60" t="s">
        <v>280</v>
      </c>
    </row>
    <row r="50" spans="2:31" x14ac:dyDescent="0.35">
      <c r="B50" s="263" t="s">
        <v>136</v>
      </c>
      <c r="C50" s="263"/>
      <c r="D50" s="263"/>
      <c r="E50" s="263"/>
    </row>
    <row r="52" spans="2:31" x14ac:dyDescent="0.35">
      <c r="B52" s="264"/>
      <c r="C52" s="264"/>
      <c r="D52" s="264"/>
      <c r="E52" s="264"/>
      <c r="F52" s="264"/>
      <c r="G52" s="264"/>
      <c r="H52" s="264"/>
      <c r="I52" s="264"/>
      <c r="J52" s="264"/>
      <c r="K52" s="264"/>
      <c r="L52" s="264"/>
      <c r="M52" s="57"/>
      <c r="N52" s="57"/>
      <c r="O52" s="57"/>
      <c r="P52" s="57"/>
      <c r="Q52" s="57"/>
      <c r="R52" s="57"/>
      <c r="S52" s="57"/>
      <c r="T52" s="57"/>
      <c r="U52" s="57"/>
    </row>
    <row r="53" spans="2:31" x14ac:dyDescent="0.35">
      <c r="B53" s="264"/>
      <c r="C53" s="264"/>
      <c r="D53" s="264"/>
      <c r="E53" s="264"/>
      <c r="F53" s="264"/>
      <c r="G53" s="264"/>
      <c r="H53" s="264"/>
      <c r="I53" s="264"/>
      <c r="J53" s="264"/>
      <c r="K53" s="264"/>
      <c r="L53" s="264"/>
      <c r="M53" s="57"/>
      <c r="N53" s="57"/>
      <c r="O53" s="57"/>
      <c r="P53" s="57"/>
      <c r="Q53" s="57"/>
      <c r="R53" s="57"/>
      <c r="S53" s="57"/>
      <c r="T53" s="57"/>
      <c r="U53" s="57"/>
    </row>
    <row r="54" spans="2:31" ht="52.5" customHeight="1" x14ac:dyDescent="0.35">
      <c r="B54" s="218" t="s">
        <v>137</v>
      </c>
      <c r="C54" s="218"/>
      <c r="D54" s="218"/>
      <c r="E54" s="218"/>
      <c r="F54" s="218"/>
      <c r="G54" s="218"/>
      <c r="H54" s="218"/>
      <c r="I54" s="218"/>
      <c r="J54" s="218"/>
      <c r="K54" s="218"/>
      <c r="L54" s="99"/>
      <c r="M54" s="99"/>
      <c r="N54" s="99"/>
      <c r="O54" s="99"/>
      <c r="P54" s="99"/>
      <c r="Q54" s="99"/>
      <c r="R54" s="99"/>
      <c r="S54" s="99"/>
      <c r="T54" s="99"/>
      <c r="U54" s="99"/>
      <c r="V54" s="99"/>
      <c r="W54" s="99"/>
      <c r="X54" s="99"/>
      <c r="Y54" s="99"/>
      <c r="Z54" s="99"/>
      <c r="AA54" s="99"/>
      <c r="AB54" s="99"/>
      <c r="AC54" s="99"/>
      <c r="AD54" s="99"/>
      <c r="AE54" s="99"/>
    </row>
    <row r="55" spans="2:31" x14ac:dyDescent="0.35">
      <c r="B55" s="264"/>
      <c r="C55" s="264"/>
      <c r="D55" s="264"/>
      <c r="E55" s="264"/>
      <c r="F55" s="264"/>
      <c r="G55" s="264"/>
      <c r="H55" s="264"/>
      <c r="I55" s="264"/>
      <c r="J55" s="264"/>
      <c r="K55" s="264"/>
      <c r="L55" s="264"/>
      <c r="M55" s="57"/>
      <c r="N55" s="57"/>
      <c r="O55" s="57"/>
      <c r="P55" s="57"/>
      <c r="Q55" s="57"/>
      <c r="R55" s="57"/>
      <c r="S55" s="57"/>
      <c r="T55" s="57"/>
      <c r="U55" s="57"/>
    </row>
    <row r="56" spans="2:31" ht="31.5" customHeight="1" x14ac:dyDescent="0.35">
      <c r="B56" s="214" t="s">
        <v>12</v>
      </c>
      <c r="C56" s="214"/>
      <c r="D56" s="214"/>
      <c r="E56" s="214"/>
      <c r="F56" s="214"/>
      <c r="G56" s="214"/>
      <c r="H56" s="214"/>
      <c r="I56" s="214"/>
      <c r="J56" s="214"/>
      <c r="K56" s="214"/>
      <c r="L56" s="100"/>
      <c r="M56" s="100"/>
      <c r="N56" s="100"/>
      <c r="O56" s="100"/>
      <c r="P56" s="100"/>
      <c r="Q56" s="100"/>
      <c r="R56" s="100"/>
      <c r="S56" s="100"/>
      <c r="T56" s="100"/>
      <c r="U56" s="100"/>
      <c r="V56" s="100"/>
      <c r="W56" s="100"/>
      <c r="X56" s="100"/>
      <c r="Y56" s="100"/>
      <c r="Z56" s="100"/>
      <c r="AA56" s="100"/>
      <c r="AB56" s="100"/>
      <c r="AC56" s="100"/>
      <c r="AD56" s="100"/>
    </row>
    <row r="57" spans="2:31" x14ac:dyDescent="0.35">
      <c r="B57" s="262"/>
      <c r="C57" s="262"/>
      <c r="D57" s="262"/>
      <c r="E57" s="262"/>
      <c r="F57" s="262"/>
      <c r="G57" s="262"/>
      <c r="H57" s="262"/>
      <c r="I57" s="262"/>
      <c r="J57" s="262"/>
      <c r="K57" s="262"/>
      <c r="L57" s="262"/>
      <c r="M57" s="57"/>
      <c r="N57" s="57"/>
      <c r="O57" s="57"/>
      <c r="P57" s="57"/>
      <c r="Q57" s="57"/>
      <c r="R57" s="57"/>
      <c r="S57" s="57"/>
      <c r="T57" s="57"/>
      <c r="U57" s="57"/>
    </row>
  </sheetData>
  <sheetProtection algorithmName="SHA-512" hashValue="wDGPNSb0F+/Y+xZV137zQ0uAwBob5KhdZd1SGctjAhO6V61rBuDzpFoig+ALUXWfF3c4vm+R0Vhne20Ik/1chA==" saltValue="U8bA0VowEtxmXB8i6T9PIw==" spinCount="100000" sheet="1" formatCells="0" formatColumns="0" formatRows="0"/>
  <mergeCells count="42">
    <mergeCell ref="B57:L57"/>
    <mergeCell ref="B50:E50"/>
    <mergeCell ref="B52:L52"/>
    <mergeCell ref="B53:L53"/>
    <mergeCell ref="B55:L55"/>
    <mergeCell ref="B54:K54"/>
    <mergeCell ref="B56:K56"/>
    <mergeCell ref="B34:D34"/>
    <mergeCell ref="F34:G34"/>
    <mergeCell ref="C35:C36"/>
    <mergeCell ref="B42:D42"/>
    <mergeCell ref="B44:B45"/>
    <mergeCell ref="C44:C45"/>
    <mergeCell ref="D44:D45"/>
    <mergeCell ref="F22:G22"/>
    <mergeCell ref="F23:F32"/>
    <mergeCell ref="G23:G24"/>
    <mergeCell ref="G25:G27"/>
    <mergeCell ref="B27:D27"/>
    <mergeCell ref="G28:G29"/>
    <mergeCell ref="G30:G32"/>
    <mergeCell ref="B17:B18"/>
    <mergeCell ref="D17:D18"/>
    <mergeCell ref="B20:D20"/>
    <mergeCell ref="F20:K20"/>
    <mergeCell ref="F21:G21"/>
    <mergeCell ref="H21:K21"/>
    <mergeCell ref="B11:D11"/>
    <mergeCell ref="B12:B13"/>
    <mergeCell ref="D12:D13"/>
    <mergeCell ref="F12:K12"/>
    <mergeCell ref="F13:G14"/>
    <mergeCell ref="H13:K13"/>
    <mergeCell ref="B8:K9"/>
    <mergeCell ref="B2:B5"/>
    <mergeCell ref="C2:I2"/>
    <mergeCell ref="J2:K2"/>
    <mergeCell ref="C3:I3"/>
    <mergeCell ref="J3:K3"/>
    <mergeCell ref="C4:I5"/>
    <mergeCell ref="J4:K4"/>
    <mergeCell ref="J5:K5"/>
  </mergeCells>
  <pageMargins left="0.7" right="0.7" top="0.75" bottom="0.75" header="0.3" footer="0.3"/>
  <pageSetup scale="57" orientation="landscape" r:id="rId1"/>
  <rowBreaks count="1" manualBreakCount="1">
    <brk id="32" max="11" man="1"/>
  </rowBreaks>
  <colBreaks count="1" manualBreakCount="1">
    <brk id="12"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482B"/>
  </sheetPr>
  <dimension ref="B1:AE58"/>
  <sheetViews>
    <sheetView showGridLines="0" showRowColHeaders="0" view="pageBreakPreview" zoomScale="70" zoomScaleNormal="73" zoomScaleSheetLayoutView="70" workbookViewId="0">
      <pane xSplit="3" ySplit="15" topLeftCell="D18" activePane="bottomRight" state="frozen"/>
      <selection pane="topRight" activeCell="H35" sqref="H35"/>
      <selection pane="bottomLeft" activeCell="H35" sqref="H35"/>
      <selection pane="bottomRight" activeCell="P48" sqref="P48"/>
    </sheetView>
  </sheetViews>
  <sheetFormatPr baseColWidth="10" defaultColWidth="11.453125" defaultRowHeight="14.5" x14ac:dyDescent="0.35"/>
  <cols>
    <col min="1" max="1" width="10.7265625" customWidth="1"/>
    <col min="2" max="2" width="13.453125" customWidth="1"/>
    <col min="3" max="3" width="12.54296875" customWidth="1"/>
    <col min="4" max="4" width="67.26953125" customWidth="1"/>
    <col min="5" max="5" width="14" customWidth="1"/>
    <col min="6" max="7" width="14.7265625" customWidth="1"/>
    <col min="8" max="11" width="13.26953125" customWidth="1"/>
    <col min="12" max="12" width="4" customWidth="1"/>
  </cols>
  <sheetData>
    <row r="1" spans="2:13" s="1" customFormat="1" x14ac:dyDescent="0.35">
      <c r="B1" s="2"/>
      <c r="C1" s="2"/>
      <c r="D1" s="2"/>
      <c r="E1" s="2"/>
      <c r="F1" s="2"/>
      <c r="G1" s="2"/>
      <c r="H1" s="2"/>
      <c r="I1" s="2"/>
      <c r="J1" s="2"/>
      <c r="K1" s="2"/>
      <c r="L1" s="2"/>
      <c r="M1" s="2"/>
    </row>
    <row r="2" spans="2:13" s="1" customFormat="1" ht="15" customHeight="1" x14ac:dyDescent="0.35">
      <c r="B2" s="271"/>
      <c r="C2" s="272" t="s">
        <v>0</v>
      </c>
      <c r="D2" s="273"/>
      <c r="E2" s="273"/>
      <c r="F2" s="273"/>
      <c r="G2" s="273"/>
      <c r="H2" s="274"/>
      <c r="I2" s="272" t="s">
        <v>1</v>
      </c>
      <c r="J2" s="273"/>
      <c r="K2" s="274"/>
      <c r="L2" s="2"/>
      <c r="M2" s="2"/>
    </row>
    <row r="3" spans="2:13" s="1" customFormat="1" ht="15" customHeight="1" x14ac:dyDescent="0.35">
      <c r="B3" s="271"/>
      <c r="C3" s="272" t="s">
        <v>2</v>
      </c>
      <c r="D3" s="273"/>
      <c r="E3" s="273"/>
      <c r="F3" s="273"/>
      <c r="G3" s="273"/>
      <c r="H3" s="274"/>
      <c r="I3" s="272" t="s">
        <v>3</v>
      </c>
      <c r="J3" s="273"/>
      <c r="K3" s="274"/>
      <c r="L3" s="2"/>
      <c r="M3" s="2"/>
    </row>
    <row r="4" spans="2:13" s="1" customFormat="1" ht="15" customHeight="1" x14ac:dyDescent="0.35">
      <c r="B4" s="271"/>
      <c r="C4" s="275" t="s">
        <v>4</v>
      </c>
      <c r="D4" s="276"/>
      <c r="E4" s="276"/>
      <c r="F4" s="276"/>
      <c r="G4" s="276"/>
      <c r="H4" s="277"/>
      <c r="I4" s="272" t="s">
        <v>281</v>
      </c>
      <c r="J4" s="273"/>
      <c r="K4" s="274"/>
      <c r="L4" s="2"/>
      <c r="M4" s="2"/>
    </row>
    <row r="5" spans="2:13" s="1" customFormat="1" ht="15" customHeight="1" x14ac:dyDescent="0.35">
      <c r="B5" s="271"/>
      <c r="C5" s="278"/>
      <c r="D5" s="279"/>
      <c r="E5" s="279"/>
      <c r="F5" s="279"/>
      <c r="G5" s="279"/>
      <c r="H5" s="280"/>
      <c r="I5" s="272" t="s">
        <v>282</v>
      </c>
      <c r="J5" s="273"/>
      <c r="K5" s="274"/>
      <c r="L5" s="2"/>
      <c r="M5" s="2"/>
    </row>
    <row r="7" spans="2:13" x14ac:dyDescent="0.35">
      <c r="B7" s="121">
        <v>33</v>
      </c>
    </row>
    <row r="9" spans="2:13" ht="15" customHeight="1" x14ac:dyDescent="0.35">
      <c r="B9" s="223" t="s">
        <v>283</v>
      </c>
      <c r="C9" s="223"/>
      <c r="D9" s="223"/>
      <c r="E9" s="223"/>
      <c r="F9" s="223"/>
      <c r="G9" s="223"/>
      <c r="H9" s="223"/>
      <c r="I9" s="223"/>
      <c r="J9" s="223"/>
      <c r="K9" s="223"/>
    </row>
    <row r="10" spans="2:13" x14ac:dyDescent="0.35">
      <c r="B10" s="223"/>
      <c r="C10" s="223"/>
      <c r="D10" s="223"/>
      <c r="E10" s="223"/>
      <c r="F10" s="223"/>
      <c r="G10" s="223"/>
      <c r="H10" s="223"/>
      <c r="I10" s="223"/>
      <c r="J10" s="223"/>
      <c r="K10" s="223"/>
    </row>
    <row r="11" spans="2:13" x14ac:dyDescent="0.35">
      <c r="D11" s="105"/>
      <c r="E11" s="105"/>
      <c r="F11" s="105"/>
      <c r="G11" s="105"/>
      <c r="H11" s="105"/>
      <c r="I11" s="105"/>
      <c r="J11" s="105"/>
    </row>
    <row r="12" spans="2:13" x14ac:dyDescent="0.35">
      <c r="D12" s="105"/>
      <c r="E12" s="105"/>
      <c r="F12" s="105"/>
      <c r="G12" s="105"/>
      <c r="H12" s="105"/>
      <c r="I12" s="105"/>
      <c r="J12" s="105"/>
    </row>
    <row r="15" spans="2:13" ht="25.5" customHeight="1" thickBot="1" x14ac:dyDescent="0.4"/>
    <row r="16" spans="2:13" ht="66.75" customHeight="1" thickBot="1" x14ac:dyDescent="0.4">
      <c r="D16" s="265" t="s">
        <v>253</v>
      </c>
      <c r="E16" s="266"/>
    </row>
    <row r="17" spans="4:11" ht="51.75" customHeight="1" thickBot="1" x14ac:dyDescent="0.4">
      <c r="D17" s="89" t="s">
        <v>209</v>
      </c>
      <c r="E17" s="90" t="s">
        <v>179</v>
      </c>
    </row>
    <row r="18" spans="4:11" ht="69.75" customHeight="1" thickBot="1" x14ac:dyDescent="0.4">
      <c r="D18" s="97" t="s">
        <v>218</v>
      </c>
      <c r="E18" s="22" t="s">
        <v>258</v>
      </c>
    </row>
    <row r="19" spans="4:11" ht="42.5" thickBot="1" x14ac:dyDescent="0.4">
      <c r="D19" s="97" t="s">
        <v>219</v>
      </c>
      <c r="E19" s="23" t="s">
        <v>261</v>
      </c>
    </row>
    <row r="20" spans="4:11" ht="47.25" customHeight="1" thickBot="1" x14ac:dyDescent="0.4">
      <c r="D20" s="97" t="s">
        <v>235</v>
      </c>
      <c r="E20" s="24" t="s">
        <v>264</v>
      </c>
    </row>
    <row r="21" spans="4:11" ht="15" thickBot="1" x14ac:dyDescent="0.4">
      <c r="D21" s="98" t="s">
        <v>267</v>
      </c>
      <c r="E21" s="25" t="s">
        <v>268</v>
      </c>
    </row>
    <row r="22" spans="4:11" x14ac:dyDescent="0.35">
      <c r="D22" s="153"/>
      <c r="E22" s="153"/>
    </row>
    <row r="23" spans="4:11" x14ac:dyDescent="0.35">
      <c r="D23" s="153"/>
      <c r="E23" s="153"/>
    </row>
    <row r="24" spans="4:11" x14ac:dyDescent="0.35">
      <c r="D24" s="153"/>
      <c r="E24" s="153"/>
    </row>
    <row r="25" spans="4:11" x14ac:dyDescent="0.35">
      <c r="D25" s="153"/>
      <c r="E25" s="153"/>
    </row>
    <row r="26" spans="4:11" x14ac:dyDescent="0.35">
      <c r="D26" s="267" t="s">
        <v>284</v>
      </c>
      <c r="E26" s="267"/>
    </row>
    <row r="27" spans="4:11" x14ac:dyDescent="0.35">
      <c r="D27" s="122" t="s">
        <v>285</v>
      </c>
      <c r="E27" s="70">
        <f>COUNTIF(MATRIZ!J$11:$AU716,'Valoracion de eficacia '!D27)</f>
        <v>2</v>
      </c>
    </row>
    <row r="28" spans="4:11" x14ac:dyDescent="0.35">
      <c r="D28" s="123" t="s">
        <v>286</v>
      </c>
      <c r="E28" s="70">
        <f>COUNTIF(MATRIZ!J$11:$AU717,'Valoracion de eficacia '!D28)</f>
        <v>0</v>
      </c>
      <c r="G28" s="268"/>
      <c r="H28" s="268"/>
      <c r="I28" s="268"/>
      <c r="J28" s="268"/>
      <c r="K28" s="268"/>
    </row>
    <row r="29" spans="4:11" x14ac:dyDescent="0.35">
      <c r="D29" s="124" t="s">
        <v>287</v>
      </c>
      <c r="E29" s="70">
        <f>COUNTIF(MATRIZ!J$11:$AU718,'Valoracion de eficacia '!D29)</f>
        <v>322</v>
      </c>
      <c r="G29" s="269"/>
      <c r="H29" s="269"/>
      <c r="I29" s="269"/>
      <c r="J29" s="269"/>
      <c r="K29" s="269"/>
    </row>
    <row r="30" spans="4:11" x14ac:dyDescent="0.35">
      <c r="D30" s="153"/>
      <c r="E30" s="153"/>
    </row>
    <row r="51" spans="2:31" ht="20.25" customHeight="1" x14ac:dyDescent="0.35">
      <c r="B51" s="270" t="s">
        <v>136</v>
      </c>
      <c r="C51" s="270"/>
      <c r="D51" s="270"/>
      <c r="E51" s="270"/>
    </row>
    <row r="53" spans="2:31" x14ac:dyDescent="0.35">
      <c r="B53" s="264"/>
      <c r="C53" s="264"/>
      <c r="D53" s="264"/>
      <c r="E53" s="264"/>
      <c r="F53" s="264"/>
      <c r="G53" s="264"/>
      <c r="H53" s="264"/>
      <c r="I53" s="264"/>
      <c r="J53" s="264"/>
      <c r="K53" s="264"/>
      <c r="L53" s="264"/>
      <c r="M53" s="57"/>
      <c r="N53" s="57"/>
      <c r="O53" s="57"/>
      <c r="P53" s="57"/>
      <c r="Q53" s="57"/>
      <c r="R53" s="57"/>
      <c r="S53" s="57"/>
      <c r="T53" s="57"/>
      <c r="U53" s="57"/>
    </row>
    <row r="54" spans="2:31" x14ac:dyDescent="0.35">
      <c r="B54" s="264"/>
      <c r="C54" s="264"/>
      <c r="D54" s="264"/>
      <c r="E54" s="264"/>
      <c r="F54" s="264"/>
      <c r="G54" s="264"/>
      <c r="H54" s="264"/>
      <c r="I54" s="264"/>
      <c r="J54" s="264"/>
      <c r="K54" s="264"/>
      <c r="L54" s="264"/>
      <c r="M54" s="57"/>
      <c r="N54" s="57"/>
      <c r="O54" s="57"/>
      <c r="P54" s="57"/>
      <c r="Q54" s="57"/>
      <c r="R54" s="57"/>
      <c r="S54" s="57"/>
      <c r="T54" s="57"/>
      <c r="U54" s="57"/>
    </row>
    <row r="55" spans="2:31" ht="52.5" customHeight="1" x14ac:dyDescent="0.35">
      <c r="B55" s="218" t="s">
        <v>11</v>
      </c>
      <c r="C55" s="218"/>
      <c r="D55" s="218"/>
      <c r="E55" s="218"/>
      <c r="F55" s="218"/>
      <c r="G55" s="218"/>
      <c r="H55" s="218"/>
      <c r="I55" s="218"/>
      <c r="J55" s="218"/>
      <c r="K55" s="218"/>
      <c r="L55" s="99"/>
      <c r="M55" s="99"/>
      <c r="N55" s="99"/>
      <c r="O55" s="99"/>
      <c r="P55" s="99"/>
      <c r="Q55" s="99"/>
      <c r="R55" s="99"/>
      <c r="S55" s="99"/>
      <c r="T55" s="99"/>
      <c r="U55" s="99"/>
      <c r="V55" s="99"/>
      <c r="W55" s="99"/>
      <c r="X55" s="99"/>
      <c r="Y55" s="99"/>
      <c r="Z55" s="99"/>
      <c r="AA55" s="99"/>
      <c r="AB55" s="99"/>
      <c r="AC55" s="99"/>
      <c r="AD55" s="99"/>
      <c r="AE55" s="99"/>
    </row>
    <row r="56" spans="2:31" x14ac:dyDescent="0.35">
      <c r="B56" s="264"/>
      <c r="C56" s="264"/>
      <c r="D56" s="264"/>
      <c r="E56" s="264"/>
      <c r="F56" s="264"/>
      <c r="G56" s="264"/>
      <c r="H56" s="264"/>
      <c r="I56" s="264"/>
      <c r="J56" s="264"/>
      <c r="K56" s="264"/>
      <c r="L56" s="264"/>
      <c r="M56" s="57"/>
      <c r="N56" s="57"/>
      <c r="O56" s="57"/>
      <c r="P56" s="57"/>
      <c r="Q56" s="57"/>
      <c r="R56" s="57"/>
      <c r="S56" s="57"/>
      <c r="T56" s="57"/>
      <c r="U56" s="57"/>
    </row>
    <row r="57" spans="2:31" ht="31.5" customHeight="1" x14ac:dyDescent="0.35">
      <c r="B57" s="214" t="s">
        <v>12</v>
      </c>
      <c r="C57" s="214"/>
      <c r="D57" s="214"/>
      <c r="E57" s="214"/>
      <c r="F57" s="214"/>
      <c r="G57" s="214"/>
      <c r="H57" s="214"/>
      <c r="I57" s="214"/>
      <c r="J57" s="214"/>
      <c r="K57" s="214"/>
      <c r="L57" s="100"/>
      <c r="M57" s="100"/>
      <c r="N57" s="100"/>
      <c r="O57" s="100"/>
      <c r="P57" s="100"/>
      <c r="Q57" s="100"/>
      <c r="R57" s="100"/>
      <c r="S57" s="100"/>
      <c r="T57" s="100"/>
      <c r="U57" s="100"/>
      <c r="V57" s="100"/>
      <c r="W57" s="100"/>
      <c r="X57" s="100"/>
      <c r="Y57" s="100"/>
      <c r="Z57" s="100"/>
      <c r="AA57" s="100"/>
      <c r="AB57" s="100"/>
      <c r="AC57" s="100"/>
      <c r="AD57" s="100"/>
    </row>
    <row r="58" spans="2:31" x14ac:dyDescent="0.35">
      <c r="B58" s="262"/>
      <c r="C58" s="262"/>
      <c r="D58" s="262"/>
      <c r="E58" s="262"/>
      <c r="F58" s="262"/>
      <c r="G58" s="262"/>
      <c r="H58" s="262"/>
      <c r="I58" s="262"/>
      <c r="J58" s="262"/>
      <c r="K58" s="262"/>
      <c r="L58" s="262"/>
      <c r="M58" s="57"/>
      <c r="N58" s="57"/>
      <c r="O58" s="57"/>
      <c r="P58" s="57"/>
      <c r="Q58" s="57"/>
      <c r="R58" s="57"/>
      <c r="S58" s="57"/>
      <c r="T58" s="57"/>
      <c r="U58" s="57"/>
    </row>
  </sheetData>
  <sheetProtection algorithmName="SHA-512" hashValue="R+Ymgt0c85tNOSVyPrzNEzB5iOxtZ1EtgQQjfpihQgUroZsRRY4tUSRXNu+/FWmaVc/P6j7UhDeoXMKK9FN9/w==" saltValue="YspupdajVroB4+Pb7sKvcA==" spinCount="100000" sheet="1" objects="1" scenarios="1"/>
  <mergeCells count="20">
    <mergeCell ref="B2:B5"/>
    <mergeCell ref="C2:H2"/>
    <mergeCell ref="I2:K2"/>
    <mergeCell ref="C3:H3"/>
    <mergeCell ref="I3:K3"/>
    <mergeCell ref="C4:H5"/>
    <mergeCell ref="I4:K4"/>
    <mergeCell ref="I5:K5"/>
    <mergeCell ref="B58:L58"/>
    <mergeCell ref="B9:K10"/>
    <mergeCell ref="D16:E16"/>
    <mergeCell ref="D26:E26"/>
    <mergeCell ref="G28:K28"/>
    <mergeCell ref="G29:K29"/>
    <mergeCell ref="B51:E51"/>
    <mergeCell ref="B53:L53"/>
    <mergeCell ref="B54:L54"/>
    <mergeCell ref="B55:K55"/>
    <mergeCell ref="B56:L56"/>
    <mergeCell ref="B57:K57"/>
  </mergeCells>
  <printOptions horizontalCentered="1"/>
  <pageMargins left="0.70866141732283472" right="0.70866141732283472" top="0.74803149606299213" bottom="0.74803149606299213" header="0.31496062992125984" footer="0.31496062992125984"/>
  <pageSetup scale="42" orientation="portrait" r:id="rId1"/>
  <colBreaks count="1" manualBreakCount="1">
    <brk id="1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L45"/>
  <sheetViews>
    <sheetView showGridLines="0" showRowColHeaders="0" view="pageBreakPreview" zoomScale="70" zoomScaleNormal="100" zoomScaleSheetLayoutView="70" workbookViewId="0">
      <pane xSplit="2" ySplit="13" topLeftCell="C14" activePane="bottomRight" state="frozen"/>
      <selection pane="topRight" activeCell="C1" sqref="C1"/>
      <selection pane="bottomLeft" activeCell="A11" sqref="A11"/>
      <selection pane="bottomRight"/>
    </sheetView>
  </sheetViews>
  <sheetFormatPr baseColWidth="10" defaultColWidth="11.453125" defaultRowHeight="14.5" x14ac:dyDescent="0.35"/>
  <cols>
    <col min="1" max="1" width="11.7265625" customWidth="1"/>
    <col min="2" max="2" width="9.54296875" customWidth="1"/>
    <col min="3" max="3" width="21.7265625" customWidth="1"/>
    <col min="4" max="4" width="34.453125" customWidth="1"/>
    <col min="5" max="5" width="21.7265625" customWidth="1"/>
    <col min="6" max="6" width="37.7265625" customWidth="1"/>
    <col min="7" max="7" width="21.7265625" customWidth="1"/>
    <col min="8" max="8" width="27.26953125" customWidth="1"/>
    <col min="9" max="9" width="21.7265625" customWidth="1"/>
    <col min="10" max="10" width="5.26953125" customWidth="1"/>
  </cols>
  <sheetData>
    <row r="2" spans="2:11" s="1" customFormat="1" x14ac:dyDescent="0.35">
      <c r="B2" s="224"/>
      <c r="C2" s="225" t="s">
        <v>0</v>
      </c>
      <c r="D2" s="225"/>
      <c r="E2" s="225"/>
      <c r="F2" s="225"/>
      <c r="G2" s="225"/>
      <c r="H2" s="225" t="s">
        <v>1</v>
      </c>
      <c r="I2" s="225"/>
      <c r="J2" s="2"/>
      <c r="K2" s="2"/>
    </row>
    <row r="3" spans="2:11" s="1" customFormat="1" ht="15" customHeight="1" x14ac:dyDescent="0.35">
      <c r="B3" s="224"/>
      <c r="C3" s="225" t="s">
        <v>2</v>
      </c>
      <c r="D3" s="225"/>
      <c r="E3" s="225"/>
      <c r="F3" s="225"/>
      <c r="G3" s="225"/>
      <c r="H3" s="225" t="s">
        <v>3</v>
      </c>
      <c r="I3" s="225"/>
      <c r="J3" s="2"/>
      <c r="K3" s="2"/>
    </row>
    <row r="4" spans="2:11" s="1" customFormat="1" ht="15" customHeight="1" x14ac:dyDescent="0.35">
      <c r="B4" s="224"/>
      <c r="C4" s="225" t="s">
        <v>4</v>
      </c>
      <c r="D4" s="225"/>
      <c r="E4" s="225"/>
      <c r="F4" s="225"/>
      <c r="G4" s="225"/>
      <c r="H4" s="225" t="s">
        <v>5</v>
      </c>
      <c r="I4" s="225"/>
      <c r="J4" s="2"/>
      <c r="K4" s="2"/>
    </row>
    <row r="5" spans="2:11" s="1" customFormat="1" x14ac:dyDescent="0.35">
      <c r="B5" s="224"/>
      <c r="C5" s="225"/>
      <c r="D5" s="225"/>
      <c r="E5" s="225"/>
      <c r="F5" s="225"/>
      <c r="G5" s="225"/>
      <c r="H5" s="225" t="s">
        <v>288</v>
      </c>
      <c r="I5" s="225"/>
      <c r="J5" s="2"/>
      <c r="K5" s="2"/>
    </row>
    <row r="7" spans="2:11" x14ac:dyDescent="0.35">
      <c r="B7">
        <v>33</v>
      </c>
    </row>
    <row r="8" spans="2:11" x14ac:dyDescent="0.35">
      <c r="B8" s="223" t="s">
        <v>289</v>
      </c>
      <c r="C8" s="223"/>
      <c r="D8" s="223"/>
      <c r="E8" s="223"/>
      <c r="F8" s="223"/>
      <c r="G8" s="223"/>
      <c r="H8" s="223"/>
      <c r="I8" s="223"/>
    </row>
    <row r="9" spans="2:11" x14ac:dyDescent="0.35">
      <c r="B9" s="223"/>
      <c r="C9" s="223"/>
      <c r="D9" s="223"/>
      <c r="E9" s="223"/>
      <c r="F9" s="223"/>
      <c r="G9" s="223"/>
      <c r="H9" s="223"/>
      <c r="I9" s="223"/>
    </row>
    <row r="10" spans="2:11" ht="15" thickBot="1" x14ac:dyDescent="0.4"/>
    <row r="11" spans="2:11" ht="18.75" customHeight="1" thickBot="1" x14ac:dyDescent="0.4">
      <c r="B11" s="302" t="s">
        <v>42</v>
      </c>
      <c r="C11" s="287" t="s">
        <v>290</v>
      </c>
      <c r="D11" s="288"/>
      <c r="E11" s="288"/>
      <c r="F11" s="288"/>
      <c r="G11" s="288"/>
      <c r="H11" s="288"/>
      <c r="I11" s="289"/>
    </row>
    <row r="12" spans="2:11" ht="15.75" customHeight="1" x14ac:dyDescent="0.35">
      <c r="B12" s="303"/>
      <c r="C12" s="290" t="s">
        <v>71</v>
      </c>
      <c r="D12" s="290" t="s">
        <v>76</v>
      </c>
      <c r="E12" s="290" t="s">
        <v>291</v>
      </c>
      <c r="F12" s="290" t="s">
        <v>292</v>
      </c>
      <c r="G12" s="290" t="s">
        <v>293</v>
      </c>
      <c r="H12" s="292" t="s">
        <v>294</v>
      </c>
      <c r="I12" s="101" t="s">
        <v>295</v>
      </c>
    </row>
    <row r="13" spans="2:11" ht="16.5" customHeight="1" thickBot="1" x14ac:dyDescent="0.4">
      <c r="B13" s="303"/>
      <c r="C13" s="291"/>
      <c r="D13" s="291"/>
      <c r="E13" s="291"/>
      <c r="F13" s="291"/>
      <c r="G13" s="291"/>
      <c r="H13" s="293"/>
      <c r="I13" s="102" t="s">
        <v>296</v>
      </c>
    </row>
    <row r="14" spans="2:11" ht="77.5" x14ac:dyDescent="0.35">
      <c r="B14" s="303"/>
      <c r="C14" s="46"/>
      <c r="D14" s="63" t="s">
        <v>297</v>
      </c>
      <c r="E14" s="64" t="s">
        <v>298</v>
      </c>
      <c r="F14" s="64" t="s">
        <v>299</v>
      </c>
      <c r="G14" s="64" t="s">
        <v>300</v>
      </c>
      <c r="H14" s="64" t="s">
        <v>301</v>
      </c>
      <c r="I14" s="281" t="s">
        <v>302</v>
      </c>
    </row>
    <row r="15" spans="2:11" ht="62" x14ac:dyDescent="0.35">
      <c r="B15" s="303"/>
      <c r="C15" s="47" t="s">
        <v>303</v>
      </c>
      <c r="D15" s="63" t="s">
        <v>304</v>
      </c>
      <c r="E15" s="64" t="s">
        <v>305</v>
      </c>
      <c r="F15" s="64" t="s">
        <v>306</v>
      </c>
      <c r="G15" s="64" t="s">
        <v>307</v>
      </c>
      <c r="H15" s="64" t="s">
        <v>308</v>
      </c>
      <c r="I15" s="282"/>
    </row>
    <row r="16" spans="2:11" ht="19" thickBot="1" x14ac:dyDescent="0.4">
      <c r="B16" s="303"/>
      <c r="C16" s="65"/>
      <c r="D16" s="66" t="s">
        <v>309</v>
      </c>
      <c r="E16" s="67"/>
      <c r="F16" s="67"/>
      <c r="G16" s="67"/>
      <c r="H16" s="67"/>
      <c r="I16" s="283"/>
    </row>
    <row r="17" spans="2:9" ht="30" customHeight="1" x14ac:dyDescent="0.35">
      <c r="B17" s="303"/>
      <c r="C17" s="46"/>
      <c r="D17" s="63" t="s">
        <v>310</v>
      </c>
      <c r="E17" s="281" t="s">
        <v>311</v>
      </c>
      <c r="F17" s="281" t="s">
        <v>312</v>
      </c>
      <c r="G17" s="281" t="s">
        <v>313</v>
      </c>
      <c r="H17" s="64" t="s">
        <v>314</v>
      </c>
      <c r="I17" s="281" t="s">
        <v>315</v>
      </c>
    </row>
    <row r="18" spans="2:9" ht="71.25" customHeight="1" thickBot="1" x14ac:dyDescent="0.4">
      <c r="B18" s="303"/>
      <c r="C18" s="48" t="s">
        <v>316</v>
      </c>
      <c r="D18" s="66" t="s">
        <v>317</v>
      </c>
      <c r="E18" s="283"/>
      <c r="F18" s="283"/>
      <c r="G18" s="283"/>
      <c r="H18" s="68" t="s">
        <v>318</v>
      </c>
      <c r="I18" s="283"/>
    </row>
    <row r="19" spans="2:9" ht="31" x14ac:dyDescent="0.35">
      <c r="B19" s="303"/>
      <c r="C19" s="46"/>
      <c r="D19" s="63" t="s">
        <v>319</v>
      </c>
      <c r="E19" s="281" t="s">
        <v>320</v>
      </c>
      <c r="F19" s="64" t="s">
        <v>321</v>
      </c>
      <c r="G19" s="64" t="s">
        <v>322</v>
      </c>
      <c r="H19" s="64" t="s">
        <v>323</v>
      </c>
      <c r="I19" s="281" t="s">
        <v>324</v>
      </c>
    </row>
    <row r="20" spans="2:9" ht="46.5" x14ac:dyDescent="0.35">
      <c r="B20" s="303"/>
      <c r="C20" s="46"/>
      <c r="D20" s="63" t="s">
        <v>325</v>
      </c>
      <c r="E20" s="282"/>
      <c r="F20" s="64" t="s">
        <v>326</v>
      </c>
      <c r="G20" s="64" t="s">
        <v>327</v>
      </c>
      <c r="H20" s="64" t="s">
        <v>328</v>
      </c>
      <c r="I20" s="282"/>
    </row>
    <row r="21" spans="2:9" ht="47" thickBot="1" x14ac:dyDescent="0.4">
      <c r="B21" s="303"/>
      <c r="C21" s="48" t="s">
        <v>329</v>
      </c>
      <c r="D21" s="69"/>
      <c r="E21" s="283"/>
      <c r="F21" s="67"/>
      <c r="G21" s="67"/>
      <c r="H21" s="68" t="s">
        <v>330</v>
      </c>
      <c r="I21" s="283"/>
    </row>
    <row r="22" spans="2:9" ht="31" x14ac:dyDescent="0.35">
      <c r="B22" s="303"/>
      <c r="C22" s="46"/>
      <c r="D22" s="63" t="s">
        <v>331</v>
      </c>
      <c r="E22" s="281" t="s">
        <v>332</v>
      </c>
      <c r="F22" s="64" t="s">
        <v>333</v>
      </c>
      <c r="G22" s="64" t="s">
        <v>334</v>
      </c>
      <c r="H22" s="64" t="s">
        <v>335</v>
      </c>
      <c r="I22" s="281" t="s">
        <v>336</v>
      </c>
    </row>
    <row r="23" spans="2:9" ht="31" x14ac:dyDescent="0.35">
      <c r="B23" s="303"/>
      <c r="C23" s="49" t="s">
        <v>337</v>
      </c>
      <c r="D23" s="63" t="s">
        <v>338</v>
      </c>
      <c r="E23" s="282"/>
      <c r="F23" s="64" t="s">
        <v>339</v>
      </c>
      <c r="G23" s="64" t="s">
        <v>340</v>
      </c>
      <c r="H23" s="64" t="s">
        <v>341</v>
      </c>
      <c r="I23" s="282"/>
    </row>
    <row r="24" spans="2:9" ht="19" thickBot="1" x14ac:dyDescent="0.4">
      <c r="B24" s="303"/>
      <c r="C24" s="65"/>
      <c r="D24" s="69"/>
      <c r="E24" s="283"/>
      <c r="F24" s="68" t="s">
        <v>342</v>
      </c>
      <c r="G24" s="67"/>
      <c r="H24" s="67"/>
      <c r="I24" s="283"/>
    </row>
    <row r="25" spans="2:9" ht="31" x14ac:dyDescent="0.35">
      <c r="B25" s="303"/>
      <c r="C25" s="46"/>
      <c r="D25" s="63" t="s">
        <v>343</v>
      </c>
      <c r="E25" s="64" t="s">
        <v>344</v>
      </c>
      <c r="F25" s="64" t="s">
        <v>345</v>
      </c>
      <c r="G25" s="284"/>
      <c r="H25" s="281" t="s">
        <v>346</v>
      </c>
      <c r="I25" s="281" t="s">
        <v>347</v>
      </c>
    </row>
    <row r="26" spans="2:9" ht="46.5" x14ac:dyDescent="0.35">
      <c r="B26" s="303"/>
      <c r="C26" s="46"/>
      <c r="D26" s="63" t="s">
        <v>348</v>
      </c>
      <c r="E26" s="64" t="s">
        <v>349</v>
      </c>
      <c r="F26" s="64" t="s">
        <v>350</v>
      </c>
      <c r="G26" s="285"/>
      <c r="H26" s="282"/>
      <c r="I26" s="282"/>
    </row>
    <row r="27" spans="2:9" ht="31.5" thickBot="1" x14ac:dyDescent="0.4">
      <c r="B27" s="303"/>
      <c r="C27" s="48" t="s">
        <v>351</v>
      </c>
      <c r="D27" s="66" t="s">
        <v>352</v>
      </c>
      <c r="E27" s="67"/>
      <c r="F27" s="68" t="s">
        <v>353</v>
      </c>
      <c r="G27" s="286"/>
      <c r="H27" s="283"/>
      <c r="I27" s="283"/>
    </row>
    <row r="28" spans="2:9" ht="31" x14ac:dyDescent="0.35">
      <c r="B28" s="303"/>
      <c r="C28" s="46"/>
      <c r="D28" s="63" t="s">
        <v>354</v>
      </c>
      <c r="E28" s="281" t="s">
        <v>355</v>
      </c>
      <c r="F28" s="64" t="s">
        <v>356</v>
      </c>
      <c r="G28" s="284"/>
      <c r="H28" s="64" t="s">
        <v>357</v>
      </c>
      <c r="I28" s="64" t="s">
        <v>358</v>
      </c>
    </row>
    <row r="29" spans="2:9" ht="31.5" thickBot="1" x14ac:dyDescent="0.4">
      <c r="B29" s="303"/>
      <c r="C29" s="48" t="s">
        <v>359</v>
      </c>
      <c r="D29" s="66" t="s">
        <v>360</v>
      </c>
      <c r="E29" s="283"/>
      <c r="F29" s="68" t="s">
        <v>361</v>
      </c>
      <c r="G29" s="286"/>
      <c r="H29" s="68" t="s">
        <v>362</v>
      </c>
      <c r="I29" s="68" t="s">
        <v>363</v>
      </c>
    </row>
    <row r="30" spans="2:9" ht="18.5" x14ac:dyDescent="0.35">
      <c r="B30" s="303"/>
      <c r="C30" s="46"/>
      <c r="D30" s="63" t="s">
        <v>364</v>
      </c>
      <c r="E30" s="284"/>
      <c r="F30" s="284"/>
      <c r="G30" s="284"/>
      <c r="H30" s="281" t="s">
        <v>365</v>
      </c>
      <c r="I30" s="284"/>
    </row>
    <row r="31" spans="2:9" ht="46.5" x14ac:dyDescent="0.35">
      <c r="B31" s="303"/>
      <c r="C31" s="46"/>
      <c r="D31" s="63" t="s">
        <v>366</v>
      </c>
      <c r="E31" s="285"/>
      <c r="F31" s="285"/>
      <c r="G31" s="285"/>
      <c r="H31" s="282"/>
      <c r="I31" s="285"/>
    </row>
    <row r="32" spans="2:9" ht="18" thickBot="1" x14ac:dyDescent="0.4">
      <c r="B32" s="303"/>
      <c r="C32" s="48" t="s">
        <v>367</v>
      </c>
      <c r="D32" s="69"/>
      <c r="E32" s="286"/>
      <c r="F32" s="286"/>
      <c r="G32" s="286"/>
      <c r="H32" s="283"/>
      <c r="I32" s="286"/>
    </row>
    <row r="33" spans="2:12" ht="17.5" x14ac:dyDescent="0.35">
      <c r="B33" s="303"/>
      <c r="C33" s="47" t="s">
        <v>368</v>
      </c>
      <c r="D33" s="300"/>
      <c r="E33" s="284"/>
      <c r="F33" s="284"/>
      <c r="G33" s="284"/>
      <c r="H33" s="281" t="s">
        <v>369</v>
      </c>
      <c r="I33" s="284"/>
    </row>
    <row r="34" spans="2:12" ht="18" thickBot="1" x14ac:dyDescent="0.4">
      <c r="B34" s="304"/>
      <c r="C34" s="48" t="s">
        <v>370</v>
      </c>
      <c r="D34" s="301"/>
      <c r="E34" s="286"/>
      <c r="F34" s="286"/>
      <c r="G34" s="286"/>
      <c r="H34" s="283"/>
      <c r="I34" s="286"/>
    </row>
    <row r="35" spans="2:12" ht="15" customHeight="1" x14ac:dyDescent="0.35">
      <c r="B35" s="294" t="s">
        <v>371</v>
      </c>
      <c r="C35" s="295"/>
      <c r="D35" s="295"/>
      <c r="E35" s="295"/>
      <c r="F35" s="295"/>
      <c r="G35" s="295"/>
      <c r="H35" s="295"/>
      <c r="I35" s="296"/>
    </row>
    <row r="36" spans="2:12" ht="15.75" customHeight="1" thickBot="1" x14ac:dyDescent="0.4">
      <c r="B36" s="297" t="s">
        <v>372</v>
      </c>
      <c r="C36" s="298"/>
      <c r="D36" s="298"/>
      <c r="E36" s="298"/>
      <c r="F36" s="298"/>
      <c r="G36" s="298"/>
      <c r="H36" s="298"/>
      <c r="I36" s="299"/>
    </row>
    <row r="38" spans="2:12" x14ac:dyDescent="0.35">
      <c r="B38" t="s">
        <v>136</v>
      </c>
    </row>
    <row r="40" spans="2:12" ht="55.5" customHeight="1" x14ac:dyDescent="0.35">
      <c r="B40" s="218" t="s">
        <v>137</v>
      </c>
      <c r="C40" s="218"/>
      <c r="D40" s="218"/>
      <c r="E40" s="218"/>
      <c r="F40" s="218"/>
      <c r="G40" s="218"/>
      <c r="H40" s="218"/>
      <c r="I40" s="218"/>
      <c r="J40" s="99"/>
      <c r="K40" s="99"/>
      <c r="L40" s="57"/>
    </row>
    <row r="41" spans="2:12" x14ac:dyDescent="0.35">
      <c r="B41" s="264"/>
      <c r="C41" s="264"/>
      <c r="D41" s="264"/>
      <c r="E41" s="264"/>
      <c r="F41" s="264"/>
      <c r="G41" s="264"/>
      <c r="H41" s="264"/>
      <c r="I41" s="264"/>
      <c r="J41" s="57"/>
      <c r="K41" s="57"/>
      <c r="L41" s="57"/>
    </row>
    <row r="42" spans="2:12" x14ac:dyDescent="0.35">
      <c r="B42" s="264"/>
      <c r="C42" s="264"/>
      <c r="D42" s="264"/>
      <c r="E42" s="264"/>
      <c r="F42" s="264"/>
      <c r="G42" s="264"/>
      <c r="H42" s="264"/>
      <c r="I42" s="264"/>
      <c r="J42" s="57"/>
      <c r="K42" s="57"/>
      <c r="L42" s="57"/>
    </row>
    <row r="43" spans="2:12" ht="27.75" customHeight="1" x14ac:dyDescent="0.35">
      <c r="B43" s="214" t="s">
        <v>12</v>
      </c>
      <c r="C43" s="214"/>
      <c r="D43" s="214"/>
      <c r="E43" s="214"/>
      <c r="F43" s="214"/>
      <c r="G43" s="214"/>
      <c r="H43" s="214"/>
      <c r="I43" s="214"/>
      <c r="J43" s="100"/>
      <c r="K43" s="100"/>
      <c r="L43" s="57"/>
    </row>
    <row r="44" spans="2:12" x14ac:dyDescent="0.35">
      <c r="B44" s="262"/>
      <c r="C44" s="262"/>
      <c r="D44" s="262"/>
      <c r="E44" s="262"/>
      <c r="F44" s="262"/>
      <c r="G44" s="262"/>
      <c r="H44" s="262"/>
      <c r="I44" s="262"/>
      <c r="J44" s="57"/>
      <c r="K44" s="57"/>
      <c r="L44" s="57"/>
    </row>
    <row r="45" spans="2:12" x14ac:dyDescent="0.35">
      <c r="B45" s="262"/>
      <c r="C45" s="262"/>
      <c r="D45" s="262"/>
      <c r="E45" s="262"/>
      <c r="F45" s="262"/>
      <c r="G45" s="262"/>
      <c r="H45" s="262"/>
      <c r="I45" s="262"/>
      <c r="J45" s="57"/>
      <c r="K45" s="57"/>
      <c r="L45" s="57"/>
    </row>
  </sheetData>
  <sheetProtection algorithmName="SHA-512" hashValue="5wCGaW9QUOCm7ebXY2u9wbTeGwlWG45iOh2R0c67jPOKSoeKOigsje0ERY8LgAmf6SOgzwqCZyKbGhf1atYzew==" saltValue="upkBAhcAWsOnqgROH8nyWQ==" spinCount="100000" sheet="1" formatCells="0" formatColumns="0" formatRows="0"/>
  <mergeCells count="50">
    <mergeCell ref="B8:I9"/>
    <mergeCell ref="B45:I45"/>
    <mergeCell ref="B40:I40"/>
    <mergeCell ref="B41:I41"/>
    <mergeCell ref="B42:I42"/>
    <mergeCell ref="B43:I43"/>
    <mergeCell ref="B44:I44"/>
    <mergeCell ref="B35:I35"/>
    <mergeCell ref="B36:I36"/>
    <mergeCell ref="D33:D34"/>
    <mergeCell ref="E33:E34"/>
    <mergeCell ref="F33:F34"/>
    <mergeCell ref="G33:G34"/>
    <mergeCell ref="H33:H34"/>
    <mergeCell ref="I33:I34"/>
    <mergeCell ref="B11:B34"/>
    <mergeCell ref="C11:I11"/>
    <mergeCell ref="C12:C13"/>
    <mergeCell ref="D12:D13"/>
    <mergeCell ref="E12:E13"/>
    <mergeCell ref="F12:F13"/>
    <mergeCell ref="G12:G13"/>
    <mergeCell ref="H12:H13"/>
    <mergeCell ref="I19:I21"/>
    <mergeCell ref="E30:E32"/>
    <mergeCell ref="F30:F32"/>
    <mergeCell ref="G30:G32"/>
    <mergeCell ref="H30:H32"/>
    <mergeCell ref="I30:I32"/>
    <mergeCell ref="G25:G27"/>
    <mergeCell ref="H25:H27"/>
    <mergeCell ref="I25:I27"/>
    <mergeCell ref="E28:E29"/>
    <mergeCell ref="G28:G29"/>
    <mergeCell ref="E22:E24"/>
    <mergeCell ref="I22:I24"/>
    <mergeCell ref="E19:E21"/>
    <mergeCell ref="I14:I16"/>
    <mergeCell ref="E17:E18"/>
    <mergeCell ref="F17:F18"/>
    <mergeCell ref="G17:G18"/>
    <mergeCell ref="I17:I18"/>
    <mergeCell ref="B2:B5"/>
    <mergeCell ref="C2:G2"/>
    <mergeCell ref="H2:I2"/>
    <mergeCell ref="C3:G3"/>
    <mergeCell ref="H3:I3"/>
    <mergeCell ref="C4:G5"/>
    <mergeCell ref="H4:I4"/>
    <mergeCell ref="H5:I5"/>
  </mergeCells>
  <pageMargins left="0.70866141732283472" right="0.70866141732283472" top="0.74803149606299213" bottom="0.74803149606299213" header="0.31496062992125984" footer="0.31496062992125984"/>
  <pageSetup scale="4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L86"/>
  <sheetViews>
    <sheetView showGridLines="0" view="pageBreakPreview" zoomScale="70" zoomScaleNormal="66" zoomScaleSheetLayoutView="70" workbookViewId="0">
      <pane xSplit="2" ySplit="18" topLeftCell="C19" activePane="bottomRight" state="frozen"/>
      <selection pane="topRight" activeCell="C1" sqref="C1"/>
      <selection pane="bottomLeft" activeCell="A14" sqref="A14"/>
      <selection pane="bottomRight" activeCell="A19" sqref="A19"/>
    </sheetView>
  </sheetViews>
  <sheetFormatPr baseColWidth="10" defaultColWidth="11.453125" defaultRowHeight="14.5" x14ac:dyDescent="0.35"/>
  <cols>
    <col min="1" max="1" width="11" customWidth="1"/>
    <col min="2" max="2" width="28.26953125" bestFit="1" customWidth="1"/>
    <col min="3" max="3" width="69.7265625" customWidth="1"/>
    <col min="4" max="4" width="78.54296875" customWidth="1"/>
    <col min="5" max="5" width="58" customWidth="1"/>
    <col min="6" max="6" width="10.54296875" customWidth="1"/>
  </cols>
  <sheetData>
    <row r="2" spans="2:6" s="1" customFormat="1" x14ac:dyDescent="0.35">
      <c r="B2" s="224"/>
      <c r="C2" s="34" t="s">
        <v>0</v>
      </c>
      <c r="D2" s="34" t="s">
        <v>1</v>
      </c>
      <c r="E2" s="2"/>
      <c r="F2" s="2"/>
    </row>
    <row r="3" spans="2:6" s="1" customFormat="1" ht="29.25" customHeight="1" x14ac:dyDescent="0.35">
      <c r="B3" s="224"/>
      <c r="C3" s="74" t="s">
        <v>2</v>
      </c>
      <c r="D3" s="34" t="s">
        <v>3</v>
      </c>
      <c r="E3" s="2"/>
      <c r="F3" s="2"/>
    </row>
    <row r="4" spans="2:6" s="1" customFormat="1" x14ac:dyDescent="0.35">
      <c r="B4" s="224"/>
      <c r="C4" s="225" t="s">
        <v>4</v>
      </c>
      <c r="D4" s="34" t="s">
        <v>5</v>
      </c>
      <c r="E4" s="2"/>
      <c r="F4" s="2"/>
    </row>
    <row r="5" spans="2:6" s="1" customFormat="1" x14ac:dyDescent="0.35">
      <c r="B5" s="224"/>
      <c r="C5" s="225"/>
      <c r="D5" s="34" t="s">
        <v>373</v>
      </c>
      <c r="E5" s="2"/>
      <c r="F5" s="2"/>
    </row>
    <row r="6" spans="2:6" s="1" customFormat="1" ht="1.5" customHeight="1" x14ac:dyDescent="0.35">
      <c r="B6" s="104"/>
      <c r="C6" s="105"/>
      <c r="D6" s="106"/>
      <c r="E6" s="2"/>
      <c r="F6" s="2"/>
    </row>
    <row r="7" spans="2:6" s="1" customFormat="1" ht="18.75" customHeight="1" x14ac:dyDescent="0.35">
      <c r="B7" s="40">
        <v>33</v>
      </c>
      <c r="C7" s="105"/>
      <c r="D7" s="106"/>
      <c r="E7" s="2"/>
      <c r="F7" s="2"/>
    </row>
    <row r="8" spans="2:6" s="1" customFormat="1" ht="3.75" customHeight="1" x14ac:dyDescent="0.35">
      <c r="C8" s="105"/>
      <c r="D8" s="106"/>
      <c r="E8" s="2"/>
      <c r="F8" s="2"/>
    </row>
    <row r="9" spans="2:6" s="1" customFormat="1" x14ac:dyDescent="0.35">
      <c r="B9" s="215" t="s">
        <v>374</v>
      </c>
      <c r="C9" s="215"/>
      <c r="D9" s="215"/>
      <c r="E9" s="2"/>
      <c r="F9" s="2"/>
    </row>
    <row r="10" spans="2:6" s="1" customFormat="1" ht="15" customHeight="1" x14ac:dyDescent="0.35">
      <c r="B10" s="215"/>
      <c r="C10" s="215"/>
      <c r="D10" s="215"/>
      <c r="E10" s="2"/>
      <c r="F10" s="2"/>
    </row>
    <row r="12" spans="2:6" ht="15.75" customHeight="1" x14ac:dyDescent="0.35">
      <c r="B12" s="306" t="s">
        <v>375</v>
      </c>
      <c r="C12" s="306"/>
      <c r="D12" s="306"/>
    </row>
    <row r="13" spans="2:6" x14ac:dyDescent="0.35">
      <c r="B13" s="307" t="s">
        <v>47</v>
      </c>
      <c r="C13" s="307"/>
      <c r="D13" s="103" t="s">
        <v>180</v>
      </c>
    </row>
    <row r="14" spans="2:6" x14ac:dyDescent="0.35">
      <c r="B14" s="308" t="s">
        <v>183</v>
      </c>
      <c r="C14" s="308"/>
      <c r="D14" s="28">
        <v>10</v>
      </c>
    </row>
    <row r="15" spans="2:6" x14ac:dyDescent="0.35">
      <c r="B15" s="308" t="s">
        <v>185</v>
      </c>
      <c r="C15" s="308"/>
      <c r="D15" s="29">
        <v>6</v>
      </c>
    </row>
    <row r="16" spans="2:6" x14ac:dyDescent="0.35">
      <c r="B16" s="308" t="s">
        <v>191</v>
      </c>
      <c r="C16" s="308"/>
      <c r="D16" s="30">
        <v>2</v>
      </c>
    </row>
    <row r="17" spans="2:4" x14ac:dyDescent="0.35">
      <c r="B17" s="308" t="s">
        <v>198</v>
      </c>
      <c r="C17" s="308"/>
      <c r="D17" s="31" t="s">
        <v>376</v>
      </c>
    </row>
    <row r="18" spans="2:4" x14ac:dyDescent="0.35">
      <c r="B18" s="33" t="s">
        <v>43</v>
      </c>
      <c r="C18" s="33" t="s">
        <v>47</v>
      </c>
      <c r="D18" s="33" t="s">
        <v>42</v>
      </c>
    </row>
    <row r="19" spans="2:4" x14ac:dyDescent="0.35">
      <c r="B19" s="305" t="s">
        <v>377</v>
      </c>
      <c r="C19" s="61" t="s">
        <v>378</v>
      </c>
      <c r="D19" s="32" t="s">
        <v>379</v>
      </c>
    </row>
    <row r="20" spans="2:4" x14ac:dyDescent="0.35">
      <c r="B20" s="305"/>
      <c r="C20" s="61" t="s">
        <v>380</v>
      </c>
      <c r="D20" s="32" t="s">
        <v>381</v>
      </c>
    </row>
    <row r="21" spans="2:4" x14ac:dyDescent="0.35">
      <c r="B21" s="305"/>
      <c r="C21" s="61" t="s">
        <v>382</v>
      </c>
      <c r="D21" s="32" t="s">
        <v>383</v>
      </c>
    </row>
    <row r="22" spans="2:4" x14ac:dyDescent="0.35">
      <c r="B22" s="305"/>
      <c r="C22" s="61" t="s">
        <v>384</v>
      </c>
      <c r="D22" s="32" t="s">
        <v>385</v>
      </c>
    </row>
    <row r="23" spans="2:4" x14ac:dyDescent="0.35">
      <c r="B23" s="305" t="s">
        <v>386</v>
      </c>
      <c r="C23" s="61" t="s">
        <v>378</v>
      </c>
      <c r="D23" s="32" t="s">
        <v>387</v>
      </c>
    </row>
    <row r="24" spans="2:4" x14ac:dyDescent="0.35">
      <c r="B24" s="305"/>
      <c r="C24" s="61" t="s">
        <v>380</v>
      </c>
      <c r="D24" s="32" t="s">
        <v>388</v>
      </c>
    </row>
    <row r="25" spans="2:4" x14ac:dyDescent="0.35">
      <c r="B25" s="305"/>
      <c r="C25" s="61" t="s">
        <v>382</v>
      </c>
      <c r="D25" s="32" t="s">
        <v>389</v>
      </c>
    </row>
    <row r="26" spans="2:4" x14ac:dyDescent="0.35">
      <c r="B26" s="305"/>
      <c r="C26" s="61" t="s">
        <v>384</v>
      </c>
      <c r="D26" s="32" t="s">
        <v>390</v>
      </c>
    </row>
    <row r="27" spans="2:4" x14ac:dyDescent="0.35">
      <c r="B27" s="305" t="s">
        <v>391</v>
      </c>
      <c r="C27" s="61" t="s">
        <v>378</v>
      </c>
      <c r="D27" s="32" t="s">
        <v>392</v>
      </c>
    </row>
    <row r="28" spans="2:4" x14ac:dyDescent="0.35">
      <c r="B28" s="305"/>
      <c r="C28" s="61" t="s">
        <v>380</v>
      </c>
      <c r="D28" s="32" t="s">
        <v>393</v>
      </c>
    </row>
    <row r="29" spans="2:4" x14ac:dyDescent="0.35">
      <c r="B29" s="305"/>
      <c r="C29" s="61" t="s">
        <v>382</v>
      </c>
      <c r="D29" s="32" t="s">
        <v>394</v>
      </c>
    </row>
    <row r="30" spans="2:4" x14ac:dyDescent="0.35">
      <c r="B30" s="305"/>
      <c r="C30" s="61" t="s">
        <v>384</v>
      </c>
      <c r="D30" s="32" t="s">
        <v>395</v>
      </c>
    </row>
    <row r="31" spans="2:4" x14ac:dyDescent="0.35">
      <c r="B31" s="305" t="s">
        <v>396</v>
      </c>
      <c r="C31" s="61" t="s">
        <v>378</v>
      </c>
      <c r="D31" s="32" t="s">
        <v>397</v>
      </c>
    </row>
    <row r="32" spans="2:4" x14ac:dyDescent="0.35">
      <c r="B32" s="305"/>
      <c r="C32" s="61" t="s">
        <v>380</v>
      </c>
      <c r="D32" s="32" t="s">
        <v>398</v>
      </c>
    </row>
    <row r="33" spans="2:4" x14ac:dyDescent="0.35">
      <c r="B33" s="305"/>
      <c r="C33" s="61" t="s">
        <v>382</v>
      </c>
      <c r="D33" s="32" t="s">
        <v>399</v>
      </c>
    </row>
    <row r="34" spans="2:4" x14ac:dyDescent="0.35">
      <c r="B34" s="305"/>
      <c r="C34" s="61" t="s">
        <v>384</v>
      </c>
      <c r="D34" s="32" t="s">
        <v>400</v>
      </c>
    </row>
    <row r="35" spans="2:4" x14ac:dyDescent="0.35">
      <c r="B35" s="305" t="s">
        <v>401</v>
      </c>
      <c r="C35" s="61" t="s">
        <v>378</v>
      </c>
      <c r="D35" s="32" t="s">
        <v>402</v>
      </c>
    </row>
    <row r="36" spans="2:4" x14ac:dyDescent="0.35">
      <c r="B36" s="305"/>
      <c r="C36" s="61" t="s">
        <v>380</v>
      </c>
      <c r="D36" s="32" t="s">
        <v>403</v>
      </c>
    </row>
    <row r="37" spans="2:4" ht="28" x14ac:dyDescent="0.35">
      <c r="B37" s="305"/>
      <c r="C37" s="61" t="s">
        <v>382</v>
      </c>
      <c r="D37" s="32" t="s">
        <v>404</v>
      </c>
    </row>
    <row r="38" spans="2:4" x14ac:dyDescent="0.35">
      <c r="B38" s="305"/>
      <c r="C38" s="61" t="s">
        <v>384</v>
      </c>
      <c r="D38" s="32" t="s">
        <v>405</v>
      </c>
    </row>
    <row r="39" spans="2:4" x14ac:dyDescent="0.35">
      <c r="B39" s="305" t="s">
        <v>406</v>
      </c>
      <c r="C39" s="61" t="s">
        <v>378</v>
      </c>
      <c r="D39" s="32" t="s">
        <v>407</v>
      </c>
    </row>
    <row r="40" spans="2:4" x14ac:dyDescent="0.35">
      <c r="B40" s="305"/>
      <c r="C40" s="61" t="s">
        <v>380</v>
      </c>
      <c r="D40" s="32" t="s">
        <v>408</v>
      </c>
    </row>
    <row r="41" spans="2:4" x14ac:dyDescent="0.35">
      <c r="B41" s="305"/>
      <c r="C41" s="61" t="s">
        <v>382</v>
      </c>
      <c r="D41" s="32" t="s">
        <v>409</v>
      </c>
    </row>
    <row r="42" spans="2:4" x14ac:dyDescent="0.35">
      <c r="B42" s="305"/>
      <c r="C42" s="61" t="s">
        <v>384</v>
      </c>
      <c r="D42" s="32" t="s">
        <v>410</v>
      </c>
    </row>
    <row r="43" spans="2:4" ht="28" x14ac:dyDescent="0.35">
      <c r="B43" s="305" t="s">
        <v>411</v>
      </c>
      <c r="C43" s="61" t="s">
        <v>378</v>
      </c>
      <c r="D43" s="32" t="s">
        <v>412</v>
      </c>
    </row>
    <row r="44" spans="2:4" ht="42" x14ac:dyDescent="0.35">
      <c r="B44" s="305"/>
      <c r="C44" s="61" t="s">
        <v>380</v>
      </c>
      <c r="D44" s="32" t="s">
        <v>413</v>
      </c>
    </row>
    <row r="45" spans="2:4" ht="28" x14ac:dyDescent="0.35">
      <c r="B45" s="305"/>
      <c r="C45" s="61" t="s">
        <v>382</v>
      </c>
      <c r="D45" s="32" t="s">
        <v>414</v>
      </c>
    </row>
    <row r="46" spans="2:4" ht="28" x14ac:dyDescent="0.35">
      <c r="B46" s="305"/>
      <c r="C46" s="61" t="s">
        <v>384</v>
      </c>
      <c r="D46" s="32" t="s">
        <v>415</v>
      </c>
    </row>
    <row r="47" spans="2:4" ht="28" x14ac:dyDescent="0.35">
      <c r="B47" s="305" t="s">
        <v>416</v>
      </c>
      <c r="C47" s="61" t="s">
        <v>378</v>
      </c>
      <c r="D47" s="32" t="s">
        <v>417</v>
      </c>
    </row>
    <row r="48" spans="2:4" ht="28" x14ac:dyDescent="0.35">
      <c r="B48" s="305"/>
      <c r="C48" s="61" t="s">
        <v>380</v>
      </c>
      <c r="D48" s="32" t="s">
        <v>418</v>
      </c>
    </row>
    <row r="49" spans="2:4" ht="39" customHeight="1" x14ac:dyDescent="0.35">
      <c r="B49" s="305"/>
      <c r="C49" s="61" t="s">
        <v>382</v>
      </c>
      <c r="D49" s="32" t="s">
        <v>419</v>
      </c>
    </row>
    <row r="50" spans="2:4" ht="44.25" customHeight="1" x14ac:dyDescent="0.35">
      <c r="B50" s="305"/>
      <c r="C50" s="61" t="s">
        <v>384</v>
      </c>
      <c r="D50" s="32" t="s">
        <v>420</v>
      </c>
    </row>
    <row r="51" spans="2:4" ht="74.25" customHeight="1" x14ac:dyDescent="0.35">
      <c r="B51" s="305" t="s">
        <v>421</v>
      </c>
      <c r="C51" s="61" t="s">
        <v>378</v>
      </c>
      <c r="D51" s="32" t="s">
        <v>422</v>
      </c>
    </row>
    <row r="52" spans="2:4" ht="56" x14ac:dyDescent="0.35">
      <c r="B52" s="305"/>
      <c r="C52" s="61" t="s">
        <v>380</v>
      </c>
      <c r="D52" s="32" t="s">
        <v>423</v>
      </c>
    </row>
    <row r="53" spans="2:4" ht="28" x14ac:dyDescent="0.35">
      <c r="B53" s="305"/>
      <c r="C53" s="61" t="s">
        <v>382</v>
      </c>
      <c r="D53" s="32" t="s">
        <v>424</v>
      </c>
    </row>
    <row r="54" spans="2:4" ht="28" x14ac:dyDescent="0.35">
      <c r="B54" s="305"/>
      <c r="C54" s="61" t="s">
        <v>384</v>
      </c>
      <c r="D54" s="32" t="s">
        <v>425</v>
      </c>
    </row>
    <row r="55" spans="2:4" ht="28" x14ac:dyDescent="0.35">
      <c r="B55" s="305" t="s">
        <v>426</v>
      </c>
      <c r="C55" s="61" t="s">
        <v>378</v>
      </c>
      <c r="D55" s="32" t="s">
        <v>427</v>
      </c>
    </row>
    <row r="56" spans="2:4" x14ac:dyDescent="0.35">
      <c r="B56" s="305"/>
      <c r="C56" s="61" t="s">
        <v>380</v>
      </c>
      <c r="D56" s="32" t="s">
        <v>428</v>
      </c>
    </row>
    <row r="57" spans="2:4" x14ac:dyDescent="0.35">
      <c r="B57" s="305"/>
      <c r="C57" s="61" t="s">
        <v>382</v>
      </c>
      <c r="D57" s="32" t="s">
        <v>429</v>
      </c>
    </row>
    <row r="58" spans="2:4" x14ac:dyDescent="0.35">
      <c r="B58" s="305"/>
      <c r="C58" s="61" t="s">
        <v>384</v>
      </c>
      <c r="D58" s="32" t="s">
        <v>430</v>
      </c>
    </row>
    <row r="59" spans="2:4" ht="28" x14ac:dyDescent="0.35">
      <c r="B59" s="305" t="s">
        <v>431</v>
      </c>
      <c r="C59" s="61" t="s">
        <v>378</v>
      </c>
      <c r="D59" s="32" t="s">
        <v>432</v>
      </c>
    </row>
    <row r="60" spans="2:4" ht="28" x14ac:dyDescent="0.35">
      <c r="B60" s="305"/>
      <c r="C60" s="61" t="s">
        <v>380</v>
      </c>
      <c r="D60" s="32" t="s">
        <v>433</v>
      </c>
    </row>
    <row r="61" spans="2:4" ht="28" x14ac:dyDescent="0.35">
      <c r="B61" s="305"/>
      <c r="C61" s="61" t="s">
        <v>382</v>
      </c>
      <c r="D61" s="32" t="s">
        <v>434</v>
      </c>
    </row>
    <row r="62" spans="2:4" ht="28" x14ac:dyDescent="0.35">
      <c r="B62" s="305"/>
      <c r="C62" s="61" t="s">
        <v>384</v>
      </c>
      <c r="D62" s="32" t="s">
        <v>435</v>
      </c>
    </row>
    <row r="63" spans="2:4" ht="78.75" customHeight="1" x14ac:dyDescent="0.35">
      <c r="B63" s="305" t="s">
        <v>436</v>
      </c>
      <c r="C63" s="61" t="s">
        <v>378</v>
      </c>
      <c r="D63" s="32" t="s">
        <v>437</v>
      </c>
    </row>
    <row r="64" spans="2:4" ht="42" x14ac:dyDescent="0.35">
      <c r="B64" s="305"/>
      <c r="C64" s="61" t="s">
        <v>380</v>
      </c>
      <c r="D64" s="32" t="s">
        <v>438</v>
      </c>
    </row>
    <row r="65" spans="2:12" ht="42" x14ac:dyDescent="0.35">
      <c r="B65" s="305"/>
      <c r="C65" s="61" t="s">
        <v>382</v>
      </c>
      <c r="D65" s="32" t="s">
        <v>439</v>
      </c>
    </row>
    <row r="66" spans="2:12" ht="96" customHeight="1" x14ac:dyDescent="0.35">
      <c r="B66" s="305"/>
      <c r="C66" s="61" t="s">
        <v>384</v>
      </c>
      <c r="D66" s="32" t="s">
        <v>440</v>
      </c>
    </row>
    <row r="67" spans="2:12" ht="28" x14ac:dyDescent="0.35">
      <c r="B67" s="305" t="s">
        <v>441</v>
      </c>
      <c r="C67" s="61" t="s">
        <v>378</v>
      </c>
      <c r="D67" s="32" t="s">
        <v>442</v>
      </c>
    </row>
    <row r="68" spans="2:12" ht="28" x14ac:dyDescent="0.35">
      <c r="B68" s="305"/>
      <c r="C68" s="61" t="s">
        <v>380</v>
      </c>
      <c r="D68" s="32" t="s">
        <v>443</v>
      </c>
    </row>
    <row r="69" spans="2:12" ht="28" x14ac:dyDescent="0.35">
      <c r="B69" s="305"/>
      <c r="C69" s="61" t="s">
        <v>382</v>
      </c>
      <c r="D69" s="32" t="s">
        <v>444</v>
      </c>
    </row>
    <row r="70" spans="2:12" x14ac:dyDescent="0.35">
      <c r="B70" s="305"/>
      <c r="C70" s="61" t="s">
        <v>384</v>
      </c>
      <c r="D70" s="32" t="s">
        <v>445</v>
      </c>
    </row>
    <row r="71" spans="2:12" ht="28" x14ac:dyDescent="0.35">
      <c r="B71" s="305" t="s">
        <v>446</v>
      </c>
      <c r="C71" s="61" t="s">
        <v>378</v>
      </c>
      <c r="D71" s="32" t="s">
        <v>447</v>
      </c>
    </row>
    <row r="72" spans="2:12" ht="28" x14ac:dyDescent="0.35">
      <c r="B72" s="305"/>
      <c r="C72" s="61" t="s">
        <v>380</v>
      </c>
      <c r="D72" s="32" t="s">
        <v>448</v>
      </c>
    </row>
    <row r="73" spans="2:12" ht="28" x14ac:dyDescent="0.35">
      <c r="B73" s="305"/>
      <c r="C73" s="61" t="s">
        <v>382</v>
      </c>
      <c r="D73" s="32" t="s">
        <v>449</v>
      </c>
    </row>
    <row r="74" spans="2:12" x14ac:dyDescent="0.35">
      <c r="B74" s="305"/>
      <c r="C74" s="61" t="s">
        <v>384</v>
      </c>
      <c r="D74" s="32" t="s">
        <v>450</v>
      </c>
    </row>
    <row r="75" spans="2:12" ht="28" x14ac:dyDescent="0.35">
      <c r="B75" s="305" t="s">
        <v>451</v>
      </c>
      <c r="C75" s="61" t="s">
        <v>378</v>
      </c>
      <c r="D75" s="32" t="s">
        <v>452</v>
      </c>
    </row>
    <row r="76" spans="2:12" ht="28" x14ac:dyDescent="0.35">
      <c r="B76" s="305"/>
      <c r="C76" s="61" t="s">
        <v>380</v>
      </c>
      <c r="D76" s="32" t="s">
        <v>453</v>
      </c>
    </row>
    <row r="77" spans="2:12" ht="28" x14ac:dyDescent="0.35">
      <c r="B77" s="305"/>
      <c r="C77" s="61" t="s">
        <v>382</v>
      </c>
      <c r="D77" s="32" t="s">
        <v>454</v>
      </c>
    </row>
    <row r="78" spans="2:12" ht="28" x14ac:dyDescent="0.35">
      <c r="B78" s="305"/>
      <c r="C78" s="61" t="s">
        <v>384</v>
      </c>
      <c r="D78" s="32" t="s">
        <v>455</v>
      </c>
    </row>
    <row r="80" spans="2:12" x14ac:dyDescent="0.35">
      <c r="B80" s="59" t="s">
        <v>136</v>
      </c>
      <c r="C80" s="59"/>
      <c r="D80" s="59"/>
      <c r="E80" s="58"/>
      <c r="F80" s="58"/>
      <c r="G80" s="58"/>
      <c r="H80" s="58"/>
      <c r="I80" s="58"/>
      <c r="J80" s="58"/>
      <c r="K80" s="58"/>
      <c r="L80" s="58"/>
    </row>
    <row r="81" spans="2:12" x14ac:dyDescent="0.35">
      <c r="B81" s="264"/>
      <c r="C81" s="264"/>
      <c r="D81" s="264"/>
      <c r="E81" s="57"/>
      <c r="F81" s="57"/>
      <c r="G81" s="57"/>
      <c r="H81" s="57"/>
      <c r="I81" s="57"/>
      <c r="J81" s="57"/>
      <c r="K81" s="57"/>
      <c r="L81" s="57"/>
    </row>
    <row r="82" spans="2:12" x14ac:dyDescent="0.35">
      <c r="B82" s="264"/>
      <c r="C82" s="264"/>
      <c r="D82" s="264"/>
      <c r="E82" s="57"/>
      <c r="F82" s="57"/>
      <c r="G82" s="57"/>
      <c r="H82" s="57"/>
      <c r="I82" s="57"/>
      <c r="J82" s="57"/>
      <c r="K82" s="57"/>
      <c r="L82" s="57"/>
    </row>
    <row r="83" spans="2:12" ht="54.75" customHeight="1" x14ac:dyDescent="0.35">
      <c r="B83" s="218" t="s">
        <v>137</v>
      </c>
      <c r="C83" s="218"/>
      <c r="D83" s="218"/>
      <c r="E83" s="99"/>
      <c r="F83" s="99"/>
      <c r="G83" s="99"/>
      <c r="H83" s="99"/>
      <c r="I83" s="99"/>
      <c r="J83" s="57"/>
      <c r="K83" s="57"/>
      <c r="L83" s="57"/>
    </row>
    <row r="84" spans="2:12" x14ac:dyDescent="0.35">
      <c r="B84" s="264"/>
      <c r="C84" s="264"/>
      <c r="D84" s="264"/>
      <c r="E84" s="57"/>
      <c r="F84" s="57"/>
      <c r="G84" s="57"/>
      <c r="H84" s="57"/>
      <c r="I84" s="57"/>
      <c r="J84" s="57"/>
      <c r="K84" s="57"/>
      <c r="L84" s="57"/>
    </row>
    <row r="85" spans="2:12" ht="32.25" customHeight="1" x14ac:dyDescent="0.35">
      <c r="B85" s="214" t="s">
        <v>12</v>
      </c>
      <c r="C85" s="214"/>
      <c r="D85" s="214"/>
      <c r="E85" s="100"/>
      <c r="F85" s="100"/>
      <c r="G85" s="100"/>
      <c r="H85" s="100"/>
      <c r="I85" s="100"/>
      <c r="J85" s="57"/>
      <c r="K85" s="57"/>
      <c r="L85" s="57"/>
    </row>
    <row r="86" spans="2:12" x14ac:dyDescent="0.35">
      <c r="B86" s="262"/>
      <c r="C86" s="262"/>
      <c r="D86" s="262"/>
      <c r="E86" s="57"/>
      <c r="F86" s="57"/>
      <c r="G86" s="57"/>
      <c r="H86" s="57"/>
      <c r="I86" s="57"/>
      <c r="J86" s="57"/>
      <c r="K86" s="57"/>
      <c r="L86" s="57"/>
    </row>
  </sheetData>
  <sheetProtection algorithmName="SHA-512" hashValue="IewRthQmlVn8NF6+3xWDw3XJEmVh/f8T9l9tNQklyENr9mQ8nB5Kb1e8a6luPpaZVt7eGqasss3PF0Mr5O4gEg==" saltValue="qC8fWkearRA1Wu2y4v00Rg==" spinCount="100000" sheet="1" formatCells="0" formatColumns="0" formatRows="0"/>
  <mergeCells count="30">
    <mergeCell ref="B86:D86"/>
    <mergeCell ref="B81:D81"/>
    <mergeCell ref="B82:D82"/>
    <mergeCell ref="B83:D83"/>
    <mergeCell ref="B84:D84"/>
    <mergeCell ref="B85:D85"/>
    <mergeCell ref="B67:B70"/>
    <mergeCell ref="B71:B74"/>
    <mergeCell ref="B75:B78"/>
    <mergeCell ref="B43:B46"/>
    <mergeCell ref="B47:B50"/>
    <mergeCell ref="B51:B54"/>
    <mergeCell ref="B55:B58"/>
    <mergeCell ref="B59:B62"/>
    <mergeCell ref="B63:B66"/>
    <mergeCell ref="B2:B5"/>
    <mergeCell ref="C4:C5"/>
    <mergeCell ref="B39:B42"/>
    <mergeCell ref="B12:D12"/>
    <mergeCell ref="B13:C13"/>
    <mergeCell ref="B14:C14"/>
    <mergeCell ref="B15:C15"/>
    <mergeCell ref="B16:C16"/>
    <mergeCell ref="B17:C17"/>
    <mergeCell ref="B19:B22"/>
    <mergeCell ref="B23:B26"/>
    <mergeCell ref="B27:B30"/>
    <mergeCell ref="B31:B34"/>
    <mergeCell ref="B35:B38"/>
    <mergeCell ref="B9:D10"/>
  </mergeCells>
  <pageMargins left="0.70866141732283472" right="0.70866141732283472" top="0.74803149606299213" bottom="0.74803149606299213" header="0.31496062992125984" footer="0.31496062992125984"/>
  <pageSetup scale="24" orientation="landscape" r:id="rId1"/>
  <colBreaks count="1" manualBreakCount="1">
    <brk id="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32"/>
  <sheetViews>
    <sheetView showRowColHeaders="0" view="pageBreakPreview" zoomScale="85" zoomScaleNormal="70" zoomScaleSheetLayoutView="85" workbookViewId="0">
      <pane xSplit="1" ySplit="7" topLeftCell="B15" activePane="bottomRight" state="frozen"/>
      <selection pane="topRight" activeCell="B1" sqref="B1"/>
      <selection pane="bottomLeft" activeCell="A8" sqref="A8"/>
      <selection pane="bottomRight" activeCell="C20" sqref="C20"/>
    </sheetView>
  </sheetViews>
  <sheetFormatPr baseColWidth="10" defaultColWidth="11.453125" defaultRowHeight="14.5" x14ac:dyDescent="0.35"/>
  <cols>
    <col min="1" max="1" width="11.453125" style="111" customWidth="1"/>
    <col min="2" max="2" width="13.54296875" style="113" customWidth="1"/>
    <col min="3" max="3" width="85" style="113" customWidth="1"/>
    <col min="4" max="4" width="17.453125" style="113" customWidth="1"/>
    <col min="5" max="5" width="15.453125" style="113" customWidth="1"/>
    <col min="6" max="6" width="3.26953125" style="111" customWidth="1"/>
    <col min="7" max="16384" width="11.453125" style="111"/>
  </cols>
  <sheetData>
    <row r="2" spans="2:6" ht="15" customHeight="1" x14ac:dyDescent="0.35">
      <c r="B2" s="309"/>
      <c r="C2" s="52" t="s">
        <v>0</v>
      </c>
      <c r="D2" s="310" t="s">
        <v>1</v>
      </c>
      <c r="E2" s="311"/>
      <c r="F2" s="110"/>
    </row>
    <row r="3" spans="2:6" ht="15" customHeight="1" x14ac:dyDescent="0.35">
      <c r="B3" s="309"/>
      <c r="C3" s="52" t="s">
        <v>2</v>
      </c>
      <c r="D3" s="310" t="s">
        <v>3</v>
      </c>
      <c r="E3" s="311"/>
      <c r="F3" s="110"/>
    </row>
    <row r="4" spans="2:6" ht="15" customHeight="1" x14ac:dyDescent="0.35">
      <c r="B4" s="309"/>
      <c r="C4" s="312" t="s">
        <v>4</v>
      </c>
      <c r="D4" s="310" t="s">
        <v>5</v>
      </c>
      <c r="E4" s="311"/>
      <c r="F4" s="110"/>
    </row>
    <row r="5" spans="2:6" ht="15" customHeight="1" x14ac:dyDescent="0.35">
      <c r="B5" s="309"/>
      <c r="C5" s="312"/>
      <c r="D5" s="312" t="s">
        <v>456</v>
      </c>
      <c r="E5" s="312"/>
      <c r="F5" s="110"/>
    </row>
    <row r="6" spans="2:6" ht="15" customHeight="1" x14ac:dyDescent="0.35">
      <c r="B6" s="112">
        <v>33</v>
      </c>
      <c r="C6" s="105"/>
      <c r="D6" s="105"/>
      <c r="E6" s="105"/>
      <c r="F6" s="110"/>
    </row>
    <row r="7" spans="2:6" x14ac:dyDescent="0.35">
      <c r="B7" s="50" t="s">
        <v>457</v>
      </c>
      <c r="C7" s="51" t="s">
        <v>458</v>
      </c>
      <c r="D7" s="51" t="s">
        <v>459</v>
      </c>
      <c r="E7" s="51" t="s">
        <v>460</v>
      </c>
    </row>
    <row r="8" spans="2:6" ht="25" x14ac:dyDescent="0.35">
      <c r="B8" s="127">
        <v>44250</v>
      </c>
      <c r="C8" s="182" t="s">
        <v>461</v>
      </c>
      <c r="D8" s="128" t="s">
        <v>462</v>
      </c>
      <c r="E8" s="128" t="s">
        <v>463</v>
      </c>
    </row>
    <row r="9" spans="2:6" ht="25" x14ac:dyDescent="0.35">
      <c r="B9" s="129">
        <v>44816</v>
      </c>
      <c r="C9" s="183" t="s">
        <v>464</v>
      </c>
      <c r="D9" s="130" t="s">
        <v>462</v>
      </c>
      <c r="E9" s="130" t="s">
        <v>463</v>
      </c>
    </row>
    <row r="10" spans="2:6" ht="25" x14ac:dyDescent="0.35">
      <c r="B10" s="129">
        <v>44971</v>
      </c>
      <c r="C10" s="183" t="s">
        <v>823</v>
      </c>
      <c r="D10" s="130" t="s">
        <v>462</v>
      </c>
      <c r="E10" s="130" t="s">
        <v>463</v>
      </c>
    </row>
    <row r="11" spans="2:6" ht="25" x14ac:dyDescent="0.35">
      <c r="B11" s="131">
        <v>44993</v>
      </c>
      <c r="C11" s="184" t="s">
        <v>824</v>
      </c>
      <c r="D11" s="130" t="s">
        <v>462</v>
      </c>
      <c r="E11" s="130" t="s">
        <v>463</v>
      </c>
    </row>
    <row r="12" spans="2:6" ht="25" x14ac:dyDescent="0.35">
      <c r="B12" s="131">
        <v>45149</v>
      </c>
      <c r="C12" s="184" t="s">
        <v>825</v>
      </c>
      <c r="D12" s="130" t="s">
        <v>462</v>
      </c>
      <c r="E12" s="130" t="s">
        <v>463</v>
      </c>
    </row>
    <row r="13" spans="2:6" ht="25" x14ac:dyDescent="0.35">
      <c r="B13" s="131">
        <v>45406</v>
      </c>
      <c r="C13" s="184" t="s">
        <v>826</v>
      </c>
      <c r="D13" s="115" t="s">
        <v>827</v>
      </c>
      <c r="E13" s="115" t="s">
        <v>828</v>
      </c>
    </row>
    <row r="14" spans="2:6" ht="25" x14ac:dyDescent="0.35">
      <c r="B14" s="131">
        <v>45566</v>
      </c>
      <c r="C14" s="185" t="s">
        <v>829</v>
      </c>
      <c r="D14" s="115" t="s">
        <v>827</v>
      </c>
      <c r="E14" s="115" t="s">
        <v>828</v>
      </c>
    </row>
    <row r="15" spans="2:6" ht="25" x14ac:dyDescent="0.35">
      <c r="B15" s="131">
        <v>45869</v>
      </c>
      <c r="C15" s="184" t="s">
        <v>830</v>
      </c>
      <c r="D15" s="115" t="s">
        <v>827</v>
      </c>
      <c r="E15" s="115" t="s">
        <v>828</v>
      </c>
    </row>
    <row r="16" spans="2:6" ht="25" x14ac:dyDescent="0.35">
      <c r="B16" s="131">
        <v>45911</v>
      </c>
      <c r="C16" s="186" t="s">
        <v>831</v>
      </c>
      <c r="D16" s="115" t="s">
        <v>827</v>
      </c>
      <c r="E16" s="115" t="s">
        <v>828</v>
      </c>
    </row>
    <row r="17" spans="1:11" ht="50" x14ac:dyDescent="0.35">
      <c r="B17" s="189">
        <v>46246</v>
      </c>
      <c r="C17" s="186" t="s">
        <v>834</v>
      </c>
      <c r="D17" s="115" t="s">
        <v>835</v>
      </c>
      <c r="E17" s="115" t="s">
        <v>836</v>
      </c>
    </row>
    <row r="18" spans="1:11" ht="87" x14ac:dyDescent="0.35">
      <c r="B18" s="189">
        <v>46246</v>
      </c>
      <c r="C18" s="190" t="s">
        <v>842</v>
      </c>
      <c r="D18" s="130" t="s">
        <v>832</v>
      </c>
      <c r="E18" s="187" t="s">
        <v>843</v>
      </c>
    </row>
    <row r="19" spans="1:11" ht="87" x14ac:dyDescent="0.35">
      <c r="B19" s="189">
        <v>46246</v>
      </c>
      <c r="C19" s="191" t="s">
        <v>844</v>
      </c>
      <c r="D19" s="130" t="s">
        <v>832</v>
      </c>
      <c r="E19" s="187" t="s">
        <v>843</v>
      </c>
    </row>
    <row r="20" spans="1:11" ht="29" x14ac:dyDescent="0.35">
      <c r="B20" s="189">
        <v>46258</v>
      </c>
      <c r="C20" s="190" t="s">
        <v>864</v>
      </c>
      <c r="D20" s="115" t="s">
        <v>835</v>
      </c>
      <c r="E20" s="115" t="s">
        <v>865</v>
      </c>
    </row>
    <row r="21" spans="1:11" x14ac:dyDescent="0.35">
      <c r="B21" s="132"/>
      <c r="C21" s="132"/>
      <c r="D21" s="132"/>
      <c r="E21" s="132"/>
    </row>
    <row r="22" spans="1:11" x14ac:dyDescent="0.35">
      <c r="B22" s="132"/>
      <c r="C22" s="132"/>
      <c r="D22" s="132"/>
      <c r="E22" s="132"/>
    </row>
    <row r="23" spans="1:11" x14ac:dyDescent="0.35">
      <c r="B23" s="132"/>
      <c r="C23" s="132"/>
      <c r="D23" s="132"/>
      <c r="E23" s="132"/>
    </row>
    <row r="24" spans="1:11" x14ac:dyDescent="0.35">
      <c r="B24" s="132"/>
      <c r="C24" s="132"/>
      <c r="D24" s="132"/>
      <c r="E24" s="132"/>
    </row>
    <row r="25" spans="1:11" s="125" customFormat="1" x14ac:dyDescent="0.35">
      <c r="B25" s="1"/>
      <c r="C25" s="1"/>
      <c r="D25" s="1"/>
      <c r="E25" s="1"/>
    </row>
    <row r="26" spans="1:11" customFormat="1" x14ac:dyDescent="0.35">
      <c r="A26" s="1"/>
      <c r="B26" s="37" t="s">
        <v>136</v>
      </c>
      <c r="C26" s="38"/>
      <c r="D26" s="1"/>
      <c r="E26" s="1"/>
      <c r="F26" s="1"/>
      <c r="G26" s="1"/>
      <c r="H26" s="1"/>
      <c r="I26" s="1"/>
      <c r="J26" s="1"/>
      <c r="K26" s="1"/>
    </row>
    <row r="27" spans="1:11" s="1" customFormat="1" x14ac:dyDescent="0.35"/>
    <row r="28" spans="1:11" s="1" customFormat="1" x14ac:dyDescent="0.35">
      <c r="A28" s="145"/>
      <c r="B28" s="313"/>
      <c r="C28" s="313"/>
      <c r="D28" s="313"/>
      <c r="E28" s="313"/>
      <c r="F28" s="145"/>
      <c r="G28" s="145"/>
      <c r="H28" s="145"/>
      <c r="I28" s="145"/>
      <c r="J28" s="145"/>
      <c r="K28" s="145"/>
    </row>
    <row r="29" spans="1:11" s="1" customFormat="1" x14ac:dyDescent="0.35">
      <c r="A29" s="145"/>
      <c r="B29" s="313"/>
      <c r="C29" s="313"/>
      <c r="D29" s="313"/>
      <c r="E29" s="313"/>
      <c r="F29" s="145"/>
      <c r="G29" s="145"/>
      <c r="H29" s="145"/>
      <c r="I29" s="145"/>
      <c r="J29" s="145"/>
      <c r="K29" s="145"/>
    </row>
    <row r="30" spans="1:11" s="1" customFormat="1" ht="51.75" customHeight="1" x14ac:dyDescent="0.35">
      <c r="A30" s="145"/>
      <c r="B30" s="314" t="s">
        <v>11</v>
      </c>
      <c r="C30" s="313"/>
      <c r="D30" s="313"/>
      <c r="E30" s="313"/>
      <c r="F30" s="145"/>
      <c r="G30" s="145"/>
      <c r="H30" s="145"/>
      <c r="I30" s="145"/>
      <c r="J30" s="145"/>
      <c r="K30" s="145"/>
    </row>
    <row r="31" spans="1:11" s="1" customFormat="1" x14ac:dyDescent="0.35">
      <c r="A31" s="145"/>
      <c r="B31" s="313"/>
      <c r="C31" s="313"/>
      <c r="D31" s="313"/>
      <c r="E31" s="313"/>
      <c r="F31" s="145"/>
      <c r="G31" s="145"/>
      <c r="H31" s="145"/>
      <c r="I31" s="145"/>
      <c r="J31" s="145"/>
      <c r="K31" s="145"/>
    </row>
    <row r="32" spans="1:11" s="1" customFormat="1" ht="28.5" customHeight="1" x14ac:dyDescent="0.35">
      <c r="A32" s="145"/>
      <c r="B32" s="315" t="s">
        <v>12</v>
      </c>
      <c r="C32" s="316"/>
      <c r="D32" s="316"/>
      <c r="E32" s="316"/>
      <c r="F32" s="145"/>
      <c r="G32" s="145"/>
      <c r="H32" s="145"/>
      <c r="I32" s="145"/>
      <c r="J32" s="145"/>
      <c r="K32" s="145"/>
    </row>
  </sheetData>
  <sheetProtection algorithmName="SHA-512" hashValue="ttkDZgnMNkyLh9zhzEe1JajgdSFscqjbg8m6Gr6BPtJbhK88D5lMBRJDxxV1rPXo2SqAHyaE1kfqT17EOGukmw==" saltValue="9wDXHTxcaATvL7cLf4LtLA==" spinCount="100000" sheet="1" formatCells="0" formatColumns="0"/>
  <mergeCells count="11">
    <mergeCell ref="B28:E28"/>
    <mergeCell ref="B29:E29"/>
    <mergeCell ref="B30:E30"/>
    <mergeCell ref="B31:E31"/>
    <mergeCell ref="B32:E32"/>
    <mergeCell ref="B2:B5"/>
    <mergeCell ref="D2:E2"/>
    <mergeCell ref="D3:E3"/>
    <mergeCell ref="D4:E4"/>
    <mergeCell ref="D5:E5"/>
    <mergeCell ref="C4:C5"/>
  </mergeCells>
  <pageMargins left="0.7" right="0.7" top="0.75" bottom="0.75" header="0.3" footer="0.3"/>
  <pageSetup paperSize="9" scale="5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9</vt:i4>
      </vt:variant>
    </vt:vector>
  </HeadingPairs>
  <TitlesOfParts>
    <vt:vector size="17" baseType="lpstr">
      <vt:lpstr>MENÚ</vt:lpstr>
      <vt:lpstr>MATRIZ</vt:lpstr>
      <vt:lpstr>Validación de datos</vt:lpstr>
      <vt:lpstr>Valoracion del riesgo</vt:lpstr>
      <vt:lpstr>Valoracion de eficacia </vt:lpstr>
      <vt:lpstr>Tabla de peligros</vt:lpstr>
      <vt:lpstr>PELIGROS HIGIENICOS</vt:lpstr>
      <vt:lpstr>Control Cambios Registro </vt:lpstr>
      <vt:lpstr>'Control Cambios Registro '!Área_de_impresión</vt:lpstr>
      <vt:lpstr>MENÚ!Área_de_impresión</vt:lpstr>
      <vt:lpstr>'PELIGROS HIGIENICOS'!Área_de_impresión</vt:lpstr>
      <vt:lpstr>'Tabla de peligros'!Área_de_impresión</vt:lpstr>
      <vt:lpstr>'Valoracion de eficacia '!Área_de_impresión</vt:lpstr>
      <vt:lpstr>'Valoracion del riesgo'!Área_de_impresión</vt:lpstr>
      <vt:lpstr>MATRIZ!Títulos_a_imprimir</vt:lpstr>
      <vt:lpstr>'PELIGROS HIGIENICOS'!Títulos_a_imprimir</vt:lpstr>
      <vt:lpstr>'Tabla de peligros'!Títulos_a_imprimir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ANAY PINTO VALENCIA-Analista de procesos</dc:creator>
  <cp:keywords/>
  <dc:description/>
  <cp:lastModifiedBy>WILDER ALIRIO AGATON QUEVEDO</cp:lastModifiedBy>
  <cp:revision/>
  <dcterms:created xsi:type="dcterms:W3CDTF">2017-04-28T13:22:52Z</dcterms:created>
  <dcterms:modified xsi:type="dcterms:W3CDTF">2026-08-25T02:45:06Z</dcterms:modified>
  <cp:category/>
  <cp:contentStatus/>
</cp:coreProperties>
</file>