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fileSharing readOnlyRecommended="1"/>
  <workbookPr codeName="ThisWorkbook" defaultThemeVersion="166925"/>
  <mc:AlternateContent xmlns:mc="http://schemas.openxmlformats.org/markup-compatibility/2006">
    <mc:Choice Requires="x15">
      <x15ac:absPath xmlns:x15ac="http://schemas.microsoft.com/office/spreadsheetml/2010/11/ac" url="D:\Users\dirplaneacion1\Descargas\"/>
    </mc:Choice>
  </mc:AlternateContent>
  <xr:revisionPtr revIDLastSave="0" documentId="8_{13AB88B5-3264-44C9-9201-44E3D3A8B35D}" xr6:coauthVersionLast="36" xr6:coauthVersionMax="36" xr10:uidLastSave="{00000000-0000-0000-0000-000000000000}"/>
  <bookViews>
    <workbookView xWindow="0" yWindow="0" windowWidth="21600" windowHeight="9408" activeTab="2" xr2:uid="{00000000-000D-0000-FFFF-FFFF00000000}"/>
  </bookViews>
  <sheets>
    <sheet name="Contenido" sheetId="1" r:id="rId1"/>
    <sheet name="Estadísticas" sheetId="41" r:id="rId2"/>
    <sheet name="1" sheetId="171" r:id="rId3"/>
    <sheet name="1.1 " sheetId="172" r:id="rId4"/>
    <sheet name="1.2 " sheetId="173" r:id="rId5"/>
    <sheet name="1.3 " sheetId="174" r:id="rId6"/>
    <sheet name="1.4 " sheetId="175" r:id="rId7"/>
    <sheet name="1.5" sheetId="176" r:id="rId8"/>
    <sheet name="1.6 " sheetId="177" r:id="rId9"/>
    <sheet name="1.7" sheetId="178" r:id="rId10"/>
    <sheet name="1.8" sheetId="179" r:id="rId11"/>
    <sheet name="1.9" sheetId="180" r:id="rId12"/>
    <sheet name="1.10" sheetId="181" r:id="rId13"/>
    <sheet name="1.11" sheetId="182" r:id="rId14"/>
    <sheet name="2" sheetId="129" r:id="rId15"/>
    <sheet name="2.1" sheetId="130" r:id="rId16"/>
    <sheet name="2.2" sheetId="183" r:id="rId17"/>
    <sheet name="2.3" sheetId="132" r:id="rId18"/>
    <sheet name="2.4" sheetId="133" r:id="rId19"/>
    <sheet name="2.5" sheetId="134" r:id="rId20"/>
    <sheet name="2.6" sheetId="135" r:id="rId21"/>
    <sheet name="2.7" sheetId="136" r:id="rId22"/>
    <sheet name="2.8" sheetId="137" r:id="rId23"/>
    <sheet name="2.9" sheetId="138" r:id="rId24"/>
    <sheet name="2.10" sheetId="139" r:id="rId25"/>
    <sheet name="2.11" sheetId="140" r:id="rId26"/>
    <sheet name="2.12" sheetId="141" r:id="rId27"/>
    <sheet name="2.13" sheetId="142" r:id="rId28"/>
    <sheet name="2.14" sheetId="143" r:id="rId29"/>
    <sheet name="2.15" sheetId="144" r:id="rId30"/>
    <sheet name="2.16" sheetId="145" r:id="rId31"/>
    <sheet name="2.17" sheetId="146" r:id="rId32"/>
    <sheet name="2.18" sheetId="147" r:id="rId33"/>
    <sheet name="2.19" sheetId="148" r:id="rId34"/>
    <sheet name="2.20" sheetId="149" r:id="rId35"/>
    <sheet name="2.21" sheetId="150" r:id="rId36"/>
    <sheet name="2.22" sheetId="151" r:id="rId37"/>
    <sheet name="2.23" sheetId="152" r:id="rId38"/>
    <sheet name="2.24" sheetId="153" r:id="rId39"/>
    <sheet name="2.25" sheetId="154" r:id="rId40"/>
    <sheet name="3" sheetId="158" r:id="rId41"/>
    <sheet name="3.1" sheetId="159" r:id="rId42"/>
    <sheet name="3.2" sheetId="160" r:id="rId43"/>
    <sheet name="3.3" sheetId="163" r:id="rId44"/>
    <sheet name="3.4" sheetId="162" r:id="rId45"/>
    <sheet name="3.5" sheetId="161" r:id="rId46"/>
    <sheet name="3.6" sheetId="164" r:id="rId47"/>
    <sheet name="3.7" sheetId="165" r:id="rId48"/>
    <sheet name="3.8" sheetId="166" r:id="rId49"/>
    <sheet name="3.9" sheetId="167" r:id="rId50"/>
    <sheet name="3.10" sheetId="168" r:id="rId51"/>
    <sheet name="3.11" sheetId="169" r:id="rId52"/>
    <sheet name="3.12" sheetId="170" r:id="rId53"/>
    <sheet name="Instrucciones" sheetId="4" r:id="rId54"/>
    <sheet name="TB" sheetId="3" state="hidden" r:id="rId55"/>
  </sheets>
  <externalReferences>
    <externalReference r:id="rId56"/>
    <externalReference r:id="rId57"/>
    <externalReference r:id="rId58"/>
  </externalReferences>
  <definedNames>
    <definedName name="_xlnm._FilterDatabase" localSheetId="2" hidden="1">'1'!$C$14:$M$15</definedName>
    <definedName name="_xlnm._FilterDatabase" localSheetId="3" hidden="1">'1.1 '!$C$14:$M$15</definedName>
    <definedName name="_xlnm._FilterDatabase" localSheetId="12" hidden="1">'1.10'!$C$14:$M$15</definedName>
    <definedName name="_xlnm._FilterDatabase" localSheetId="13" hidden="1">'1.11'!$C$14:$M$15</definedName>
    <definedName name="_xlnm._FilterDatabase" localSheetId="4" hidden="1">'1.2 '!$C$14:$M$15</definedName>
    <definedName name="_xlnm._FilterDatabase" localSheetId="5" hidden="1">'1.3 '!$C$14:$M$15</definedName>
    <definedName name="_xlnm._FilterDatabase" localSheetId="6" hidden="1">'1.4 '!$C$14:$M$15</definedName>
    <definedName name="_xlnm._FilterDatabase" localSheetId="7" hidden="1">'1.5'!$C$14:$M$15</definedName>
    <definedName name="_xlnm._FilterDatabase" localSheetId="8" hidden="1">'1.6 '!$C$14:$M$15</definedName>
    <definedName name="_xlnm._FilterDatabase" localSheetId="9" hidden="1">'1.7'!$C$14:$M$15</definedName>
    <definedName name="_xlnm._FilterDatabase" localSheetId="10" hidden="1">'1.8'!$C$14:$M$15</definedName>
    <definedName name="_xlnm._FilterDatabase" localSheetId="11" hidden="1">'1.9'!$C$14:$M$15</definedName>
    <definedName name="_xlnm._FilterDatabase" localSheetId="14" hidden="1">'2'!$C$14:$M$15</definedName>
    <definedName name="_xlnm._FilterDatabase" localSheetId="15" hidden="1">'2.1'!$C$14:$M$15</definedName>
    <definedName name="_xlnm._FilterDatabase" localSheetId="24" hidden="1">'2.10'!$C$14:$M$15</definedName>
    <definedName name="_xlnm._FilterDatabase" localSheetId="25" hidden="1">'2.11'!$C$14:$M$15</definedName>
    <definedName name="_xlnm._FilterDatabase" localSheetId="26" hidden="1">'2.12'!$C$14:$M$15</definedName>
    <definedName name="_xlnm._FilterDatabase" localSheetId="27" hidden="1">'2.13'!$C$14:$M$15</definedName>
    <definedName name="_xlnm._FilterDatabase" localSheetId="28" hidden="1">'2.14'!$C$14:$M$15</definedName>
    <definedName name="_xlnm._FilterDatabase" localSheetId="29" hidden="1">'2.15'!$C$14:$M$15</definedName>
    <definedName name="_xlnm._FilterDatabase" localSheetId="30" hidden="1">'2.16'!$C$14:$M$15</definedName>
    <definedName name="_xlnm._FilterDatabase" localSheetId="31" hidden="1">'2.17'!$C$14:$M$15</definedName>
    <definedName name="_xlnm._FilterDatabase" localSheetId="32" hidden="1">'2.18'!$C$14:$M$15</definedName>
    <definedName name="_xlnm._FilterDatabase" localSheetId="33" hidden="1">'2.19'!$C$14:$M$15</definedName>
    <definedName name="_xlnm._FilterDatabase" localSheetId="16" hidden="1">'2.2'!$C$14:$M$15</definedName>
    <definedName name="_xlnm._FilterDatabase" localSheetId="34" hidden="1">'2.20'!$C$14:$M$15</definedName>
    <definedName name="_xlnm._FilterDatabase" localSheetId="35" hidden="1">'2.21'!$C$14:$M$15</definedName>
    <definedName name="_xlnm._FilterDatabase" localSheetId="36" hidden="1">'2.22'!$C$14:$M$15</definedName>
    <definedName name="_xlnm._FilterDatabase" localSheetId="37" hidden="1">'2.23'!$C$14:$M$15</definedName>
    <definedName name="_xlnm._FilterDatabase" localSheetId="38" hidden="1">'2.24'!$C$14:$M$15</definedName>
    <definedName name="_xlnm._FilterDatabase" localSheetId="39" hidden="1">'2.25'!$C$14:$M$15</definedName>
    <definedName name="_xlnm._FilterDatabase" localSheetId="17" hidden="1">'2.3'!$C$14:$M$15</definedName>
    <definedName name="_xlnm._FilterDatabase" localSheetId="18" hidden="1">'2.4'!$C$14:$M$15</definedName>
    <definedName name="_xlnm._FilterDatabase" localSheetId="19" hidden="1">'2.5'!$C$14:$M$15</definedName>
    <definedName name="_xlnm._FilterDatabase" localSheetId="20" hidden="1">'2.6'!$C$14:$M$15</definedName>
    <definedName name="_xlnm._FilterDatabase" localSheetId="21" hidden="1">'2.7'!$C$14:$M$15</definedName>
    <definedName name="_xlnm._FilterDatabase" localSheetId="22" hidden="1">'2.8'!$C$14:$M$15</definedName>
    <definedName name="_xlnm._FilterDatabase" localSheetId="23" hidden="1">'2.9'!$C$14:$M$15</definedName>
    <definedName name="_xlnm._FilterDatabase" localSheetId="40" hidden="1">'3'!$C$14:$M$15</definedName>
    <definedName name="_xlnm._FilterDatabase" localSheetId="41" hidden="1">'3.1'!$C$14:$M$15</definedName>
    <definedName name="_xlnm._FilterDatabase" localSheetId="50" hidden="1">'3.10'!$C$14:$M$15</definedName>
    <definedName name="_xlnm._FilterDatabase" localSheetId="51" hidden="1">'3.11'!$C$14:$M$15</definedName>
    <definedName name="_xlnm._FilterDatabase" localSheetId="52" hidden="1">'3.12'!$C$14:$M$15</definedName>
    <definedName name="_xlnm._FilterDatabase" localSheetId="42" hidden="1">'3.2'!$C$14:$M$15</definedName>
    <definedName name="_xlnm._FilterDatabase" localSheetId="43" hidden="1">'3.3'!$C$14:$M$15</definedName>
    <definedName name="_xlnm._FilterDatabase" localSheetId="44" hidden="1">'3.4'!$C$14:$M$15</definedName>
    <definedName name="_xlnm._FilterDatabase" localSheetId="45" hidden="1">'3.5'!$C$14:$M$15</definedName>
    <definedName name="_xlnm._FilterDatabase" localSheetId="46" hidden="1">'3.6'!$C$14:$M$15</definedName>
    <definedName name="_xlnm._FilterDatabase" localSheetId="47" hidden="1">'3.7'!$C$14:$M$15</definedName>
    <definedName name="_xlnm._FilterDatabase" localSheetId="48" hidden="1">'3.8'!$C$14:$M$15</definedName>
    <definedName name="_xlnm._FilterDatabase" localSheetId="49" hidden="1">'3.9'!$C$14:$M$15</definedName>
    <definedName name="_xlnm._FilterDatabase" localSheetId="0" hidden="1">Contenido!$A$15:$Y$15</definedName>
    <definedName name="Alta_Dirección" localSheetId="2">[1]TB!$B$11:$B$13</definedName>
    <definedName name="Alta_Dirección" localSheetId="3">[1]TB!$B$11:$B$13</definedName>
    <definedName name="Alta_Dirección" localSheetId="12">[1]TB!$B$11:$B$13</definedName>
    <definedName name="Alta_Dirección" localSheetId="13">[1]TB!$B$11:$B$13</definedName>
    <definedName name="Alta_Dirección" localSheetId="4">[1]TB!$B$11:$B$13</definedName>
    <definedName name="Alta_Dirección" localSheetId="5">[1]TB!$B$11:$B$13</definedName>
    <definedName name="Alta_Dirección" localSheetId="6">[1]TB!$B$11:$B$13</definedName>
    <definedName name="Alta_Dirección" localSheetId="7">[1]TB!$B$11:$B$13</definedName>
    <definedName name="Alta_Dirección" localSheetId="8">[1]TB!$B$11:$B$13</definedName>
    <definedName name="Alta_Dirección" localSheetId="9">[1]TB!$B$11:$B$13</definedName>
    <definedName name="Alta_Dirección" localSheetId="10">[1]TB!$B$11:$B$13</definedName>
    <definedName name="Alta_Dirección" localSheetId="11">[1]TB!$B$11:$B$13</definedName>
    <definedName name="Alta_Dirección" localSheetId="16">[2]TB!$B$11:$B$13</definedName>
    <definedName name="Alta_Dirección">TB!$B$11:$B$13</definedName>
    <definedName name="Área" localSheetId="2">[1]TB!$B$34:$B$84</definedName>
    <definedName name="Área" localSheetId="3">[1]TB!$B$34:$B$84</definedName>
    <definedName name="Área" localSheetId="12">[1]TB!$B$34:$B$84</definedName>
    <definedName name="Área" localSheetId="13">[1]TB!$B$34:$B$84</definedName>
    <definedName name="Área" localSheetId="4">[1]TB!$B$34:$B$84</definedName>
    <definedName name="Área" localSheetId="5">[1]TB!$B$34:$B$84</definedName>
    <definedName name="Área" localSheetId="6">[1]TB!$B$34:$B$84</definedName>
    <definedName name="Área" localSheetId="7">[1]TB!$B$34:$B$84</definedName>
    <definedName name="Área" localSheetId="8">[1]TB!$B$34:$B$84</definedName>
    <definedName name="Área" localSheetId="9">[1]TB!$B$34:$B$84</definedName>
    <definedName name="Área" localSheetId="10">[1]TB!$B$34:$B$84</definedName>
    <definedName name="Área" localSheetId="11">[1]TB!$B$34:$B$84</definedName>
    <definedName name="Área" localSheetId="16">[2]TB!$B$34:$B$84</definedName>
    <definedName name="Área">TB!$B$34:$B$84</definedName>
    <definedName name="Categoría" localSheetId="2">[1]TB!$B$17:$B$19</definedName>
    <definedName name="Categoría" localSheetId="3">[1]TB!$B$17:$B$19</definedName>
    <definedName name="Categoría" localSheetId="12">[1]TB!$B$17:$B$19</definedName>
    <definedName name="Categoría" localSheetId="13">[1]TB!$B$17:$B$19</definedName>
    <definedName name="Categoría" localSheetId="4">[1]TB!$B$17:$B$19</definedName>
    <definedName name="Categoría" localSheetId="5">[1]TB!$B$17:$B$19</definedName>
    <definedName name="Categoría" localSheetId="6">[1]TB!$B$17:$B$19</definedName>
    <definedName name="Categoría" localSheetId="7">[1]TB!$B$17:$B$19</definedName>
    <definedName name="Categoría" localSheetId="8">[1]TB!$B$17:$B$19</definedName>
    <definedName name="Categoría" localSheetId="9">[1]TB!$B$17:$B$19</definedName>
    <definedName name="Categoría" localSheetId="10">[1]TB!$B$17:$B$19</definedName>
    <definedName name="Categoría" localSheetId="11">[1]TB!$B$17:$B$19</definedName>
    <definedName name="Categoría" localSheetId="16">[2]TB!$B$17:$B$19</definedName>
    <definedName name="Categoría">TB!$B$17:$B$19</definedName>
    <definedName name="Cumplimiento" localSheetId="2">[1]TB!$B$22:$B$25</definedName>
    <definedName name="Cumplimiento" localSheetId="3">[1]TB!$B$22:$B$25</definedName>
    <definedName name="Cumplimiento" localSheetId="12">[1]TB!$B$22:$B$25</definedName>
    <definedName name="Cumplimiento" localSheetId="13">[1]TB!$B$22:$B$25</definedName>
    <definedName name="Cumplimiento" localSheetId="4">[1]TB!$B$22:$B$25</definedName>
    <definedName name="Cumplimiento" localSheetId="5">[1]TB!$B$22:$B$25</definedName>
    <definedName name="Cumplimiento" localSheetId="6">[1]TB!$B$22:$B$25</definedName>
    <definedName name="Cumplimiento" localSheetId="7">[1]TB!$B$22:$B$25</definedName>
    <definedName name="Cumplimiento" localSheetId="8">[1]TB!$B$22:$B$25</definedName>
    <definedName name="Cumplimiento" localSheetId="9">[1]TB!$B$22:$B$25</definedName>
    <definedName name="Cumplimiento" localSheetId="10">[1]TB!$B$22:$B$25</definedName>
    <definedName name="Cumplimiento" localSheetId="11">[1]TB!$B$22:$B$25</definedName>
    <definedName name="Cumplimiento" localSheetId="16">[2]TB!$B$22:$B$25</definedName>
    <definedName name="Cumplimiento">TB!$B$22:$B$25</definedName>
    <definedName name="Frentes" localSheetId="2">[1]TB!$B$4:$B$8</definedName>
    <definedName name="Frentes" localSheetId="3">[1]TB!$B$4:$B$8</definedName>
    <definedName name="Frentes" localSheetId="12">[1]TB!$B$4:$B$8</definedName>
    <definedName name="Frentes" localSheetId="13">[1]TB!$B$4:$B$8</definedName>
    <definedName name="Frentes" localSheetId="4">[1]TB!$B$4:$B$8</definedName>
    <definedName name="Frentes" localSheetId="5">[1]TB!$B$4:$B$8</definedName>
    <definedName name="Frentes" localSheetId="6">[1]TB!$B$4:$B$8</definedName>
    <definedName name="Frentes" localSheetId="7">[1]TB!$B$4:$B$8</definedName>
    <definedName name="Frentes" localSheetId="8">[1]TB!$B$4:$B$8</definedName>
    <definedName name="Frentes" localSheetId="9">[1]TB!$B$4:$B$8</definedName>
    <definedName name="Frentes" localSheetId="10">[1]TB!$B$4:$B$8</definedName>
    <definedName name="Frentes" localSheetId="11">[1]TB!$B$4:$B$8</definedName>
    <definedName name="Frentes" localSheetId="16">[2]TB!$B$4:$B$8</definedName>
    <definedName name="Frentes">TB!$B$4:$B$8</definedName>
    <definedName name="Trimestre" localSheetId="2">[1]TB!$B$28:$B$31</definedName>
    <definedName name="Trimestre" localSheetId="3">[1]TB!$B$28:$B$31</definedName>
    <definedName name="Trimestre" localSheetId="12">[1]TB!$B$28:$B$31</definedName>
    <definedName name="Trimestre" localSheetId="13">[1]TB!$B$28:$B$31</definedName>
    <definedName name="Trimestre" localSheetId="4">[1]TB!$B$28:$B$31</definedName>
    <definedName name="Trimestre" localSheetId="5">[1]TB!$B$28:$B$31</definedName>
    <definedName name="Trimestre" localSheetId="6">[1]TB!$B$28:$B$31</definedName>
    <definedName name="Trimestre" localSheetId="7">[1]TB!$B$28:$B$31</definedName>
    <definedName name="Trimestre" localSheetId="8">[1]TB!$B$28:$B$31</definedName>
    <definedName name="Trimestre" localSheetId="9">[1]TB!$B$28:$B$31</definedName>
    <definedName name="Trimestre" localSheetId="10">[1]TB!$B$28:$B$31</definedName>
    <definedName name="Trimestre" localSheetId="11">[1]TB!$B$28:$B$31</definedName>
    <definedName name="Trimestre" localSheetId="16">[2]TB!$B$28:$B$31</definedName>
    <definedName name="Trimestre">TB!$B$28:$B$31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5" i="3" l="1"/>
  <c r="B24" i="3"/>
  <c r="B23" i="3"/>
  <c r="B22" i="3"/>
  <c r="I12" i="170"/>
  <c r="I11" i="170"/>
  <c r="I10" i="170"/>
  <c r="D10" i="170"/>
  <c r="I9" i="170"/>
  <c r="I12" i="169"/>
  <c r="I11" i="169"/>
  <c r="I10" i="169"/>
  <c r="V25" i="1" s="1"/>
  <c r="D10" i="169"/>
  <c r="I9" i="169"/>
  <c r="I12" i="168"/>
  <c r="I11" i="168"/>
  <c r="I10" i="168"/>
  <c r="D10" i="168"/>
  <c r="I9" i="168"/>
  <c r="I12" i="167"/>
  <c r="I11" i="167"/>
  <c r="I10" i="167"/>
  <c r="D10" i="167"/>
  <c r="I9" i="167"/>
  <c r="U23" i="1" s="1"/>
  <c r="I12" i="166"/>
  <c r="I11" i="166"/>
  <c r="I10" i="166"/>
  <c r="D10" i="166"/>
  <c r="I9" i="166"/>
  <c r="I12" i="165"/>
  <c r="I11" i="165"/>
  <c r="I10" i="165"/>
  <c r="D10" i="165"/>
  <c r="I9" i="165"/>
  <c r="I12" i="164"/>
  <c r="I11" i="164"/>
  <c r="W20" i="1" s="1"/>
  <c r="I10" i="164"/>
  <c r="D10" i="164"/>
  <c r="I9" i="164"/>
  <c r="I12" i="161"/>
  <c r="I11" i="161"/>
  <c r="I10" i="161"/>
  <c r="D10" i="161"/>
  <c r="I9" i="161"/>
  <c r="I12" i="162"/>
  <c r="I11" i="162"/>
  <c r="I10" i="162"/>
  <c r="D10" i="162"/>
  <c r="I9" i="162"/>
  <c r="I12" i="163"/>
  <c r="I11" i="163"/>
  <c r="I10" i="163"/>
  <c r="D10" i="163"/>
  <c r="I9" i="163"/>
  <c r="I12" i="160"/>
  <c r="I11" i="160"/>
  <c r="I10" i="160"/>
  <c r="D10" i="160"/>
  <c r="I9" i="160"/>
  <c r="I12" i="159"/>
  <c r="X15" i="1" s="1"/>
  <c r="I11" i="159"/>
  <c r="I10" i="159"/>
  <c r="D10" i="159"/>
  <c r="I9" i="159"/>
  <c r="I12" i="158"/>
  <c r="I11" i="158"/>
  <c r="I10" i="158"/>
  <c r="D10" i="158"/>
  <c r="I9" i="158"/>
  <c r="I12" i="154"/>
  <c r="P39" i="1" s="1"/>
  <c r="I11" i="154"/>
  <c r="I10" i="154"/>
  <c r="N39" i="1" s="1"/>
  <c r="D10" i="154"/>
  <c r="I9" i="154"/>
  <c r="M39" i="1" s="1"/>
  <c r="I12" i="153"/>
  <c r="I11" i="153"/>
  <c r="I10" i="153"/>
  <c r="D10" i="153"/>
  <c r="I9" i="153"/>
  <c r="I12" i="152"/>
  <c r="I11" i="152"/>
  <c r="I10" i="152"/>
  <c r="D10" i="152"/>
  <c r="I9" i="152"/>
  <c r="M37" i="1" s="1"/>
  <c r="I12" i="151"/>
  <c r="I11" i="151"/>
  <c r="I10" i="151"/>
  <c r="D10" i="151"/>
  <c r="I9" i="151"/>
  <c r="I12" i="150"/>
  <c r="I11" i="150"/>
  <c r="I10" i="150"/>
  <c r="D10" i="150"/>
  <c r="I9" i="150"/>
  <c r="I12" i="149"/>
  <c r="I11" i="149"/>
  <c r="O34" i="1" s="1"/>
  <c r="I10" i="149"/>
  <c r="D10" i="149"/>
  <c r="I9" i="149"/>
  <c r="I12" i="148"/>
  <c r="I11" i="148"/>
  <c r="I10" i="148"/>
  <c r="D10" i="148"/>
  <c r="I9" i="148"/>
  <c r="I12" i="147"/>
  <c r="I11" i="147"/>
  <c r="I10" i="147"/>
  <c r="D10" i="147"/>
  <c r="I9" i="147"/>
  <c r="I12" i="146"/>
  <c r="I11" i="146"/>
  <c r="I10" i="146"/>
  <c r="D10" i="146"/>
  <c r="I9" i="146"/>
  <c r="I12" i="145"/>
  <c r="I11" i="145"/>
  <c r="I10" i="145"/>
  <c r="D10" i="145"/>
  <c r="I9" i="145"/>
  <c r="I12" i="144"/>
  <c r="I11" i="144"/>
  <c r="I10" i="144"/>
  <c r="D10" i="144"/>
  <c r="I9" i="144"/>
  <c r="I12" i="143"/>
  <c r="I11" i="143"/>
  <c r="I10" i="143"/>
  <c r="D10" i="143"/>
  <c r="I9" i="143"/>
  <c r="I12" i="142"/>
  <c r="I11" i="142"/>
  <c r="I10" i="142"/>
  <c r="N27" i="1" s="1"/>
  <c r="D10" i="142"/>
  <c r="I9" i="142"/>
  <c r="I12" i="141"/>
  <c r="I11" i="141"/>
  <c r="I10" i="141"/>
  <c r="D10" i="141"/>
  <c r="I9" i="141"/>
  <c r="I12" i="140"/>
  <c r="I11" i="140"/>
  <c r="I10" i="140"/>
  <c r="D10" i="140"/>
  <c r="I9" i="140"/>
  <c r="M25" i="1" s="1"/>
  <c r="I12" i="139"/>
  <c r="I11" i="139"/>
  <c r="I10" i="139"/>
  <c r="D10" i="139"/>
  <c r="I9" i="139"/>
  <c r="I12" i="138"/>
  <c r="I11" i="138"/>
  <c r="I10" i="138"/>
  <c r="D10" i="138"/>
  <c r="I9" i="138"/>
  <c r="I12" i="137"/>
  <c r="I11" i="137"/>
  <c r="O22" i="1" s="1"/>
  <c r="I10" i="137"/>
  <c r="D10" i="137"/>
  <c r="I9" i="137"/>
  <c r="I12" i="136"/>
  <c r="I11" i="136"/>
  <c r="I10" i="136"/>
  <c r="D10" i="136"/>
  <c r="I9" i="136"/>
  <c r="I12" i="135"/>
  <c r="I11" i="135"/>
  <c r="I10" i="135"/>
  <c r="D10" i="135"/>
  <c r="I9" i="135"/>
  <c r="I12" i="134"/>
  <c r="I11" i="134"/>
  <c r="I10" i="134"/>
  <c r="D10" i="134"/>
  <c r="I9" i="134"/>
  <c r="I12" i="133"/>
  <c r="I11" i="133"/>
  <c r="I10" i="133"/>
  <c r="D10" i="133"/>
  <c r="I9" i="133"/>
  <c r="I12" i="132"/>
  <c r="I11" i="132"/>
  <c r="I10" i="132"/>
  <c r="D10" i="132"/>
  <c r="I9" i="132"/>
  <c r="I12" i="183"/>
  <c r="I11" i="183"/>
  <c r="I10" i="183"/>
  <c r="D10" i="183"/>
  <c r="I9" i="183"/>
  <c r="I12" i="130"/>
  <c r="I11" i="130"/>
  <c r="I10" i="130"/>
  <c r="N15" i="1" s="1"/>
  <c r="D10" i="130"/>
  <c r="I9" i="130"/>
  <c r="I12" i="129"/>
  <c r="I11" i="129"/>
  <c r="I10" i="129"/>
  <c r="D10" i="129"/>
  <c r="I9" i="129"/>
  <c r="I12" i="182"/>
  <c r="I11" i="182"/>
  <c r="I10" i="182"/>
  <c r="D10" i="182"/>
  <c r="I9" i="182"/>
  <c r="I12" i="181"/>
  <c r="I11" i="181"/>
  <c r="I10" i="181"/>
  <c r="D10" i="181"/>
  <c r="I9" i="181"/>
  <c r="I12" i="180"/>
  <c r="I11" i="180"/>
  <c r="I10" i="180"/>
  <c r="D10" i="180"/>
  <c r="I9" i="180"/>
  <c r="I12" i="179"/>
  <c r="I11" i="179"/>
  <c r="I10" i="179"/>
  <c r="D10" i="179"/>
  <c r="I9" i="179"/>
  <c r="I12" i="178"/>
  <c r="I11" i="178"/>
  <c r="I10" i="178"/>
  <c r="D10" i="178"/>
  <c r="I9" i="178"/>
  <c r="I12" i="177"/>
  <c r="I11" i="177"/>
  <c r="I10" i="177"/>
  <c r="D10" i="177"/>
  <c r="I9" i="177"/>
  <c r="I12" i="176"/>
  <c r="I11" i="176"/>
  <c r="I10" i="176"/>
  <c r="D10" i="176"/>
  <c r="I9" i="176"/>
  <c r="I12" i="175"/>
  <c r="I11" i="175"/>
  <c r="I10" i="175"/>
  <c r="D10" i="175"/>
  <c r="I9" i="175"/>
  <c r="I12" i="174"/>
  <c r="I11" i="174"/>
  <c r="I10" i="174"/>
  <c r="D10" i="174"/>
  <c r="I9" i="174"/>
  <c r="I12" i="173"/>
  <c r="I11" i="173"/>
  <c r="I10" i="173"/>
  <c r="D10" i="173"/>
  <c r="I9" i="173"/>
  <c r="I12" i="172"/>
  <c r="I11" i="172"/>
  <c r="I10" i="172"/>
  <c r="D10" i="172"/>
  <c r="I9" i="172"/>
  <c r="I12" i="171"/>
  <c r="I11" i="171"/>
  <c r="I10" i="171"/>
  <c r="D10" i="171"/>
  <c r="I9" i="171"/>
  <c r="D12" i="41"/>
  <c r="R11" i="41"/>
  <c r="D11" i="41"/>
  <c r="P42" i="1"/>
  <c r="O42" i="1"/>
  <c r="N42" i="1"/>
  <c r="M42" i="1"/>
  <c r="P41" i="1"/>
  <c r="O41" i="1"/>
  <c r="N41" i="1"/>
  <c r="M41" i="1"/>
  <c r="P40" i="1"/>
  <c r="O40" i="1"/>
  <c r="N40" i="1"/>
  <c r="M40" i="1"/>
  <c r="O39" i="1"/>
  <c r="P38" i="1"/>
  <c r="O38" i="1"/>
  <c r="N38" i="1"/>
  <c r="M38" i="1"/>
  <c r="P37" i="1"/>
  <c r="O37" i="1"/>
  <c r="N37" i="1"/>
  <c r="P36" i="1"/>
  <c r="O36" i="1"/>
  <c r="N36" i="1"/>
  <c r="M36" i="1"/>
  <c r="P35" i="1"/>
  <c r="O35" i="1"/>
  <c r="N35" i="1"/>
  <c r="M35" i="1"/>
  <c r="P34" i="1"/>
  <c r="N34" i="1"/>
  <c r="M34" i="1"/>
  <c r="P33" i="1"/>
  <c r="O33" i="1"/>
  <c r="N33" i="1"/>
  <c r="M33" i="1"/>
  <c r="P32" i="1"/>
  <c r="O32" i="1"/>
  <c r="N32" i="1"/>
  <c r="M32" i="1"/>
  <c r="P31" i="1"/>
  <c r="O31" i="1"/>
  <c r="N31" i="1"/>
  <c r="M31" i="1"/>
  <c r="P30" i="1"/>
  <c r="O30" i="1"/>
  <c r="N30" i="1"/>
  <c r="M30" i="1"/>
  <c r="P29" i="1"/>
  <c r="O29" i="1"/>
  <c r="N29" i="1"/>
  <c r="M29" i="1"/>
  <c r="P28" i="1"/>
  <c r="O28" i="1"/>
  <c r="N28" i="1"/>
  <c r="M28" i="1"/>
  <c r="P27" i="1"/>
  <c r="O27" i="1"/>
  <c r="M27" i="1"/>
  <c r="X26" i="1"/>
  <c r="W26" i="1"/>
  <c r="V26" i="1"/>
  <c r="U26" i="1"/>
  <c r="P26" i="1"/>
  <c r="O26" i="1"/>
  <c r="N26" i="1"/>
  <c r="M26" i="1"/>
  <c r="X25" i="1"/>
  <c r="W25" i="1"/>
  <c r="U25" i="1"/>
  <c r="P25" i="1"/>
  <c r="O25" i="1"/>
  <c r="N25" i="1"/>
  <c r="H25" i="1"/>
  <c r="G25" i="1"/>
  <c r="F25" i="1"/>
  <c r="E25" i="1"/>
  <c r="X24" i="1"/>
  <c r="W24" i="1"/>
  <c r="V24" i="1"/>
  <c r="U24" i="1"/>
  <c r="P24" i="1"/>
  <c r="O24" i="1"/>
  <c r="N24" i="1"/>
  <c r="M24" i="1"/>
  <c r="H24" i="1"/>
  <c r="G24" i="1"/>
  <c r="F24" i="1"/>
  <c r="E24" i="1"/>
  <c r="X23" i="1"/>
  <c r="W23" i="1"/>
  <c r="V23" i="1"/>
  <c r="P23" i="1"/>
  <c r="O23" i="1"/>
  <c r="N23" i="1"/>
  <c r="M23" i="1"/>
  <c r="H23" i="1"/>
  <c r="G23" i="1"/>
  <c r="F23" i="1"/>
  <c r="E23" i="1"/>
  <c r="X22" i="1"/>
  <c r="W22" i="1"/>
  <c r="V22" i="1"/>
  <c r="U22" i="1"/>
  <c r="P22" i="1"/>
  <c r="N22" i="1"/>
  <c r="M22" i="1"/>
  <c r="H22" i="1"/>
  <c r="G22" i="1"/>
  <c r="F22" i="1"/>
  <c r="E22" i="1"/>
  <c r="X21" i="1"/>
  <c r="W21" i="1"/>
  <c r="V21" i="1"/>
  <c r="U21" i="1"/>
  <c r="P21" i="1"/>
  <c r="O21" i="1"/>
  <c r="N21" i="1"/>
  <c r="M21" i="1"/>
  <c r="H21" i="1"/>
  <c r="G21" i="1"/>
  <c r="F21" i="1"/>
  <c r="E21" i="1"/>
  <c r="X20" i="1"/>
  <c r="V20" i="1"/>
  <c r="U20" i="1"/>
  <c r="P20" i="1"/>
  <c r="O20" i="1"/>
  <c r="N20" i="1"/>
  <c r="M20" i="1"/>
  <c r="H20" i="1"/>
  <c r="G20" i="1"/>
  <c r="F20" i="1"/>
  <c r="E20" i="1"/>
  <c r="X19" i="1"/>
  <c r="W19" i="1"/>
  <c r="V19" i="1"/>
  <c r="U19" i="1"/>
  <c r="P19" i="1"/>
  <c r="O19" i="1"/>
  <c r="N19" i="1"/>
  <c r="M19" i="1"/>
  <c r="H19" i="1"/>
  <c r="G19" i="1"/>
  <c r="F19" i="1"/>
  <c r="E19" i="1"/>
  <c r="X18" i="1"/>
  <c r="W18" i="1"/>
  <c r="V18" i="1"/>
  <c r="U18" i="1"/>
  <c r="P18" i="1"/>
  <c r="O18" i="1"/>
  <c r="N18" i="1"/>
  <c r="M18" i="1"/>
  <c r="H18" i="1"/>
  <c r="G18" i="1"/>
  <c r="F18" i="1"/>
  <c r="E18" i="1"/>
  <c r="X17" i="1"/>
  <c r="W17" i="1"/>
  <c r="V17" i="1"/>
  <c r="U17" i="1"/>
  <c r="P17" i="1"/>
  <c r="O17" i="1"/>
  <c r="N17" i="1"/>
  <c r="M17" i="1"/>
  <c r="H17" i="1"/>
  <c r="G17" i="1"/>
  <c r="F17" i="1"/>
  <c r="E17" i="1"/>
  <c r="X16" i="1"/>
  <c r="W16" i="1"/>
  <c r="V16" i="1"/>
  <c r="U16" i="1"/>
  <c r="P16" i="1"/>
  <c r="O16" i="1"/>
  <c r="N16" i="1"/>
  <c r="M16" i="1"/>
  <c r="H16" i="1"/>
  <c r="G16" i="1"/>
  <c r="F16" i="1"/>
  <c r="E16" i="1"/>
  <c r="W15" i="1"/>
  <c r="V15" i="1"/>
  <c r="U15" i="1"/>
  <c r="P15" i="1"/>
  <c r="O15" i="1"/>
  <c r="M15" i="1"/>
  <c r="H15" i="1"/>
  <c r="G15" i="1"/>
  <c r="F15" i="1"/>
  <c r="E15" i="1"/>
  <c r="X14" i="1"/>
  <c r="W14" i="1"/>
  <c r="V14" i="1"/>
  <c r="U14" i="1"/>
  <c r="P14" i="1"/>
  <c r="O14" i="1"/>
  <c r="N14" i="1"/>
  <c r="M14" i="1"/>
  <c r="H14" i="1"/>
  <c r="G14" i="1"/>
  <c r="F14" i="1"/>
  <c r="E14" i="1"/>
</calcChain>
</file>

<file path=xl/sharedStrings.xml><?xml version="1.0" encoding="utf-8"?>
<sst xmlns="http://schemas.openxmlformats.org/spreadsheetml/2006/main" count="12258" uniqueCount="2837">
  <si>
    <t>MACROPROCESO ESTRATÉGICO</t>
  </si>
  <si>
    <t xml:space="preserve">PROCESO GESTIÓN PLANEACIÓN INSTITUCIONAL </t>
  </si>
  <si>
    <t>PLAN DE ACCIÓN</t>
  </si>
  <si>
    <t>Secretaría General</t>
  </si>
  <si>
    <t>Vicerrectoría Académica</t>
  </si>
  <si>
    <t>Vicerrectoría Administrativa y Financiera</t>
  </si>
  <si>
    <t>1.1</t>
  </si>
  <si>
    <t>Dirección Jurídica</t>
  </si>
  <si>
    <t>2.1</t>
  </si>
  <si>
    <t>Facultad de Ciencias Administrativas, Económicas y Contables</t>
  </si>
  <si>
    <t>3.1</t>
  </si>
  <si>
    <t>Dirección Administrativa de la Seccional Girardot</t>
  </si>
  <si>
    <t>1.2</t>
  </si>
  <si>
    <t>Dirección de Planeación Institucional</t>
  </si>
  <si>
    <t>2.2</t>
  </si>
  <si>
    <t>Facultad de Ciencias Agropecuarias</t>
  </si>
  <si>
    <t>3.2</t>
  </si>
  <si>
    <t>Dirección Administrativa de la Seccional Ubaté</t>
  </si>
  <si>
    <t>1.3</t>
  </si>
  <si>
    <t>Dirección de Sistemas y Tecnología</t>
  </si>
  <si>
    <t>2.3</t>
  </si>
  <si>
    <t>Facultad de Ingeniería</t>
  </si>
  <si>
    <t>3.3</t>
  </si>
  <si>
    <t>Dirección Administrativa de la Extensión Facatativá</t>
  </si>
  <si>
    <t>1.4</t>
  </si>
  <si>
    <t>2.4</t>
  </si>
  <si>
    <t>Facultad de Ciencias de la Salud</t>
  </si>
  <si>
    <t>3.4</t>
  </si>
  <si>
    <t>Dirección Administrativa de la Extensión Soacha</t>
  </si>
  <si>
    <t>1.5</t>
  </si>
  <si>
    <t>Dirección de Proyectos Especiales y Relaciones Interinstitucionales</t>
  </si>
  <si>
    <t>2.5</t>
  </si>
  <si>
    <t>Facultad de Ciencias del Deporte y la Educación Física</t>
  </si>
  <si>
    <t>3.5</t>
  </si>
  <si>
    <t>Dirección Administrativa de la Extensión Chía</t>
  </si>
  <si>
    <t>1.6</t>
  </si>
  <si>
    <t>2.6</t>
  </si>
  <si>
    <t>Dirección de Interacción Social Universitaria</t>
  </si>
  <si>
    <t>3.6</t>
  </si>
  <si>
    <t>Dirección Administrativa de la Extensión Zipaquirá</t>
  </si>
  <si>
    <t>1.7</t>
  </si>
  <si>
    <t>Oficina de Admisiones y Registro</t>
  </si>
  <si>
    <t>2.7</t>
  </si>
  <si>
    <t>Facultad de Educación y Facultad de Ciencias Sociales, Humanidades y Ciencias Políticas</t>
  </si>
  <si>
    <t>3.7</t>
  </si>
  <si>
    <t>Dirección de Talento Humano</t>
  </si>
  <si>
    <t>1.8</t>
  </si>
  <si>
    <t>Oficina Asesora de Comunicaciones</t>
  </si>
  <si>
    <t>2.8</t>
  </si>
  <si>
    <t>Dirección de Investigación Universitaria</t>
  </si>
  <si>
    <t>3.8</t>
  </si>
  <si>
    <t>Dirección de Bienes y Servicios</t>
  </si>
  <si>
    <t>2.9</t>
  </si>
  <si>
    <t>Dirección de Bienestar Universitario</t>
  </si>
  <si>
    <t>3.9</t>
  </si>
  <si>
    <t>Dirección Financiera</t>
  </si>
  <si>
    <t>2.10</t>
  </si>
  <si>
    <t>Dirección de Autoevaluación y Acreditación</t>
  </si>
  <si>
    <t>3.10</t>
  </si>
  <si>
    <t>Almacén</t>
  </si>
  <si>
    <t>2.11</t>
  </si>
  <si>
    <t>Instituto de Posgrados</t>
  </si>
  <si>
    <t>3.11</t>
  </si>
  <si>
    <t>Recursos Físicos y Servicios Generales</t>
  </si>
  <si>
    <t>2.12</t>
  </si>
  <si>
    <t>Unidad de Apoyo Académico</t>
  </si>
  <si>
    <t>3.12</t>
  </si>
  <si>
    <t>2.13</t>
  </si>
  <si>
    <t>Oficina de Desarrollo Académico</t>
  </si>
  <si>
    <t>2.14</t>
  </si>
  <si>
    <t>Oficina de Educación Virtual y a Distancia</t>
  </si>
  <si>
    <t>13.</t>
  </si>
  <si>
    <t>Vigencia del Plan de Acción:</t>
  </si>
  <si>
    <t>Fecha de Publicación:</t>
  </si>
  <si>
    <t>Versión:</t>
  </si>
  <si>
    <t>Frente</t>
  </si>
  <si>
    <t>Estrategia</t>
  </si>
  <si>
    <t>Meta</t>
  </si>
  <si>
    <t xml:space="preserve">Alta Dirección </t>
  </si>
  <si>
    <t>Área Responsable</t>
  </si>
  <si>
    <t>Entregable</t>
  </si>
  <si>
    <t xml:space="preserve">Frentes </t>
  </si>
  <si>
    <t>Misión de Impacto y Alta Calidad Transmoderna Translocal</t>
  </si>
  <si>
    <t>Comunidad Universitaria Agentes de Mejora y Transformación</t>
  </si>
  <si>
    <t>Alta Dirección</t>
  </si>
  <si>
    <t>Categoría de la Acción</t>
  </si>
  <si>
    <t>Estratégica</t>
  </si>
  <si>
    <t>Táctica</t>
  </si>
  <si>
    <t>Operativa</t>
  </si>
  <si>
    <t>%</t>
  </si>
  <si>
    <t xml:space="preserve">% Total </t>
  </si>
  <si>
    <t># Acciones 1° Trimestre:</t>
  </si>
  <si>
    <t># Acciones 2° Trimestre:</t>
  </si>
  <si>
    <t>Trimestre</t>
  </si>
  <si>
    <t>% Cumplimiento</t>
  </si>
  <si>
    <t>Observación de cumplimiento</t>
  </si>
  <si>
    <t xml:space="preserve">Área: </t>
  </si>
  <si>
    <t>1T</t>
  </si>
  <si>
    <t>2T</t>
  </si>
  <si>
    <t>DD/MM/AAAA</t>
  </si>
  <si>
    <t>Instrucciones para el diligenciamiento</t>
  </si>
  <si>
    <t>Instrucciones</t>
  </si>
  <si>
    <t xml:space="preserve">
Se debe establecer el cumplimento frente a la acción propuesta, teniendo en cuenta un porcentaje de:
- 0%, si la acción no se ha iniciado.
- 33%, si la acción se está en proceso.
- 67%, si la acción está terminada, pero no se ha implementado.
- 100%, si la acción está finalizada.
</t>
  </si>
  <si>
    <t>Entregable:</t>
  </si>
  <si>
    <t>% Cumplimiento:</t>
  </si>
  <si>
    <t>Observación de cumplimiento:</t>
  </si>
  <si>
    <r>
      <t xml:space="preserve">
Se debe </t>
    </r>
    <r>
      <rPr>
        <u/>
        <sz val="9"/>
        <color theme="1"/>
        <rFont val="Arial"/>
        <family val="2"/>
      </rPr>
      <t xml:space="preserve">seleccionar </t>
    </r>
    <r>
      <rPr>
        <sz val="9"/>
        <color theme="1"/>
        <rFont val="Arial"/>
        <family val="2"/>
      </rPr>
      <t xml:space="preserve">el trimestre a desplegar. 
</t>
    </r>
  </si>
  <si>
    <r>
      <t xml:space="preserve">
Se debe </t>
    </r>
    <r>
      <rPr>
        <u/>
        <sz val="9"/>
        <color theme="1"/>
        <rFont val="Arial"/>
        <family val="2"/>
      </rPr>
      <t>seleccionar</t>
    </r>
    <r>
      <rPr>
        <sz val="9"/>
        <color theme="1"/>
        <rFont val="Arial"/>
        <family val="2"/>
      </rPr>
      <t xml:space="preserve"> la categoría de la acción, teniendo en cuenta la siguiente tipificación:
-	 Estratégica: actividades planificadas para alcanzar los objetivos y metas que debe de cumplir la Universidad.
-	 Táctica: actividades o acciones específicas desarrolladas a corto plazo para el alcance de tareas estratégicas.
-	 Operativa: actividades administrativas típicas que ha de realizar como parte del funcionamiento continuado del sistema.
</t>
    </r>
  </si>
  <si>
    <r>
      <t xml:space="preserve">
Se debe </t>
    </r>
    <r>
      <rPr>
        <u/>
        <sz val="9"/>
        <color theme="1"/>
        <rFont val="Arial"/>
        <family val="2"/>
      </rPr>
      <t>registrar</t>
    </r>
    <r>
      <rPr>
        <sz val="9"/>
        <color theme="1"/>
        <rFont val="Arial"/>
        <family val="2"/>
      </rPr>
      <t xml:space="preserve"> la evidencia que permita validar el cumplimiento de la acción propuesta.
</t>
    </r>
  </si>
  <si>
    <r>
      <t xml:space="preserve">
Se deben </t>
    </r>
    <r>
      <rPr>
        <u/>
        <sz val="9"/>
        <color theme="1"/>
        <rFont val="Arial"/>
        <family val="2"/>
      </rPr>
      <t>registrar</t>
    </r>
    <r>
      <rPr>
        <sz val="9"/>
        <color theme="1"/>
        <rFont val="Arial"/>
        <family val="2"/>
      </rPr>
      <t xml:space="preserve"> de manera concreta las actividades u operaciones a ejecutar en cumplimiento de meta propuesta. Su redacción debe iniciar con un verbo en infinitivo.  
</t>
    </r>
  </si>
  <si>
    <r>
      <t xml:space="preserve">
Se debe </t>
    </r>
    <r>
      <rPr>
        <u/>
        <sz val="9"/>
        <color theme="1"/>
        <rFont val="Arial"/>
        <family val="2"/>
      </rPr>
      <t>seleccionar</t>
    </r>
    <r>
      <rPr>
        <sz val="9"/>
        <color theme="1"/>
        <rFont val="Arial"/>
        <family val="2"/>
      </rPr>
      <t xml:space="preserve"> el frente estratégico según el Plan Rectoral 2023 – 2027 "Campo Multidimensional de Aprendizaje (CMA) de alta calidad translocal, más allá de la Universidad tradicional".
</t>
    </r>
  </si>
  <si>
    <r>
      <t xml:space="preserve">
Se debe </t>
    </r>
    <r>
      <rPr>
        <u/>
        <sz val="9"/>
        <color theme="1"/>
        <rFont val="Arial"/>
        <family val="2"/>
      </rPr>
      <t>seleccionar</t>
    </r>
    <r>
      <rPr>
        <sz val="9"/>
        <color theme="1"/>
        <rFont val="Arial"/>
        <family val="2"/>
      </rPr>
      <t xml:space="preserve"> desde la Alta Dirección, el jefe inmediato del área responsable del Plan de Acción. 
</t>
    </r>
  </si>
  <si>
    <r>
      <t xml:space="preserve">
Se debe </t>
    </r>
    <r>
      <rPr>
        <u/>
        <sz val="9"/>
        <color theme="1"/>
        <rFont val="Arial"/>
        <family val="2"/>
      </rPr>
      <t>seleccionar</t>
    </r>
    <r>
      <rPr>
        <sz val="9"/>
        <color theme="1"/>
        <rFont val="Arial"/>
        <family val="2"/>
      </rPr>
      <t xml:space="preserve"> de la lista dependiente de la Alta Dirección, el área responsable del Plan de Acción. 
</t>
    </r>
  </si>
  <si>
    <r>
      <t xml:space="preserve">
Se debe </t>
    </r>
    <r>
      <rPr>
        <u/>
        <sz val="9"/>
        <color theme="1"/>
        <rFont val="Arial"/>
        <family val="2"/>
      </rPr>
      <t>registrar</t>
    </r>
    <r>
      <rPr>
        <sz val="9"/>
        <color theme="1"/>
        <rFont val="Arial"/>
        <family val="2"/>
      </rPr>
      <t xml:space="preserve"> la estrategia propuesta en el marco del frente estratégico seleccionado.
</t>
    </r>
  </si>
  <si>
    <r>
      <t xml:space="preserve">
Se debe </t>
    </r>
    <r>
      <rPr>
        <u/>
        <sz val="9"/>
        <color theme="1"/>
        <rFont val="Arial"/>
        <family val="2"/>
      </rPr>
      <t>registrar</t>
    </r>
    <r>
      <rPr>
        <sz val="9"/>
        <color theme="1"/>
        <rFont val="Arial"/>
        <family val="2"/>
      </rPr>
      <t xml:space="preserve"> meta según la estrategia propuesta.
</t>
    </r>
  </si>
  <si>
    <t xml:space="preserve">de Cumplimiento 2° Trimestre:         </t>
  </si>
  <si>
    <t xml:space="preserve">de Cumplimiento 1° Trimestre:         </t>
  </si>
  <si>
    <r>
      <t xml:space="preserve">
Se debe </t>
    </r>
    <r>
      <rPr>
        <u/>
        <sz val="9"/>
        <color theme="1"/>
        <rFont val="Arial"/>
        <family val="2"/>
      </rPr>
      <t>registrar</t>
    </r>
    <r>
      <rPr>
        <sz val="9"/>
        <color theme="1"/>
        <rFont val="Arial"/>
        <family val="2"/>
      </rPr>
      <t xml:space="preserve"> la observación que argumente y sustente el porcentaje de cumplimiento asignado, con base en la evidencia entregada.
</t>
    </r>
  </si>
  <si>
    <t>2.15</t>
  </si>
  <si>
    <t>2.16</t>
  </si>
  <si>
    <t>2.17</t>
  </si>
  <si>
    <t>2.18</t>
  </si>
  <si>
    <t>2.19</t>
  </si>
  <si>
    <t>2.20</t>
  </si>
  <si>
    <t>2.21</t>
  </si>
  <si>
    <t>2.22</t>
  </si>
  <si>
    <t>2.23</t>
  </si>
  <si>
    <t>2.24</t>
  </si>
  <si>
    <t>2.25</t>
  </si>
  <si>
    <t>2.26</t>
  </si>
  <si>
    <t>2.27</t>
  </si>
  <si>
    <t>2.28</t>
  </si>
  <si>
    <t>Vicerrectoría Administrativa y Finananciera</t>
  </si>
  <si>
    <t>Centro Académico Deportivo (CAD)</t>
  </si>
  <si>
    <t>Centro de Estudios Agroambientales</t>
  </si>
  <si>
    <t>Centro de Idiomas</t>
  </si>
  <si>
    <t>Centro Digital de Emprendimiento e Innovación (CDEI)</t>
  </si>
  <si>
    <t>Centro Transmedia</t>
  </si>
  <si>
    <t>Centro de Gestión del Conocimiento y el Aprendizaje (CGCA)</t>
  </si>
  <si>
    <t>Dialogando con el Mundo</t>
  </si>
  <si>
    <t>Escuela de Formación y Aprendizaje Docente (EFAD)</t>
  </si>
  <si>
    <t>Equidad y Diversidad</t>
  </si>
  <si>
    <t>Facultad de Educación</t>
  </si>
  <si>
    <t>Graduados</t>
  </si>
  <si>
    <t>Observatorio de Medios y Club de Lectura</t>
  </si>
  <si>
    <t>Orlando Fals Borda</t>
  </si>
  <si>
    <t>Oficina de Archivo y Correspondencia</t>
  </si>
  <si>
    <t>Oficina de Atención al Ciudadano</t>
  </si>
  <si>
    <t>Sistema de Gestión de Seguridad de la Información</t>
  </si>
  <si>
    <t>Sistema de Gestión de la Calidad</t>
  </si>
  <si>
    <t>Sistema de Gestión Ambiental</t>
  </si>
  <si>
    <t>1.9</t>
  </si>
  <si>
    <t>1.10</t>
  </si>
  <si>
    <t>1.11</t>
  </si>
  <si>
    <t>Laboratorio de Innovación Social</t>
  </si>
  <si>
    <t>Sistema de Gestión de Seguridad y Salud en el Trabajo</t>
  </si>
  <si>
    <t>Tarea</t>
  </si>
  <si>
    <t>Descripción de la tarea</t>
  </si>
  <si>
    <t>Categoría de la tarea</t>
  </si>
  <si>
    <t>Área</t>
  </si>
  <si>
    <t xml:space="preserve">Versión:  </t>
  </si>
  <si>
    <t xml:space="preserve">Vigencia del Plan de Acción: </t>
  </si>
  <si>
    <t>1 Trimestre</t>
  </si>
  <si>
    <t>2 Trimestre</t>
  </si>
  <si>
    <t>Categoría de Tarea</t>
  </si>
  <si>
    <t>Descripción de la Tarea</t>
  </si>
  <si>
    <r>
      <t xml:space="preserve">
Se debe </t>
    </r>
    <r>
      <rPr>
        <u/>
        <sz val="9"/>
        <color theme="1"/>
        <rFont val="Arial"/>
        <family val="2"/>
      </rPr>
      <t>registrar</t>
    </r>
    <r>
      <rPr>
        <sz val="9"/>
        <color theme="1"/>
        <rFont val="Arial"/>
        <family val="2"/>
      </rPr>
      <t xml:space="preserve"> en este campo, el detalle de la tarea propuesta, desglosando el cómo se llevará a cabo su ejecución. 
</t>
    </r>
  </si>
  <si>
    <t>Estadística</t>
  </si>
  <si>
    <t>PÁGINA: 1 de 58</t>
  </si>
  <si>
    <t>3T</t>
  </si>
  <si>
    <t>4T</t>
  </si>
  <si>
    <t>VIGENCIA: 2024-04-08</t>
  </si>
  <si>
    <t>VERSIÓN: 9</t>
  </si>
  <si>
    <t xml:space="preserve">Bienestar Constitutivo de la Vida y la Libertad, Expresión de Éxito Académico y Aseguramiento del Aprendizaje </t>
  </si>
  <si>
    <t>Organización Social del Conocimiento y Aprendizaje Viva</t>
  </si>
  <si>
    <t>Diálogo Latinoamericano</t>
  </si>
  <si>
    <t># Acciones 3° Trimestre:</t>
  </si>
  <si>
    <t># Acciones 4° Trimestre:</t>
  </si>
  <si>
    <t xml:space="preserve">de Cumplimiento 3° Trimestre:         </t>
  </si>
  <si>
    <t xml:space="preserve">de Cumplimiento 4° Trimestre:         </t>
  </si>
  <si>
    <t>VIGENCIA: 2024-04-04</t>
  </si>
  <si>
    <t>3 Trimestre</t>
  </si>
  <si>
    <t>4 Trimestre</t>
  </si>
  <si>
    <t>PÁGINA: 2 de 58</t>
  </si>
  <si>
    <t>PÁGINA: 3 de 58</t>
  </si>
  <si>
    <t>PÁGINA: 4 de 58</t>
  </si>
  <si>
    <t>PÁGINA: 5 de 58</t>
  </si>
  <si>
    <t>PÁGINA: 6 de 58</t>
  </si>
  <si>
    <t>PÁGINA: 7 de 58</t>
  </si>
  <si>
    <t>PÁGINA: 8 de 58</t>
  </si>
  <si>
    <t>PÁGINA: 9 de 58</t>
  </si>
  <si>
    <t>PÁGINA: 10 de 58</t>
  </si>
  <si>
    <t>PÁGINA: 11 de 58</t>
  </si>
  <si>
    <t>PÁGINA: 12 de 58</t>
  </si>
  <si>
    <t>PÁGINA: 13 de 58</t>
  </si>
  <si>
    <t>PÁGINA: 14 de 58</t>
  </si>
  <si>
    <t>PÁGINA: 15 de 58</t>
  </si>
  <si>
    <t>PÁGINA: 16 de 58</t>
  </si>
  <si>
    <t>PÁGINA: 17 de 58</t>
  </si>
  <si>
    <t>PÁGINA: 18 de 58</t>
  </si>
  <si>
    <t>PÁGINA: 19 de 58</t>
  </si>
  <si>
    <t>PÁGINA: 20 de 58</t>
  </si>
  <si>
    <t>PÁGINA: 21 de 58</t>
  </si>
  <si>
    <t>PÁGINA: 22 de 58</t>
  </si>
  <si>
    <t>PÁGINA: 23 de 58</t>
  </si>
  <si>
    <t>PÁGINA: 24 de 58</t>
  </si>
  <si>
    <t>PÁGINA: 25 de 58</t>
  </si>
  <si>
    <t>PÁGINA: 26 de 58</t>
  </si>
  <si>
    <t>PÁGINA: 27 de 58</t>
  </si>
  <si>
    <t>PÁGINA: 28 de 58</t>
  </si>
  <si>
    <t>PÁGINA: 29 de 58</t>
  </si>
  <si>
    <t>PÁGINA: 30 de 58</t>
  </si>
  <si>
    <t>PÁGINA: 31 de 58</t>
  </si>
  <si>
    <t>PÁGINA: 32 de 58</t>
  </si>
  <si>
    <t>PÁGINA: 33 de 58</t>
  </si>
  <si>
    <t>PÁGINA: 34 de 58</t>
  </si>
  <si>
    <t>PÁGINA: 35 de 58</t>
  </si>
  <si>
    <t>PÁGINA: 36 de 58</t>
  </si>
  <si>
    <t>PÁGINA: 37 de 58</t>
  </si>
  <si>
    <t>PÁGINA: 38 de 58</t>
  </si>
  <si>
    <t>PÁGINA: 39 de 58</t>
  </si>
  <si>
    <t>PÁGINA: 40 de 58</t>
  </si>
  <si>
    <t>PÁGINA: 44 de 58</t>
  </si>
  <si>
    <t>PÁGINA: 45 de 58</t>
  </si>
  <si>
    <t>PÁGINA: 46 de 58</t>
  </si>
  <si>
    <t>PÁGINA: 47 de 58</t>
  </si>
  <si>
    <t>PÁGINA: 48 de 58</t>
  </si>
  <si>
    <t>PÁGINA: 49 de 58</t>
  </si>
  <si>
    <t>PÁGINA: 50 de 58</t>
  </si>
  <si>
    <t>PÁGINA: 51 de 58</t>
  </si>
  <si>
    <t>PÁGINA: 52 de 58</t>
  </si>
  <si>
    <t>PÁGINA: 53 de 58</t>
  </si>
  <si>
    <t>PÁGINA: 54 de 58</t>
  </si>
  <si>
    <t>PÁGINA: 55 de 58</t>
  </si>
  <si>
    <t>PÁGINA: 56 de 58</t>
  </si>
  <si>
    <t>PÁGINA: 57 de 58</t>
  </si>
  <si>
    <t>CÓDIGO: EPIr049</t>
  </si>
  <si>
    <t>Video Institucional - Asi avanzamos Programa de Ingenieria de Sotfware - Ingenieria Ambiental</t>
  </si>
  <si>
    <t>Realizar un video institucionales, resaltando los eventos con apoyo de la oficina de comunicaciones.</t>
  </si>
  <si>
    <t>PLAN DE NEGOCIOS - Ejecución del 25%</t>
  </si>
  <si>
    <t>La Dirección Administrativa junto con el equipo de trabajo correspondiente para llevar a cabo el cumplimiento de la socializacion del plan de negocios a entes externos.</t>
  </si>
  <si>
    <t>Ejecución presupuestal activa y pasiva - 25% -Girardot</t>
  </si>
  <si>
    <t>La Dirección Administrativa junto con el equipo de trabajo correspondiente para llevar a cabo el cumplimiento de la meta, implementan estrategias de seguimiento de la Ejecución Presupuestal Activa y Pasiva</t>
  </si>
  <si>
    <t xml:space="preserve">43. Posicionamiento y visibilidad de la Ucundinamarca </t>
  </si>
  <si>
    <t xml:space="preserve"> Exaltar las seccionales y extensiones en videos institucionales, resaltando los eventos con apoyo de la oficina de comunicaciones.</t>
  </si>
  <si>
    <t>57. Austeridad y racionalización del gasto</t>
  </si>
  <si>
    <t xml:space="preserve"> 57. Austeridad y racionalización del gast</t>
  </si>
  <si>
    <t>y racionalización del gasto. &gt; Ejecución Presupuestal Activa y Pasiva</t>
  </si>
  <si>
    <t>tactica</t>
  </si>
  <si>
    <t>Estrategica</t>
  </si>
  <si>
    <t>Video Institucional - Asi avanzamos Programa de Enfermeria - Admisnitración de Empresas</t>
  </si>
  <si>
    <t>Aulas Espejo</t>
  </si>
  <si>
    <t>VIDEO:Buenas practicas formativas, investigativas e institucionales.</t>
  </si>
  <si>
    <t>Ejecución presupuestal activa y pasiva - 75% 3 -Girardot</t>
  </si>
  <si>
    <t>Campañas de auseridad del gasto y sostenibilidad</t>
  </si>
  <si>
    <t>Ejecución de campañas basado en la planificación inicial y en la guía de austeridad del gasto y sostenibilidad</t>
  </si>
  <si>
    <t xml:space="preserve"> 43. Posicionamiento y visibilidad de la Ucundinamarca </t>
  </si>
  <si>
    <t>52. Responsabilidad social, ancestral y ambiental - Expectativas y contextos locales y regionales</t>
  </si>
  <si>
    <t>Promover la segunda lengua a traves del campo de aprendizaje institucional.</t>
  </si>
  <si>
    <t>* Reuniones con 10 entidades públicas y 2 privadas para la presentación de la oferta de servicios.</t>
  </si>
  <si>
    <t>Posicionar e impactar a la comunidad académica a traves de la adquisición de recursos y medios tecnologicos.</t>
  </si>
  <si>
    <t>Adquisicion de recursos y medios necesarios para el desarrollo de las funciones Sustantivas.</t>
  </si>
  <si>
    <t xml:space="preserve"> Mesa de trabajo con colegios</t>
  </si>
  <si>
    <t>Presentación de portafolio de beneficios y servicios de la Seccional</t>
  </si>
  <si>
    <t xml:space="preserve"> Mesas de trabajo para formalizar convenio específico de transito de la educación básica a la educación superior</t>
  </si>
  <si>
    <t xml:space="preserve">1.1 Diversificar la oferta académica en coherencia con las realidades y necesidades del entorno &gt; </t>
  </si>
  <si>
    <t>Formalizar cinco (5) convenios de cooperación académica para el desarrollo de programas de tránsito de la educación básica a la Educación Superior</t>
  </si>
  <si>
    <t xml:space="preserve"> Divulgar el portafolio de beneficios y servicios de la UCundinamarca en al menos el 60% de las instituciones públicas y el 5% de las empresas privadas en los municipios que componen las regiones donde la Universidad tiene presencia</t>
  </si>
  <si>
    <t xml:space="preserve"> 1.8 Realizar intercambio e buenas practicas sociales innovadoras para agregar valor social </t>
  </si>
  <si>
    <t xml:space="preserve"> Adecuar al menos el 40% de las unidades regionales con los medios y recursos necesarios.</t>
  </si>
  <si>
    <t>5.2 Fortalecer el plan de medios y recursos educativos.</t>
  </si>
  <si>
    <t>Suscripción del convenio</t>
  </si>
  <si>
    <t>Reuniones para identificación de problemas</t>
  </si>
  <si>
    <t>A través de reuniones con el área académica y los sectores público y privado donde se identificacarán problemas translocales</t>
  </si>
  <si>
    <t>Ejecutar el plan de mejoramiento autoevaluación de condiciones institucionales</t>
  </si>
  <si>
    <t>Socializar el portafolio</t>
  </si>
  <si>
    <t>socializar el portafolio a 5 entidades publicas, privadas y suscripción mínimo de un convenio</t>
  </si>
  <si>
    <t>usabilidad de los convenios Interadministrativos</t>
  </si>
  <si>
    <t>informe donde se evidencie la usabilidad de los convenios interadministrativos por parte de estudiantes, docentes y personal administrativo de la sede con el respectivo # de participantes por convenio</t>
  </si>
  <si>
    <t>Entrega de insignias:</t>
  </si>
  <si>
    <t>Informe que cuenta de la entrega de 14 Insignias Digitales</t>
  </si>
  <si>
    <t>Avance del REA de 25%</t>
  </si>
  <si>
    <t>Informe sobre el avance del despliegue deL CAC en la seccional girardot</t>
  </si>
  <si>
    <t>Avance del REA del 50%</t>
  </si>
  <si>
    <t>Evidencias del cierre del IPA frente al despliegue del CAC inteligencia emocional.</t>
  </si>
  <si>
    <t>Avance oficina de graduados</t>
  </si>
  <si>
    <t>Revista digital de graduados</t>
  </si>
  <si>
    <t>Avance de a EFAD</t>
  </si>
  <si>
    <t>Entrevista relacionada con el avance de la EFAD y lo proyectos para la seccional girardot en el marco del despliegue del MEDIT en los programas academicos</t>
  </si>
  <si>
    <t>programa Estudiante Embajador y Casa Cundinamarca</t>
  </si>
  <si>
    <t>VIDEO: Promocion la movilidad entrante y saliente de estudiantes y profesores.</t>
  </si>
  <si>
    <t>Realizar la adquisición de los recursos tecnologicos establecidos para la vigencia 2024</t>
  </si>
  <si>
    <t>Adquisición de recursos y medios necesarios para el desarrollo de las funciones Sustantivas.</t>
  </si>
  <si>
    <t>Aplicar encuesta de satisfacción</t>
  </si>
  <si>
    <t>Gestion y apoyo en el diligenciamiento de la encuesta de satisfaccion</t>
  </si>
  <si>
    <t>Cumplimiento del plan de mejoramiento de autoevaluación de condiciones institucionales al 100%</t>
  </si>
  <si>
    <t xml:space="preserve"> 1.1 Diversificar la oferta académica en coherencia con las realidades y necesidades del entorno</t>
  </si>
  <si>
    <t>Documentación y estructuración del borrador de convenio</t>
  </si>
  <si>
    <t>Consolidar una (1) banco de problemas translocales por unidad regional - Generar al menos una(1) convocatoria LIS anual - Contribuir al menos una (1) desarrollo de proyecto de emprendimiento social en cada una de las unidades regionales</t>
  </si>
  <si>
    <t xml:space="preserve">1.10 Aportar soluciones a problemas translocales de la mano con organizaciones y comunidades. </t>
  </si>
  <si>
    <t>Presentar al CNA la solicitud de apreciación de condiciones iniciales de acreditación en alta calidad de las sedes.</t>
  </si>
  <si>
    <t xml:space="preserve"> 1.2 Implementar la ruta de alta calidad académica</t>
  </si>
  <si>
    <t xml:space="preserve">1.8 Realizar intercambio e buenas practicas sociales innovadoras para agregar valor social </t>
  </si>
  <si>
    <t>Garantizar en al menos el 20% anual de usabilidad e impacto de los convenios interadministrativos</t>
  </si>
  <si>
    <t xml:space="preserve"> insignias digitales: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</si>
  <si>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 xml:space="preserve">  1.9 Propiciar el diálogo de saberes para el desarrollo territorial </t>
  </si>
  <si>
    <t xml:space="preserve"> 52. Responsabilidad social, ancestral y ambiental - Expectativas y contextos locales y regionales &gt; </t>
  </si>
  <si>
    <t>Implementar y realizar seguimiento con retroalimentación del (CAC) Inteligencia emocional UCundinamarca Seccional Girardot</t>
  </si>
  <si>
    <t xml:space="preserve"> 52. Responsabilidad social, ancestral y ambiental - Expectativas y contextos locales y regionales  </t>
  </si>
  <si>
    <t xml:space="preserve">52. Responsabilidad social, ancestral y ambiental - Expectativas y contextos locales y regionales &gt; </t>
  </si>
  <si>
    <t xml:space="preserve">52. Responsabilidad social, ancestral y ambiental - Expectativas y contextos locales y regionales </t>
  </si>
  <si>
    <t>Fortalecer la (EFAD) y la Oficina de graduados</t>
  </si>
  <si>
    <t>Mejorar la satisfacción de la comunidad académica en un 20% en relación con la disponibilidad y calidad de los servicios.</t>
  </si>
  <si>
    <t xml:space="preserve">5.2 Fortalecer el plan de medios y recursos educativos. &gt; </t>
  </si>
  <si>
    <t>Video en el canal principal de Yutube</t>
  </si>
  <si>
    <t>Recopilación de información relevante de las actividades académico-administrativas de la Seccional</t>
  </si>
  <si>
    <t>Campañas informativas</t>
  </si>
  <si>
    <t>Publicación de un boletín informativo sobre las actividades realizadas con la comunidad de la Ucundinamarca</t>
  </si>
  <si>
    <t>Ejecución T1 18% Dirección Seccional Ubaté</t>
  </si>
  <si>
    <t>Alcanzar la ejecución de Planes de inversión 2024 en un 18%</t>
  </si>
  <si>
    <t>Planificación de las Campañas de Austeridad</t>
  </si>
  <si>
    <t>Mesa de trabajo para la planificación y diseño de campañas periódicas de austeridad del gasto y sostenibilidad</t>
  </si>
  <si>
    <t>43. Posicionamiento y visibilidad de la Ucundinamarca</t>
  </si>
  <si>
    <t xml:space="preserve"> Generar códigos para impulsar una cultura transmoderna y realizar campañas en las seccionales y extensiones sobre los valores que promueve la institución.</t>
  </si>
  <si>
    <t>57. Austeridad y racionalización del gasto.</t>
  </si>
  <si>
    <t xml:space="preserve"> Ejecución Plan de Inversión</t>
  </si>
  <si>
    <t xml:space="preserve"> 57. Austeridad y racionalización del gasto.</t>
  </si>
  <si>
    <t>Implementar las estrategias de austeridad del gasto en la Seccional Girardot, Ubaté y Extensiones de Facatativá, Soacha, Chía y Zipaquirá</t>
  </si>
  <si>
    <t>Campañas informativas 2</t>
  </si>
  <si>
    <t>Invitación mediente Publicación en el Fan Page de la Seccional y presentación de evidencias de las actividades planeadas por Bienestar Universitario, Programas Académicos y demás dependencias de la Seccional, promoviendo los CAC.</t>
  </si>
  <si>
    <t>Boletín 2022-T2</t>
  </si>
  <si>
    <t>Revista digital 2022-T2</t>
  </si>
  <si>
    <t>TRADICIONES GASTRONÓMICAS Y HAMBRE CERO</t>
  </si>
  <si>
    <t>Foro Translocal 2024</t>
  </si>
  <si>
    <t>Presentación de la Gestión realizada en la vigencia 2022, en la Seccional Ubaté, de acuerdo a los lineamientos de Planeación Institucional.</t>
  </si>
  <si>
    <t>Cumplimiento de las metas financieras 30%</t>
  </si>
  <si>
    <t>El Director Administrativo pone en marcha el Plan de Negocios y Marketing de la Seccional Ubaté, para así dar cumplimiento a las metas financieras correspondiente a la vigencia 2024.</t>
  </si>
  <si>
    <t>Plan de Negocios - Gestión 25%</t>
  </si>
  <si>
    <t>Presentación del portafolio de servicios de la Seccional Ubaté ante las diferentes entidades del sector privado y publico, como personas naturales para prestar servicios y generar recursos a favor de la Universidad.</t>
  </si>
  <si>
    <t>Ejecución T2 32% Dirección Seccional Ubaté</t>
  </si>
  <si>
    <t>Alcanzar la ejecución de Planes de inversión 2024 en un 32%</t>
  </si>
  <si>
    <t>Ejecución presupuestal activa y pasiva - 50% 2- Ubaté</t>
  </si>
  <si>
    <t>Ejecución gastos de funcionamiento 50% Ubaté</t>
  </si>
  <si>
    <t>Alcanzar la ejecución presupúestal de gastos de funcionamiento en un 50%</t>
  </si>
  <si>
    <t>Campañas de Austeridad</t>
  </si>
  <si>
    <t>Generar códigos para impulsar una cultura transmoderna y realizar campañas en las seccionales y extensiones sobre los valores que promueve la institución.</t>
  </si>
  <si>
    <t>&gt; Publicar un boletín interno para administrativos y estudiantes de las Seccionales y Extensiones.</t>
  </si>
  <si>
    <t xml:space="preserve"> Realizar una revista digital de las Seccionales y Extensiones, con edición semestral</t>
  </si>
  <si>
    <t>Implementar y realizar seguimiento con retroalimentación del (CAC) Sembrando Esperanza en la Seccional Ubaté</t>
  </si>
  <si>
    <t xml:space="preserve"> Realizar anualmente los Foros Translocales de rendición de cuentas</t>
  </si>
  <si>
    <t xml:space="preserve">42. Implementar el Modelo Integrado de Planeación y Gestión (MIPG) </t>
  </si>
  <si>
    <t>Exaltar las seccionales y extensiones en videos institucionales, resaltando los eventos con apoyo de la oficina de comunicaciones.</t>
  </si>
  <si>
    <t>6. Reestructuración y fortalecimiento de los fondos especiales</t>
  </si>
  <si>
    <t xml:space="preserve"> Cumplimiento de las metas financieras del Fondo de Seccionales y Extensiones</t>
  </si>
  <si>
    <t xml:space="preserve"> 56. Reestructuración y fortalecimiento de los fondos especiales </t>
  </si>
  <si>
    <t xml:space="preserve"> Reestructuración y fortalecimiento de los fondos especiales </t>
  </si>
  <si>
    <t xml:space="preserve"> Desarrollar el plan de negocio de los fondos de Seccionales y Extensiones</t>
  </si>
  <si>
    <t xml:space="preserve"> 57. Austeridad y racionalización del gasto. &gt; </t>
  </si>
  <si>
    <t>Ejecución Plan de Inversión</t>
  </si>
  <si>
    <t xml:space="preserve"> 57. Austeridad y racionalización del gasto </t>
  </si>
  <si>
    <t>Ejecución Presupuestal Activa y Pasiva</t>
  </si>
  <si>
    <t xml:space="preserve"> 57. Austeridad y racionalización del gasto. </t>
  </si>
  <si>
    <t>Ejecución presupuestal de funcionamiento</t>
  </si>
  <si>
    <t xml:space="preserve">57. Austeridad y racionalización del gasto. </t>
  </si>
  <si>
    <t>Ejecutar el portafolio de alianzas de servicios de cooperación académica y transferencia de tecnología Plan de Negocios - Gestión 25% T3</t>
  </si>
  <si>
    <t>Presentar ante el Comité de extensión el informe con la sistematización de alianzas de servicios de cooperación académica y transferencia de tecnológica derivada de los procesos de ISU.</t>
  </si>
  <si>
    <t>Ejecución presuestal activa y pasiva</t>
  </si>
  <si>
    <t>Ejecución presupuestal activa y pasiva - 75%</t>
  </si>
  <si>
    <t xml:space="preserve">5.2 Fortalecer el plan de medios y recursos educativos. </t>
  </si>
  <si>
    <t xml:space="preserve"> Cumplimiento de las metas financieras del Fondo de Seccionales ubate</t>
  </si>
  <si>
    <t xml:space="preserve"> Ejecución presupuestal activa y pasiva - 75% 2- Ubaté</t>
  </si>
  <si>
    <t>Desplegar el Laboratorio de Innovación Social en las unidades regionales</t>
  </si>
  <si>
    <t>Desplegar el Laboratorio de Innovación Social en la Seccional, de acuerdo a las indicaciones de ISU.</t>
  </si>
  <si>
    <t>Divulgar el portafolio para la Seccional Ubaté</t>
  </si>
  <si>
    <t>socializar el portafolio a 5 entidades publicas, privadas y suscripción mínimo de un convenio para la Seccional Ubaté</t>
  </si>
  <si>
    <t>usabilidad de los convenios Interadministrativos de la Seccional Ubaté</t>
  </si>
  <si>
    <t>Entrega de Insignias Digitales para Ubaté</t>
  </si>
  <si>
    <t>Informe que cuenta de la entrega de (14) Insignias Digitales para la Seccional Ubaté</t>
  </si>
  <si>
    <t>Establecer y adecuar 1 zonas con el fin de vivir experiencias y fortalecer los estilos de vida saludable y el autocuidado</t>
  </si>
  <si>
    <t>1- Estudio con el fin de determinas las zonas idóneas, las adecuaciones y dotación que requieren
2- Radicar proyecto de inversión para la asignación de los recursos necesarios</t>
  </si>
  <si>
    <t>proyecto que establece la necesidad de los recursos y medios necesarios para la Seccional Ubaté</t>
  </si>
  <si>
    <t>presentar el proyecto para la adquisición de los medios y recursos necesarios para Ubaté</t>
  </si>
  <si>
    <t>Ejecución Plan de Inversión T3 100%</t>
  </si>
  <si>
    <t>Alcanzar la ejecución de Planes de inversión 2024 en un 100% t4</t>
  </si>
  <si>
    <t>Ejecución presupuestal activa y pasiva</t>
  </si>
  <si>
    <t>La Dirección Administrativa junto con el equipo de trabajo correspondiente llevan a cabo el cumplimiento de la meta, implementan estrategias de seguimiento de la Ejecución Presupuestal Activa y Pasiva</t>
  </si>
  <si>
    <t>Aplicar encuesta de satisfacción en la Seccional Ubaté</t>
  </si>
  <si>
    <t>Gestión y apoyo en el diligenciamiento de la encuesta de satisfacción de la Saccional Ubaté</t>
  </si>
  <si>
    <t>1.10 Aportar soluciones a problemas translocales de la mano con organizaciones y comunidades.</t>
  </si>
  <si>
    <t xml:space="preserve"> Consolidar una (1) banco de problemas translocales por unidad regional Generar al menos una(1) convocatoria LIS anual Contribuir al menos una (1) desarrollo de proyecto de emprendimiento social en cada una de las unidades regionales</t>
  </si>
  <si>
    <t>1.8 Realizar intercambio e buenas practicas sociales innovadoras para agregar valor social</t>
  </si>
  <si>
    <t xml:space="preserve">  Garantizar en al menos el 20% anual de usabilidad e impacto de los convenios interadministrativos</t>
  </si>
  <si>
    <t xml:space="preserve"> 1.9 Propiciar el diálogo de saberes para el desarrollo territorial </t>
  </si>
  <si>
    <t xml:space="preserve"> Minimo 4 zonas de bienestar contruidas o adecuadas</t>
  </si>
  <si>
    <t xml:space="preserve">3.2 Promover, crear, fotalecer las condiciones de un estilo de vida propio, saludable y propicio </t>
  </si>
  <si>
    <t>Adecuar al menos el 40% de las unidades regionales con los medios y recursos necesarios.</t>
  </si>
  <si>
    <t xml:space="preserve"> Ejecución presupuestal Activa y Pasiva - 100% 2- Ubaté</t>
  </si>
  <si>
    <t xml:space="preserve"> 5.2 Fortalecer el plan de medios y recursos educativos. </t>
  </si>
  <si>
    <t>Video de la Extensión Facatativá</t>
  </si>
  <si>
    <t>Con el apoyo de la Oficina Asesora de Comunicaciones se desarrollará un video presentando los avances en la gestión administrativa y/o académica de la Extensión Facatativá durante el primer trimestre de 2024</t>
  </si>
  <si>
    <t>Capacitación y presentación de resultados</t>
  </si>
  <si>
    <t>Procesos de educación ambiental a través de talleres en relación con el cuidado de la naturaleza. Finalizado el trimestre respectivo, se hace una informe estadístico de las acciones adelantadas.</t>
  </si>
  <si>
    <t>Portafolio de servicios</t>
  </si>
  <si>
    <t>Presentación del portafolio de servicios de la Extensión Facatativá ante las diferentes entidades del sector privado y publico, como personas naturales para prestar servicios y generar recursos a favor de la Universidad</t>
  </si>
  <si>
    <t>Capacitación enahorro de agua</t>
  </si>
  <si>
    <t>Una capacitación trimestral en la temática seleccionada, dirigida a funcionarios administrativos, docentes y/o estudiantes, acompañada de una campaña por redes sociales</t>
  </si>
  <si>
    <t xml:space="preserve">  Implementar y realizar seguimiento con retroalimentación del (CAC) Cuidado de la Naturaleza en la extensión Facatativá</t>
  </si>
  <si>
    <t xml:space="preserve">56. Reestructuración y fortalecimiento de los fondos especiales </t>
  </si>
  <si>
    <t>Desarrollar un plan de negocios (para la presentación del portafolio de servicios del fondo de la Extensión Facatativá) de los fondos de Seccionales y Extensiones</t>
  </si>
  <si>
    <t xml:space="preserve"> Implementar las estrategias de austeridad del gasto en la Seccional Girardot, Ubaté y Extensiones de Facatativá, Soacha, Chía y Zipaquirá</t>
  </si>
  <si>
    <t>Campaña #FuerzaValores</t>
  </si>
  <si>
    <t>Dando continuidad a la divulgación del código autonómico que impulsa una cultura Transmoderna, en la vigencia 2024 se hara difusión a través de redes sociales de la Extensión Facatativá y Se realizará un evento de difusión para la comunidad académica en general.</t>
  </si>
  <si>
    <t>Lineamientos por parte de la Oficina Asesora de Comunicaciones</t>
  </si>
  <si>
    <t>Reunión con la Oficina Asesora de Comunicaciones para recibir indicaciones en torno al editorial, información y demás aspectos relevantes que serán tenidos en cuenta para la preparación de información que se presentará en la revista.</t>
  </si>
  <si>
    <t>Consolidación y publicación de articulos</t>
  </si>
  <si>
    <t>Direccionamiento de solicitud de información a áreas designadas por la Dirección Administrativa, correcciones y demás acciones necesarias que haya a lugar, para presentar los articulos finales a la Oficina Asesora de Comunicaciones y su posterior publicación.</t>
  </si>
  <si>
    <t>Elaboracion de portafolio</t>
  </si>
  <si>
    <t>Con el apoyo de de la Oficina Asesora de Comuniciaciones y el equipo de la extensión se elaborará y difundirá un portafolio de la institución</t>
  </si>
  <si>
    <t>Video de la Extensión Facatativá 2</t>
  </si>
  <si>
    <t>Con el apoyo de la Oficina Asesora de Comunicaciones se desarrollará un video presentando los avances en la gestión administrativa y/o académica de la Extensión Facatativá durante el segundo trimestre de 2024</t>
  </si>
  <si>
    <t>Capacitación y presentación de resultados 2</t>
  </si>
  <si>
    <t>Procesos de educación ambiental a traves de talleres en relación con el cuidado de la naturaleza. Finalizado el trimestre respectivo, se hace una informe estadístico de las acciones adelantadas.</t>
  </si>
  <si>
    <t>Porcentaje de cumplimiento de metas financieras 30%</t>
  </si>
  <si>
    <t>Contratación y educación continuada para generar excedentes financieros</t>
  </si>
  <si>
    <t>Portafolio de servicios 2</t>
  </si>
  <si>
    <t>Capacitación en gestión de residuos solido</t>
  </si>
  <si>
    <t>Publicar un boletín interno para administrativos y estudiantes de las Seccionales y Extensiones.</t>
  </si>
  <si>
    <t>Diseñar (Actualizar) y difundir un (folleto institucional o) portafolio único de la institución.</t>
  </si>
  <si>
    <t xml:space="preserve"> Implementar y realizar seguimiento con retroalimentación del (CAC) Cuidado de la Naturaleza en la extensión Facatativá</t>
  </si>
  <si>
    <t>Cumplimiento de las metas financieras del Fondo de Seccionales y Extensiones</t>
  </si>
  <si>
    <t>Solicitar los lineamientos de consolidación del banco de problemas</t>
  </si>
  <si>
    <t>Mesa de trabajo con ISU para asesoramiento y pautas para la creación del banco de problemas translocales.</t>
  </si>
  <si>
    <t>Reunión con programas académicos - Socialización de manejo de convenios interadministrativos a través de mesas de trabajo</t>
  </si>
  <si>
    <t>Socialización de manejo de convenios interadministrativos a través de mesas de trabajo</t>
  </si>
  <si>
    <t>Solicitud de lineamientos para la entrega de insignias digitales</t>
  </si>
  <si>
    <t>Mesa de trabajo con ISU para el asesoramiento y pautas para la entrega de insignias digitales</t>
  </si>
  <si>
    <t>Estudio de espacios físicos</t>
  </si>
  <si>
    <t>Estudio con el fin de determinas las zonas idóneas, las adecuaciones y dotación que requieren</t>
  </si>
  <si>
    <t>Posicionar e impactar a la comunidad académica a traves de redes sociales</t>
  </si>
  <si>
    <t>Publicaciones de las actividades académicas y administrativas desarrolladas en la Extensión Facatativá</t>
  </si>
  <si>
    <t>Elaborar la encuesta</t>
  </si>
  <si>
    <t>Diseñar la encuesta a aplicar en relación con la disponibilidad y calidad de los servicios prestadon en la Extensión Facatativá</t>
  </si>
  <si>
    <t xml:space="preserve">  Ampliar en 40 el número de cupos por medio de convenios de cooperación académica para el desarrollo de programas de tránsito de la Educación Básica a la Educación Superior durante el periodo de 4 años</t>
  </si>
  <si>
    <t xml:space="preserve"> 1.1 Diversificar la oferta académica en coherencia con las realidades y necesidades del entorno </t>
  </si>
  <si>
    <t>Divulgar el portafolio de beneficios y servicios de la UCundinamarca en al menos el 60% de las instituciones públicas y el 5% de las empresas privadas en los municipios que componen las regiones donde la Universidad tiene presencia</t>
  </si>
  <si>
    <t xml:space="preserve"> 1.8 Realizar intercambio e buenas practicas sociales innovadoras para agregar valor social</t>
  </si>
  <si>
    <t xml:space="preserve"> Garantizar en al menos el 20% anual de usabilidad e impacto de los convenios interadministrativos</t>
  </si>
  <si>
    <t>insignias digitales: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</si>
  <si>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 xml:space="preserve"> Construcción y/o adecuación de zonas de bienestar para desarrollar acciones que fortalezcan los estilos de vida saludables y las estrategias de autocuidado</t>
  </si>
  <si>
    <t xml:space="preserve"> 3.2 Promover, crear, fotalecer las condiciones de un estilo de vida propio, saludable y propicio </t>
  </si>
  <si>
    <t xml:space="preserve"> Mejorar la satisfacción de la comunidad académica en un 20% en relación con la disponibilidad y calidad de los servicios.</t>
  </si>
  <si>
    <t xml:space="preserve"> Reunión con entidades públicas para la formalización de un convenio</t>
  </si>
  <si>
    <t>Gestión de convenio</t>
  </si>
  <si>
    <t xml:space="preserve"> Mesa de trabajo con colegios - * Mesas de trabajo para formalizar convenio específico de transito de la educación básica a la educación superior</t>
  </si>
  <si>
    <t>Reuniones con entidades públicas y privadas para la presentación de la oferta de servicios.</t>
  </si>
  <si>
    <t xml:space="preserve"> Presentación de portafolio de beneficios y servicios de la Extensión</t>
  </si>
  <si>
    <t>Reuniones para identificación de problemas - A través de reuniones con el área académica y los sectores público y privado donde se identificacarán problemas translocales</t>
  </si>
  <si>
    <t>socializar el portafolio de la Extensión Facatativá</t>
  </si>
  <si>
    <t>socializar el portafolio a 5 entidades publicas y privadas y suscripción mínimo de un convenio</t>
  </si>
  <si>
    <t>usabilidad de los convenios Interadministrativos de la Extensión Facatativá</t>
  </si>
  <si>
    <t>informe donde se evidencie la usabilidad de los convenios interadministrativos por parte de estudiantes, docentes y personal administrativo de la sede con el respectivo # de participantes por convenio para Facatativá</t>
  </si>
  <si>
    <t>Entrega de Insignias para Facatativá</t>
  </si>
  <si>
    <t>Informe que cuenta de la entrega de (14) Insignias Digitales para la Extensión Facatativá</t>
  </si>
  <si>
    <t>Proyecto de inversión</t>
  </si>
  <si>
    <t>Radicar proyecto de inversión para la asignación de los recursos necesarios</t>
  </si>
  <si>
    <t>proyecto que establece en la unidad regional la necesidad de los recursos y medios necesarios</t>
  </si>
  <si>
    <t>presentar el proyecto para la adquisición de los medios y recursos necesarios</t>
  </si>
  <si>
    <t>Ejecución presupuestal activa y pasiva - 90% para la Extension Facatativá</t>
  </si>
  <si>
    <t>La Dirección Administrativa junto con el equipo de trabajo correspondiente para llevar a cabo el cumplimiento de la meta, implementan estrategias de seguimiento de la Ejecución Presupuestal Activa y Pasiva y rinden informe de ejecución</t>
  </si>
  <si>
    <t>Aplicar encuesta de satisfacción - Se reazlizará la aplicación a la comunicac académica en relación con la diponibilidad y calidad de los servicios prestados en la Extensión Facatativá</t>
  </si>
  <si>
    <t>Se reazlizará la aplicación a la comunicac académica en relación con la diponibilidad y calidad de los servicios prestados en la Extensión Facatativá</t>
  </si>
  <si>
    <t>Cumplimiento de las metas financieras, vigencia 2024 - Ejecución 90% para Facatativa</t>
  </si>
  <si>
    <t>El Director Administrativo y los gestores del proceso, ponen en marcha el Plan de Negocios para así dar cumplimiento a las metas financieras correspondiente al cuarto trimestre de la vigencia 2024</t>
  </si>
  <si>
    <t xml:space="preserve"> 1.10 Aportar soluciones a problemas translocales de la mano con organizaciones y comunidades. </t>
  </si>
  <si>
    <t xml:space="preserve"> Consolidar una (1) banco de problemas translocales por unidad regional - Generar al menos una(1) convocatoria LIS anual - Contribuir al menos una (1) desarrollo de proyecto de emprendimiento social en cada una de las unidades regionales</t>
  </si>
  <si>
    <t xml:space="preserve">1.9 Propiciar el diálogo de saberes para el desarrollo territorial </t>
  </si>
  <si>
    <t>Minimo 4 zonas de bienestar contruidas o adecuadas</t>
  </si>
  <si>
    <t xml:space="preserve"> 5.2 Fortalecer el plan de medios y recursos educativos.</t>
  </si>
  <si>
    <t xml:space="preserve"> Ejecución presupuestal Activa y Pasiva</t>
  </si>
  <si>
    <t>Realizar seguimiento a la ejecucion activa y metas fiscales de las Seccionales y Extensiones</t>
  </si>
  <si>
    <t>Gestionar el procedimiento de cooperación académica en el marco de los proyectos de tránsito de educación media a la educación superior</t>
  </si>
  <si>
    <t>En articulacióncon ISU se gestionará y llevará el procedimiento relacionado con los proyectos de tránsito de educación media a la educación superior</t>
  </si>
  <si>
    <t>presentación del Banco de problemas translocales, convocatorias y socialización de proyectos de emprendimiento social de la Extensión Soacha</t>
  </si>
  <si>
    <t>mesas de trabajo con los empresarios, caracterización y consolidación del banco de problemas de la extensión Soacha</t>
  </si>
  <si>
    <t>Socializar el portafolio de la Extensión Soacha</t>
  </si>
  <si>
    <t>Socializar el portafolio a cinco (5) entidades publicas, privadas y suscripción mínimo de un convenio para la Extensión Soacha</t>
  </si>
  <si>
    <t>usabilidad de los convenios Interadministrativos de la Extensión Soacha</t>
  </si>
  <si>
    <t>Entrega de insignias: Soacha</t>
  </si>
  <si>
    <t>Realizar Implementación, seguimiento con retroalimentación</t>
  </si>
  <si>
    <t>En articulación con Apoyo Académico y Autoevaluación y Acreditación se implementará (puesta en marcha del proyecto) el CAC Identidad Suachuna</t>
  </si>
  <si>
    <t>Resignificar el CAC</t>
  </si>
  <si>
    <t>En articulación con la EFAD y la oficina de Desarrollo Académico, se resignificará el PAD para poner en marcha el royecto del CAC</t>
  </si>
  <si>
    <t>1- Estudio con el fin de determinar las zonas idóneas, las adecuaciones y dotación que requieren. 2- Radicar proyecto de inversión para la asignación de los recursos necesarios</t>
  </si>
  <si>
    <t>En articulación con los procesos de Bienes y Servicios y Bienestar Univesitario se analizarán y definirán las zonas idóneas y se apoyará al mismo proceso en la orientación para la elaboración de la propuesta de valor para ser radicada ante el Banco de Proyectos</t>
  </si>
  <si>
    <t>Video Institucional 2</t>
  </si>
  <si>
    <t>Video Institucional</t>
  </si>
  <si>
    <t>Publicación del Boletín Interno</t>
  </si>
  <si>
    <t>Publicar un boletín interno para administrativos y estudiantes de la esrensión con apoyo de la oficina de comunicaciones</t>
  </si>
  <si>
    <t>Publicación del Boletín Interno 2</t>
  </si>
  <si>
    <t>Planeación y ejecución de las Acrtividades programadas en el Cronograma de Actividades</t>
  </si>
  <si>
    <t>En articulación con los programas académicos y demás procesos de la Extensión Soacha, se programa mediante cronograma de actividades, las jornadas de sensibilización del Código Autonómico con retroalimentación</t>
  </si>
  <si>
    <t>Jornada de sensibilización Los valores dentro de nuestra cultura translocal transmoderna</t>
  </si>
  <si>
    <t>Realizar una jormada de sensibilización a toda la comunidad universtaria sobre los valores institucionales establecidos en el código autonómico vigente.</t>
  </si>
  <si>
    <t>proyecto que establecer en la extensión Soacha la necesidad de los recursos y medios necesarios</t>
  </si>
  <si>
    <t>presentar el proyecto para la adquisición de los medios y recursos necesarios para Soacha</t>
  </si>
  <si>
    <t>Cumplimiento de las metas financieras, vigencia 2024 - Ejecución 70%</t>
  </si>
  <si>
    <t>El Director Administrativo y los gestores del proceso, ponen en marcha el Plan de Negocios y Marketing de la Extensión Soacha, para así dar cumplimiento a las metas financieras correspondiente al tercer trimeste de la vigencia 2024</t>
  </si>
  <si>
    <t>Cumplimiento de las metas financieras, vigencia 2024 - Ejecución 90%</t>
  </si>
  <si>
    <t>El Director Administrativo y los gestores del proceso, ponen en marcha el Plan de Negocios y Marketing de la Extensión Soacha, para así dar cumplimiento a las metas financieras correspondiente al cuarto trimeste de la vigencia 2024</t>
  </si>
  <si>
    <t>Ejecución presupuestal activa y pasiva - 90%</t>
  </si>
  <si>
    <t>Ejecución presupuestal activa y pasiva - 70%</t>
  </si>
  <si>
    <t>Aplicar encuesta de satisfacción en la Extensión Soacha</t>
  </si>
  <si>
    <t>Gestión y apoyo en el diligenciamiento de la encuesta de satisfacción</t>
  </si>
  <si>
    <t>Cumplimiento de las metas financieras, vigencia 2022 - Ejecución 30%</t>
  </si>
  <si>
    <t>El Director Administrativo y la gestora del proceso gestión financiera, ponen en marcha el Plan de Negocios y Marketing de la Extensión Soacha, para así dar cumplimiento a las metas financieras correspondiente a la vigencia 2024</t>
  </si>
  <si>
    <t>Ejecución presupuestal activa y pasiva - 50% 2 - Soacha</t>
  </si>
  <si>
    <t>Campañas de austeridad del gasto y sostenibilidad en la Extensión Soacha</t>
  </si>
  <si>
    <t>Ejecución de las actividades (campañas) planeadas y/o programadas en la mesa de trabajo, basados en la guía de austeridad del gasto y sostenibilidad y demás lineamientos institucionales.</t>
  </si>
  <si>
    <t>Planeación y programación de campañas de austeridad del gasto en la Extensión Soacha</t>
  </si>
  <si>
    <t>Ejecución de campñas basado en la planificaión inicial y en la guía de austeridad del gasto y sostenibilidad</t>
  </si>
  <si>
    <t>Resignificación, Implementar y realizar seguimiento con retroalimentación del (CAC) Identidad Suachuna - UCundinamarca en la extensión Soacha</t>
  </si>
  <si>
    <t xml:space="preserve">&gt; 52. Responsabilidad social, ancestral y ambiental - Expectativas y contextos locales y regionales </t>
  </si>
  <si>
    <t xml:space="preserve"> 43. Posicionamiento y visibilidad de la Ucundinamarca</t>
  </si>
  <si>
    <t>Publicar un boletín interno para administrativos y estudiantes de la Extensión Soacha.</t>
  </si>
  <si>
    <t xml:space="preserve"> Socialización código Autonómico para impulsar una cultura transmoderna y realizar campañas en la extensión Soacha lo que promueve los valores de lla institución.</t>
  </si>
  <si>
    <t xml:space="preserve"> 57. Austeridad y racionalización del gasto.  </t>
  </si>
  <si>
    <t>Implementar las estrategias de austeridad del gasto en la Extensiones Soacha</t>
  </si>
  <si>
    <t xml:space="preserve">57. Austeridad y racionalización del gasto.  </t>
  </si>
  <si>
    <t xml:space="preserve">  Resignificación, Implementar y realizar seguimiento con retroalimentación del (CAC) Identidad Suachuna - UCundinamarca en la extensión Soacha</t>
  </si>
  <si>
    <t xml:space="preserve"> Publicar un boletín interno para administrativos y estudiantes de la Extensión Soacha.</t>
  </si>
  <si>
    <t>Cumplimiento de las metas financieras del Fondo de la Extensión Soacha</t>
  </si>
  <si>
    <t>Ampliar en 40 el número de cupos por medio de convenios de cooperación académica para el desarrollo de programas de tránsito de la Educación Básica a la Educación Superior durante el periodo de 4 años</t>
  </si>
  <si>
    <t xml:space="preserve"> 1.1 Diversificar la oferta académica en coherencia con las realidades y necesidades del entorno  </t>
  </si>
  <si>
    <t xml:space="preserve"> 3.2 Promover, crear, fotalecer las condiciones de un estilo de vida propio, saludable y propicio</t>
  </si>
  <si>
    <t xml:space="preserve"> 1.10 Aportar soluciones a problemas translocales de la mano con organizaciones y comunidades</t>
  </si>
  <si>
    <t>.Consolidar una (1) banco de problemas translocales por unidad regional - Generar al menos una(1) convocatoria LIS anual - Contribuir al menos una (1) desarrollo de proyecto de emprendimiento social en cada una de las unidades regionales</t>
  </si>
  <si>
    <t xml:space="preserve"> 1.8 Realizar intercambio e buenas practicas sociales innovadoras</t>
  </si>
  <si>
    <t>&gt; 5.2 Fortalecer el plan de medios y recursos educativos.</t>
  </si>
  <si>
    <t xml:space="preserve">5.2 Fortalecer el plan de medios y recursos y medios </t>
  </si>
  <si>
    <t>Cultura del alma</t>
  </si>
  <si>
    <t>Video Institucional 1</t>
  </si>
  <si>
    <t>Campaña Cultura Transmoderna Chía Trimestre 1</t>
  </si>
  <si>
    <t>Por medio de videos se busca generar recordación a los códigos para impulsar una cultura transmoderna sobre los valores que promueve la institución a la comunidad estudiantil.</t>
  </si>
  <si>
    <t>Boletin Interno 1PA 2023 Chía Trimestre 1</t>
  </si>
  <si>
    <t>Publicar un boletin interno para administrativos y estudiantes de la extension con apoyo de la oficina de comunicaciones</t>
  </si>
  <si>
    <t>Puesta en marcha e inicio del convenio</t>
  </si>
  <si>
    <t>Apoyo a los programas de movilidad entrante con la oficina de dialogando con el mundo</t>
  </si>
  <si>
    <t>Ejecución presupuestal activa y pasiva - 25% -Chía</t>
  </si>
  <si>
    <t>Ejecución de gastos de funcionamiento 25% Chia</t>
  </si>
  <si>
    <t>Alcanzar la ejecucion de gastos de funcionamiento al 25</t>
  </si>
  <si>
    <t>Campaña austeridad del gasto Chía Trimestre 1</t>
  </si>
  <si>
    <t>Ejecucion de campañas basado en la planificacion y en la guia de austeridad del gasto y sostenibilidad</t>
  </si>
  <si>
    <t>Implementar y realizar seguimiento con retroalimentación del (CAC) Muestra cultural UCundinamarca Sabana Centro en la extensión Chía</t>
  </si>
  <si>
    <t xml:space="preserve"> 52. Responsabilidad social, ancestral y ambiental - Expectativas y contextos locales y regionales </t>
  </si>
  <si>
    <t xml:space="preserve"> Movilidad estudianti</t>
  </si>
  <si>
    <t xml:space="preserve"> 57. Austeridad y racionalización del gasto. &gt; a</t>
  </si>
  <si>
    <t>Ejecución Presupuestal Activa y Pasiv</t>
  </si>
  <si>
    <t>. &gt; Implementar las estrategias de austeridad del gasto en la Seccional Girardot, Ubaté y Extensiones de Facatativá, Soacha, Chía y Zipaquirá</t>
  </si>
  <si>
    <t>Cultura del alma 1</t>
  </si>
  <si>
    <t>Video Instituciona</t>
  </si>
  <si>
    <t>Campaña Cultura Transmoderna Chía Trimestre 2</t>
  </si>
  <si>
    <t>Boletin Interno 1PA 2023 Chia Trimestre 2</t>
  </si>
  <si>
    <t>Seguimiento convenio</t>
  </si>
  <si>
    <t>Ejecución presupuestal activa y pasiva - 50% 2 -Chía</t>
  </si>
  <si>
    <t>Ejecución de gastos de funcionamiento 50% Chía</t>
  </si>
  <si>
    <t>Alcanzar la ejecucion de gastos de funcionamiento al 50%</t>
  </si>
  <si>
    <t>Campaña austeridad del gasto Chía Trimestre 2</t>
  </si>
  <si>
    <t xml:space="preserve"> 52. Responsabilidad social, ancestral y ambiental - Expectativas y contextos locales y regionales</t>
  </si>
  <si>
    <t xml:space="preserve"> Implementar y realizar seguimiento con retroalimentación del (CAC) Muestra cultural UCundinamarca Sabana Centro en la extensión Chía</t>
  </si>
  <si>
    <t>&gt; 43. Posicionamiento y visibilidad de la Ucundinamarca</t>
  </si>
  <si>
    <t xml:space="preserve">  Generar códigos para impulsar una cultura transmoderna y realizar campañas en las seccionales y extensiones sobre los valores que promueve la institución.</t>
  </si>
  <si>
    <t xml:space="preserve">  Publicar un boletín interno para administrativos y estudiantes de las Seccionales y Extensiones.</t>
  </si>
  <si>
    <t xml:space="preserve"> 52. Responsabilidad social, ancestral y ambiental - Expectativas y contextos locales y regionales &gt;</t>
  </si>
  <si>
    <t xml:space="preserve"> Movilidad estudiantil</t>
  </si>
  <si>
    <t>Apreciación de la limitación al acceso a la educación superior chía</t>
  </si>
  <si>
    <t>Medio audiovisual de la percepción de la limitación al acceso a la educación superior en la comunidad de Chía</t>
  </si>
  <si>
    <t>Mesas de trabajo con la oficiana de autoevaluacion y acreditación</t>
  </si>
  <si>
    <t>Informe de avance en el proceso de condiciones de Acreditación</t>
  </si>
  <si>
    <t>Divulgación de la oferta Académica en ferias Universitarias</t>
  </si>
  <si>
    <t>Divulgación de la oferta académica de los programas de formación y aprendizaje de las extensiones de chía</t>
  </si>
  <si>
    <t>Usabilidad de los convenios por medio de Pasantías</t>
  </si>
  <si>
    <t>Informe de gestión sobre las pasantías desarrolladas con numero de estudiantes beneficiados</t>
  </si>
  <si>
    <t>Informe de Gestión - del mejoramiento de calidad de vida de los funcionarios y gestores del conocimiento por parte de SST para chía</t>
  </si>
  <si>
    <t>Informe de gestión del mejoramiento de calidad de vida de los funcionarios y gestores del conocimiento por parte de SST</t>
  </si>
  <si>
    <t>Informe Trimestral</t>
  </si>
  <si>
    <t>Informe de gestion con numero de paricipación e impacto sobre las actividades que se realizan con la comunidad academica por parte de Bienestar Universitario</t>
  </si>
  <si>
    <t>Ejecucion de gastos de funcionamiento 75%</t>
  </si>
  <si>
    <t>Alcanzar la ejecucion de gastos de funcionamiento al 75%</t>
  </si>
  <si>
    <t xml:space="preserve"> Presentar al CNA la solicitud de acreditación de alta calidad de programas académicos.</t>
  </si>
  <si>
    <t xml:space="preserve"> 1.8 Realizar intercambio e buenas practicas sociales innovado ras para agregar valor social</t>
  </si>
  <si>
    <t>Buscar el equilibrio de la persona transhumana que aporta y piensa en relación con el otro, la naturaleza y los seres vivos, fortaleciendo el arte, la cultura y el deporte, en cada una de las sedes de la Universidad, y de esta manera no solamente la salud física, mental y espiritual sino también valores como responsabilidad, constancia, compromiso, respeto.</t>
  </si>
  <si>
    <t xml:space="preserve"> Buscar el equilibrio de la persona transhumana que aporta y piensa en relación con el otro, la naturaleza y los seres vivos, fortaleciendo el arte, la cultura y el deporte, en cada una de las sedes de la Universidad, y de esta manera no solamente la salud física, mental y espiritual sino también valores como responsabilidad, constancia, compromiso, respeto.</t>
  </si>
  <si>
    <t>Ejecución presupuestal Activa y Pasiva</t>
  </si>
  <si>
    <t>Ejecucion presupuestal del funcionamiento</t>
  </si>
  <si>
    <t>proceso de condiciones iniciales de acreditación para la extensión Chía</t>
  </si>
  <si>
    <t>seguimiento de las al proceso de condiciones iniciales para la extensión Chía</t>
  </si>
  <si>
    <t>Cultura del alma - Generando un sueño</t>
  </si>
  <si>
    <t>Generando un sueño</t>
  </si>
  <si>
    <t>divulgar el portafolio de la Extensión Chía</t>
  </si>
  <si>
    <t>socializar el portafolio a 5 entidades publicas, privadas y mínimo un suscripción de un convenio de la Extensión Chía</t>
  </si>
  <si>
    <t>Entrega de Insignias</t>
  </si>
  <si>
    <t>Informe que cuenta de la entrega de (14) Insignias Digitales para la Extensión Chía</t>
  </si>
  <si>
    <t>proyecto que establece la necesidad de los recursos y medios necesarios para la Extensión Chía</t>
  </si>
  <si>
    <t>presentar el proyecto para la adquisición de los medios y recursos necesarios para la Extensión Chía</t>
  </si>
  <si>
    <t>Ejecución presupuestal activa y pasiva - 100%</t>
  </si>
  <si>
    <t>Ejecucion de gastos de funcionamiento 100%</t>
  </si>
  <si>
    <t>Alcanzar la ejecucion de gastos de funcionamiento al 100%</t>
  </si>
  <si>
    <t>Aplicar la Encuesta de Satisfacción para la Extensión Chía</t>
  </si>
  <si>
    <t>Aplicar la encuesta de satisfacción a la Comunidad educativa</t>
  </si>
  <si>
    <t xml:space="preserve"> 1.2 Implementar la ruta de alta calidad académica </t>
  </si>
  <si>
    <t xml:space="preserve"> 1.4 Fortalecer el Campo Multidimensional de Aprendizaje (CMA) </t>
  </si>
  <si>
    <t xml:space="preserve"> Implementar y realizar seguimiento con retroalimentación del (CAC) - Musica con el corazon- en la extensión Zipaquira</t>
  </si>
  <si>
    <t xml:space="preserve">&gt; 1.9 Propiciar el diálogo de saberes para el desarrollo territorial </t>
  </si>
  <si>
    <t xml:space="preserve"> Ejecucion presupuestal del funcionamiento</t>
  </si>
  <si>
    <t>Bateria Riesgo psicosocial</t>
  </si>
  <si>
    <t>Se realizará la aplicación de la bateria de riesgo psicosocial y de acuerdo al diagnostico se da inicio a las intervenciones necesarias con el apoyo del area de bienestar social de talento humano.</t>
  </si>
  <si>
    <t>Socialización resultados encuesta de clima y cultura organizacional</t>
  </si>
  <si>
    <t>Se realizará la socialización de los resultados de la encuesta de clima organizacional a través de campaña virtual y reunión</t>
  </si>
  <si>
    <t>Analisis de informe de resultados</t>
  </si>
  <si>
    <t>Conforme a los resultados de la medicion de clima organizacional de 2023, realizar analisis conforme avariables demograficas y categorias estudiadas</t>
  </si>
  <si>
    <t>Presentacion del documento Ruta de la Felicidad</t>
  </si>
  <si>
    <t>Se realizará presentacion del documento Ruta de la Felicidad ante la Vicerrectoria Adminsitrativa y Financiera</t>
  </si>
  <si>
    <t>Ejecucion del PIC</t>
  </si>
  <si>
    <t>Se presenta el proyecto del Programa Institucional de Capacitacion ante el Comité de Formacion y Capacitacion para su aprobacion y futura ejecucion</t>
  </si>
  <si>
    <t>Ejecución T1 18%</t>
  </si>
  <si>
    <t>Alcanzar la ejecución de Planes de inversión 2023 en un 18%</t>
  </si>
  <si>
    <t xml:space="preserve"> 27. Convivencia y clima organizacional </t>
  </si>
  <si>
    <t>Diseñar estrategias y capacitar en ellas, para fortalecer los hábitos de vida saludables (pausas activas, salud mental) articuladas con Talento Humanos y SST</t>
  </si>
  <si>
    <t xml:space="preserve"> Realizar las mediciones del clima organizacional. A partir de las mediciones se establecerá el plan de actividades para el fortalecimiento de la convivencia y el clima organizacional.</t>
  </si>
  <si>
    <t>Hacer la analítica con los resultados de la medición del clima laboral, para establecer e implementar acciones de mejora</t>
  </si>
  <si>
    <t xml:space="preserve"> 29. Implementación de la política y del modelo de Bienestar Universitario </t>
  </si>
  <si>
    <t xml:space="preserve">&gt; 47. Ruta de la Felicidad, el bienestar y la calidad del talento humano &gt; </t>
  </si>
  <si>
    <t>Implementar la Ruta de la felicidad, el bienestar y la Calidad del talento humano.</t>
  </si>
  <si>
    <t>Implementar y evaluar el Plan de Capacitación Institucional, dando prioridad al desarrollo personal con el perfeccionamiento en el siguiente campo: Competencias especializadas para el personal de Jurídica</t>
  </si>
  <si>
    <t xml:space="preserve">47. Ruta de la Felicidad, el bienestar y la calidad del talento humano </t>
  </si>
  <si>
    <t>Capacitación estilos de vida saludable</t>
  </si>
  <si>
    <t>Se da continuidad al programa de promoción y prevencion en capacitaciones de estilos de vida saludable a todos los funcionarios de la Universidad por parte de profesionales de la salud y con el apoyo de la oficina de bienestar social de talento humano.</t>
  </si>
  <si>
    <t>Socialización de plan de actividades conforme a los resultados de clima organizacional</t>
  </si>
  <si>
    <t>Se realizará la socialización de el plan de actividades de clima organizacional a través de publicación en portal web</t>
  </si>
  <si>
    <t>Ejecución de actividades según plan para intervención de clima organizacional - primer semestre</t>
  </si>
  <si>
    <t>Coordinar y realizar las actividades concernientes al fortalecimiento fortalecimiento integral del talento humano para la excelencia en la prestación del servicio a la comunidad universitaria (medición del clima organizacional) - primer semestre.</t>
  </si>
  <si>
    <t>Plan de Capacitación PIC</t>
  </si>
  <si>
    <t>Elaboración, aprobación y socialización del Plan de Capacitación PIC</t>
  </si>
  <si>
    <t>Plan de Bienestar e Incentivos</t>
  </si>
  <si>
    <t>Elaboración, aprobación y socialización del Plan de Bienestar e Incentivos</t>
  </si>
  <si>
    <t>Matriz GETH (autodiagnóstico)</t>
  </si>
  <si>
    <t>Elaboración, aprobación y socialización de la Matriz GETH (autodiagnóstico)</t>
  </si>
  <si>
    <t>Plan Anual de vacantes</t>
  </si>
  <si>
    <t>Elaboración, aprobación y socialización del Plan Anual de vacantes</t>
  </si>
  <si>
    <t>Ejecucion de actividades</t>
  </si>
  <si>
    <t>Planificar y coordinar ejecucion de actividades de la Ruta de la Felicidad</t>
  </si>
  <si>
    <t>Implementación y evaluación de los mecanismos de ingreso, desarrollo y retiro del personal</t>
  </si>
  <si>
    <t>Se realiza la implementacion y evaluacion de los mecanismos propuestos para el ingreso, desarrollo y retiro del personal de la institucion</t>
  </si>
  <si>
    <t>Ejecucion del PIC T2</t>
  </si>
  <si>
    <t>Solicitud de apoyo de la Caja de Compensación Familiar (CAFAM) para la realización de eventos de capacitación.</t>
  </si>
  <si>
    <t>Medir y evaluar los indicadores del PETH</t>
  </si>
  <si>
    <t>Se realiza la medicion y evaluacion de los indicadores propuesto en el Plan Estretagico de Talento Humano</t>
  </si>
  <si>
    <t>Ejecución T2 32%</t>
  </si>
  <si>
    <t>Alcanzar la ejecución de Planes de inversión 2023 en un 32%</t>
  </si>
  <si>
    <t>Ejecución gastos de funcionamiento 50%-Talento Humano</t>
  </si>
  <si>
    <t>Alcanzar la ejecución presupuestal de gastos de funcionamiento en un 50%</t>
  </si>
  <si>
    <t>Vicerrectoría Administrativa y financiera &gt; 5. Organización Social del Conocimiento y Aprendizaje Viva &gt; 42. Implementar el Modelo Integrado de Planeación y Gestión (MIPG) &gt; Política de Gestión Estratégica del Talento Humano</t>
  </si>
  <si>
    <t xml:space="preserve">27. Convivencia y clima organizacional </t>
  </si>
  <si>
    <t xml:space="preserve">29. Implementación de la política y del modelo de Bienestar Universitario </t>
  </si>
  <si>
    <t xml:space="preserve"> Hacer la analítica con los resultados de la medición del clima laboral, para establecer e implementar acciones de mejora</t>
  </si>
  <si>
    <t>42. Implementar el Modelo Integrado de Planeación y Gestión (MIPG)</t>
  </si>
  <si>
    <t xml:space="preserve"> Política de Gestión Estratégica del Talento Humano</t>
  </si>
  <si>
    <t>Política de Gestión Estratégica del Talento Humano</t>
  </si>
  <si>
    <t xml:space="preserve"> 42. Implementar el Modelo Integrado de Planeación y Gestión (MIPG) </t>
  </si>
  <si>
    <t xml:space="preserve"> Implementar la Ruta de la felicidad, el bienestar y la Calidad del talento humano.</t>
  </si>
  <si>
    <t xml:space="preserve"> Implementar los mecanismos de ingreso, desarrollo y retiro del talento humano</t>
  </si>
  <si>
    <t xml:space="preserve"> 47. Ruta de la Felicidad, el bienestar y la calidad del talento humano</t>
  </si>
  <si>
    <t xml:space="preserve"> Implementar y evaluar el Plan de Capacitación Institucional, dando prioridad al desarrollo personal con el perfeccionamiento en el siguiente campo: Competencias especializadas para el personal de Jurídica</t>
  </si>
  <si>
    <t xml:space="preserve"> Medir y evaluar los indicadores de medición del PETH</t>
  </si>
  <si>
    <t xml:space="preserve"> Ejecución presupuestal de funcionamiento</t>
  </si>
  <si>
    <t>Ejecucion de actividades T3</t>
  </si>
  <si>
    <t>Ejecución T3 63%</t>
  </si>
  <si>
    <t>Alcanzar la ejecución de Planes de inversión 2024 en un 63%</t>
  </si>
  <si>
    <t xml:space="preserve"> 5.1 Convertir a la Universidad de Cundinamarca en una Institución educativa ágil para responder a los retos de una organización transmoderna y translocal.</t>
  </si>
  <si>
    <t>Ejecución de actividades según plan para intervención de clima organizacional - segundo semestre</t>
  </si>
  <si>
    <t>Coordinar y realizar las actividades concernientes al fortalecimiento fortalecimiento integral del talento humano para la excelencia en la prestación del servicio a la comunidad universitaria (medición del clima organizacional) - segundo semestre.</t>
  </si>
  <si>
    <t>Ejecucion del PIC T4</t>
  </si>
  <si>
    <t>Realización de eventos de capacitación con el apoyo de la Caja de Compensación Familiar (CAFAM).</t>
  </si>
  <si>
    <t>Ejecucion de actividades T4</t>
  </si>
  <si>
    <t>Definición de los perfiles de los funcionarios</t>
  </si>
  <si>
    <t>Perfiles determinados por talento humano</t>
  </si>
  <si>
    <t>Ejecución T4 90%</t>
  </si>
  <si>
    <t>Alcanzar la ejecución de Planes de inversión 2023 en un 90%</t>
  </si>
  <si>
    <t>Ejecución gastos de funcionamiento 90%</t>
  </si>
  <si>
    <t>Alcanzar la ejecución presupúestal de gastos de funcionamiento en un 90%</t>
  </si>
  <si>
    <t>Implementación y evaluación de los mecanismos de ingreso, desarrollo y retiro del personal T4</t>
  </si>
  <si>
    <t>Medir y evaluar los indicadores del PETH T4</t>
  </si>
  <si>
    <t xml:space="preserve"> 5.1 Convertir a la Universidad de Cundinamarca en una Institución educativa ágil para responder a los retos de una organización transmoderna y translocal. </t>
  </si>
  <si>
    <t xml:space="preserve"> Política de Fortalecimiento Organizacional y Simplificación de Procesos</t>
  </si>
  <si>
    <t xml:space="preserve"> 5.2 Fortalecer el plan de medios y recursos educativos </t>
  </si>
  <si>
    <t>Implementar los mecanismos de ingreso, desarrollo y retiro del talento humano</t>
  </si>
  <si>
    <t xml:space="preserve"> 5.2 Fortalecer el plan de medios y recursos educativos.  </t>
  </si>
  <si>
    <t>Medir y evaluar los indicadores de medición del PETH</t>
  </si>
  <si>
    <t>Música con Corazón</t>
  </si>
  <si>
    <t>Conociendo Zipaquirá</t>
  </si>
  <si>
    <t>Campaña Cultura Transmoderna Zipaquirá Trimestre 1</t>
  </si>
  <si>
    <t>Boletin Interno 1PA 2023 Zipaquirá Trimestre 1</t>
  </si>
  <si>
    <t>Seguimiento convenio interadministrativo</t>
  </si>
  <si>
    <t>Apoyar los programas de movilidad entrante con la oficina de Dialogando con el Mundo</t>
  </si>
  <si>
    <t>Puesta en marcha e inicio del convenio interadministrativo</t>
  </si>
  <si>
    <t>Ejecución presupuestal activa y pasiva - 25% 1 -Zipaquirá</t>
  </si>
  <si>
    <t>Ejecución de gastos de funcionamiento 25% Zipaquirá</t>
  </si>
  <si>
    <t>alcanzar la ejecucion de gastos de funcionamiento al 25%</t>
  </si>
  <si>
    <t>Campaña austeridad del gasto Zipaquirá Trimestre 1</t>
  </si>
  <si>
    <t>ejecucion de campañas basado en la planificacion y en la guia de austeridad del gasto y sostenibilidad</t>
  </si>
  <si>
    <t>Implementar y realizar seguimiento con retroalimentación del (CAC) Muestra cultural UCundinamarca Sabana Centro en la extensión Zipaquirá</t>
  </si>
  <si>
    <t xml:space="preserve">  Exaltar las seccionales y extensiones en videos institucionales, resaltando los eventos con apoyo de la oficina de comunicaciones.</t>
  </si>
  <si>
    <t>Música con Corazón 2</t>
  </si>
  <si>
    <t>Leyendas Zipaquireñas</t>
  </si>
  <si>
    <t>Campaña Cultura Transmoderna Zipaquirá Trimestre 2</t>
  </si>
  <si>
    <t>Boletin Interno 1PA 2023 Zipaquirá Trimestre 2</t>
  </si>
  <si>
    <t>Ejecución presupuestal activa y pasiva - 50% 2</t>
  </si>
  <si>
    <t>Ejecución de gastos de funcionamiento 50% Zipaquirá</t>
  </si>
  <si>
    <t>alcanzar la ejecucion de gastos de funcionamiento al 50%</t>
  </si>
  <si>
    <t>Campaña austeridad del gasto Zipaquirá Trimestre 2</t>
  </si>
  <si>
    <t xml:space="preserve"> 43. Posicionamiento y visibilidad de la Ucundinamarca .</t>
  </si>
  <si>
    <t>Generar códigos para impulsar una cultura transmoderna y realizar campañas en las seccionales y extensiones sobre los valores que promueve la institución</t>
  </si>
  <si>
    <t xml:space="preserve"> Ejecución Presupuestal Activa y Pasiva</t>
  </si>
  <si>
    <t>Apreciación de la limitación al acceso a la educación superior para zipaquirá</t>
  </si>
  <si>
    <t>Medio audiovisual de la percepción de la limitación al acceso a la educación superior en la comunidad para zipaquirá</t>
  </si>
  <si>
    <t>Mesas de Trabajo con la Oficina de Autoevaluación y Acreditación</t>
  </si>
  <si>
    <t>Informe de avance en el proceso de condiciones de Acreditación.</t>
  </si>
  <si>
    <t>Divulgación de la oferta Académica en ferias Universitarias - zipaquirá</t>
  </si>
  <si>
    <t>Divulgación de la oferta académica de los programas de formación y aprendizaje de las extensiones de Zipaquirá</t>
  </si>
  <si>
    <t>Informe de Gestión</t>
  </si>
  <si>
    <t>Informe de Gestión sobre las pasantías desarrolladas con numero de estudiantes beneficiados</t>
  </si>
  <si>
    <t>Informe trimestral - Iinforme de gestión del mejoramiento de calidad de vida de los funcionarios y gestores del conocimiento por parte de SST</t>
  </si>
  <si>
    <t>Iinforme de gestión del mejoramiento de calidad de vida de los funcionarios y gestores del conocimiento por parte de SST</t>
  </si>
  <si>
    <t>Ejecución presupuestal activa y pasiva - 75% - La Dirección Administrativa junto con el equipo de trabajo correspondiente para llevar a cabo el cumplimiento de la meta, implementan estrategias de seguimiento de la Ejecución Presupuestal Activa y Pasiva</t>
  </si>
  <si>
    <t>Ejecucion de gastos de funcionamiento 75% - Alcanzar la ejecucion de gastos de funcionamiento al 75%</t>
  </si>
  <si>
    <t xml:space="preserve"> * Consolidar una (1) banco de problemas translocales por unidad regional - Generar al menos una(1) convocatoria LIS anual - Contribuir al menos una (1) desarrollo de proyecto de emprendimiento social en cada una de las unidades regionales</t>
  </si>
  <si>
    <t>Presentar al CNA la solicitud de acreditación de alta calidad de programas académicos.</t>
  </si>
  <si>
    <t xml:space="preserve"> 1.2 Implementar la ruta de alta calidad académica  </t>
  </si>
  <si>
    <t>Mesas de Trabajo con la Oficina de Autoevaluación y Acreditación - Informe de avance en el proceso de condiciones de Acreditación para Zipaquirá</t>
  </si>
  <si>
    <t>Informe de Gestión Vive una expericia histórica y ambiental</t>
  </si>
  <si>
    <t>Divulgar el portafolio de la Extensión zipaquirá</t>
  </si>
  <si>
    <t>socializar el portafolio a 5 entidades publicas, privadas y mínimo un suscripción de un convenio de la Extensión zipaquira</t>
  </si>
  <si>
    <t>Entrega de Insignias para Zipaquirá</t>
  </si>
  <si>
    <t>Informe que cuenta de la entrega de (14) Insignias Digitales para la Extensión Zipaquirá</t>
  </si>
  <si>
    <t>proyecto que establecer en la extensión Soacha la necesidad de los recursos y medios necesarios para la Extensión zipaquirá</t>
  </si>
  <si>
    <t>presentar el proyecto para la adquisición de los medios y recursos necesarios para la Extensión zipaquirá</t>
  </si>
  <si>
    <t>Ejecución presupuestal activa y pasiva - 100% - La Dirección Administrativa junto con el equipo de trabajo correspondiente para llevar a cabo el cumplimiento de la meta, implementan estrategias de seguimiento de la Ejecución Presupuestal Activa y Pasiva</t>
  </si>
  <si>
    <t>Ejecucion de gastos de funcionamiento 100% - Alcanzar la ejecucion de gastos de funcionamiento al 100%</t>
  </si>
  <si>
    <t>Aplicar la Encuesta de Satisfacción para la Extensión Zipaquira</t>
  </si>
  <si>
    <t>Aplicación de la encuesta de satisfacción a toda la comunidad universitaria</t>
  </si>
  <si>
    <t>Culminar proyecto de infraestructura física en Zipaquirá</t>
  </si>
  <si>
    <t>Actas de entrega de la obra</t>
  </si>
  <si>
    <t xml:space="preserve"> Presentar al CNA la solicitud de apreciación de condiciones iniciales de acreditación en alta calidad de las sedes.</t>
  </si>
  <si>
    <t xml:space="preserve"> 1.4 Fortalecer el Campo Multidimensional de Aprendizaje (CMA)</t>
  </si>
  <si>
    <t>Implementar y realizar seguimiento con retroalimentación del (CAC) - Música con Corazón - en la extensión Chía</t>
  </si>
  <si>
    <t>Mejorar la satisfacción de la comunidad académica en un 20% en relación con la disponibilidad y calidad de los servicios</t>
  </si>
  <si>
    <t xml:space="preserve"> Actualizar la infraestructura física y tecnológica de la UCundinamarca.</t>
  </si>
  <si>
    <t xml:space="preserve">5.4 Modernizar la infraestructura tecnológica de la Universidad de Cundinamarca </t>
  </si>
  <si>
    <t>Ejecutar el 60% de la dotación de mobiliario al proyecto de adecuación de las Salas de Dccentes en la Secional Girardot y la Extensión Facatativá</t>
  </si>
  <si>
    <t>Dar inicio formal a la ejecución del contrato que tiene por objeto dotación de mobiliario para las salas de docentes en la seccional Girardot y la Extensión Facatativá.</t>
  </si>
  <si>
    <t>Ejecutar la obra N.1 de la segunda fase de construcción de la nueva sede para la extensión Zipaquirá de la Universidad de Cundinamarca y su respectiva interventoria</t>
  </si>
  <si>
    <t>Dar inicio formal a la ejecución del contrato que tiene por objeto contratar la obra N.1 de la segunda fase de construcción de la nueva sede para la extensión Zipaquirá de la Universidad de Cundinamarca y su respectiva interventoria</t>
  </si>
  <si>
    <t>Ejecución del Plan para desarrollar la infraestructura física y tecnológica, plan de manejo de espacios físicos de la universidad y campus virtual.</t>
  </si>
  <si>
    <t xml:space="preserve"> 51. Desarrollo físico, mejoramiento de la infraestructura, modernización y adecuación de laboratorios </t>
  </si>
  <si>
    <t>51. Desarrollo físico, mejoramiento de la infraestructura, modernización y adecuación de laboratorios</t>
  </si>
  <si>
    <t xml:space="preserve"> Ejecución del Plan para desarrollar la infraestructura física y tecnológica, plan de manejo de espacios físicos de la universidad y campus virtual.</t>
  </si>
  <si>
    <t>Ejecutar la obra N.1 de la segunda fase de construcción de la nueva sede para la extensión Zipaquirá de la Universidad de Cundinamarca y su respectiva interventoria-TII</t>
  </si>
  <si>
    <t>Realizar seguimiento a la ejecución del contrato que tiene por objeto contratar la obra N.1 de la segunda fase de construcción de la nueva sede para la extensión Zipaquirá de la Universidad de Cundinamarca y su respectiva interventoria-TII</t>
  </si>
  <si>
    <t>Ejecutar el 60% de la dotación de mobiliario al proyecto de adecuación de las Salas de Dccentes en la Secional Girardot y la Extensión Facatativá-TII</t>
  </si>
  <si>
    <t>Realizar seguimiento a la ejecución del contrato que tiene por objeto dotación de mobiliario para las salas de docentes en la seccional Girardot y la Extensión Facatativá-Trimestre II</t>
  </si>
  <si>
    <t>1- Proyectar ABS. 2- Realizar proceso de contratación.</t>
  </si>
  <si>
    <t>Se requiere realizar los ABS que tendran por objeto: Construir la obra no. 2 de la segunda fase de construcción de la nueva sede para la extensión Zipaquirá de la universidad de Cundinamarca y su respectiva interventoria, contar con el cdp para iniciar el proceso de contratacion</t>
  </si>
  <si>
    <t>Seguimiento a la ejecución de los contratos que tienen por objeto Contratar la obra no. 1 de la segunda fase de construcción de la nueva sede para la extensión Zipaquirá de la universidad de Cundinamarca y su respectiva interventoria.</t>
  </si>
  <si>
    <t>Se requiere realizar seguimiento a la ejecución de los contratos F-CTO-255 DE 2023 Contratar la obra no. 1 de la segunda fase de construcción de la nueva sede para la extensión Zipaquirá de la universidad de Cundinamarca y el F-CTC-215-2023 Interventoria</t>
  </si>
  <si>
    <t>Seguimiento a la ejecución del contrato que tienen por objeto Dotación de las salas de docentes de la Extensión Facatativá y Seccional Girardot</t>
  </si>
  <si>
    <t>Se require realizar seguimiento a la ejecución del contrato que tienen por objeto Dotación de las salas de docentes de la Extensión Facatativá y Seccional Girardot</t>
  </si>
  <si>
    <t xml:space="preserve"> 5.4 Modernizar la infraestructura tecnológica de la Universidad de Cundinamarca</t>
  </si>
  <si>
    <t xml:space="preserve">  Contratación segundo edifico Zipaquirá (construcción de 4,833 m2)</t>
  </si>
  <si>
    <t xml:space="preserve"> Dotación de la nueva sede de Zipaquirá</t>
  </si>
  <si>
    <t xml:space="preserve"> 5.4 Modernizar la infraestructura tecnológica de la Universidad de Cundinamarca </t>
  </si>
  <si>
    <t xml:space="preserve">&gt; 5.4 Modernizar la infraestructura tecnológica de la Universidad de Cundinamarca </t>
  </si>
  <si>
    <t>Dotación de las salas de docentes de la Extensión Facatativá y Seccional Girardot</t>
  </si>
  <si>
    <t>Contrato firmado- Acta de inicio del contrato</t>
  </si>
  <si>
    <t>Se require contar con los contratos firmados y su respectivas actas de inicio para proceder a su ejecución.</t>
  </si>
  <si>
    <t>Seguimiento a la ejecución de los contratos que tienen por objeto Contratar la obra no. 1 de la segunda fase de construcción de la nueva sede para la extensión Zipaquirá de la universidad de Cundinamarca y su respectiva interventoria. - Se requiere realizar seguimiento a la ejecución de los contratos F-CTO-255 DE 2023 Contratar la obra no. 1 de la segunda fase de construcción de la nueva sede para la extensión Zipaquirá de la universidad de Cundinamarca y el F-CTC-215-2023 Interventoria</t>
  </si>
  <si>
    <t>Seguimiento a la ejecución del contrato que tienen por objeto Dotación de las salas de docentes de la Extensión Facatativá y Seccional Girardot - Se require realizar seguimiento a la ejecución del contrato que tienen por objeto Dotación de las salas de docentes de la Extensión Facatativá y Seccional Girardot</t>
  </si>
  <si>
    <t xml:space="preserve"> Contratación segundo edifico Zipaquirá (construcción de 4,833 m2)</t>
  </si>
  <si>
    <t>Dotación de la nueva sede de Zipaquirá</t>
  </si>
  <si>
    <t xml:space="preserve">5.4 Modernizar la infraestructura tecnológica de la Universidad de Cundinamarca  </t>
  </si>
  <si>
    <t xml:space="preserve">51. Desarrollo físico, mejoramiento de la infraestructura, modernización y adecuación de laboratorios &gt; </t>
  </si>
  <si>
    <t>Elaboracion Reglamento recaudo de las cuentas por cobrar</t>
  </si>
  <si>
    <t>Elaboracion Reglamento para el seguimiento, control y recaudo de las cuentas por cobrar</t>
  </si>
  <si>
    <t>Aprobación planes de negocios y cronograma de actividades</t>
  </si>
  <si>
    <t>Revision y aprobacion del estudio de mercados realizado por los fondos especiales donde indican como lograr el recuado de la meta fiscal con sus cronograma de actividades.</t>
  </si>
  <si>
    <t>Dar seguimiento a las unidades ejecutoras para alcanzar la ejecución presupúestal de gastos de funcionamiento en un 50% para el segundo trimestre</t>
  </si>
  <si>
    <t xml:space="preserve"> Definir las políticas y estrategias necesarias para el efectivo y oportuno proceso de cuentas po cobrar</t>
  </si>
  <si>
    <t xml:space="preserve"> Definir las políticas y estrategias necesarias para el efectivo y oportuno proceso de cuentas por cobrar</t>
  </si>
  <si>
    <t xml:space="preserve"> 49. Transformación y cultura digital para soportar los procesos académicos y administrativos </t>
  </si>
  <si>
    <t xml:space="preserve"> Realizar el seguimiento de los resultados financieros de los planes de negocio de los fondos y unidades: Fondo Proyectos Especiales, Fondo CTeI, Seccionales y Extensiones, Convenios y Contratos Académicos</t>
  </si>
  <si>
    <t>Elaboracion Reglamento recaudo de las cuentas por cobrar 2</t>
  </si>
  <si>
    <t>Elaboracion del procedimiento interno para el seguimiento, control y recaudo de las cuentas por cobrar</t>
  </si>
  <si>
    <t>Seguimiento y acompañamiento</t>
  </si>
  <si>
    <t>Realizar el seguimiento de los resultados financieros de los planes de negocio de los fondos y unidades: Fondo Proyectos Especiales, Fondo CTeI, Seccionales y Extensiones, Convenios y Contratos Académicos</t>
  </si>
  <si>
    <t>49. Transformación y cultura digital para soportar los procesos académicos y administrativos &gt;</t>
  </si>
  <si>
    <t>Ejecución presupuestal de funcionamiento e inversion</t>
  </si>
  <si>
    <t>Verificar y asegurar que se cumpla con las proyecciones presupuestales establecidas en el Plan Rectoral y deconformidad con el Plan de Acción</t>
  </si>
  <si>
    <t>Realizar el seguimiento de los resultados de los planes de negocios de los fondos</t>
  </si>
  <si>
    <t>Entrega del informe trimestral de los resultados</t>
  </si>
  <si>
    <t xml:space="preserve">  Ejecución presupuestal de funcionamiento e inversión</t>
  </si>
  <si>
    <t>1- Mesa de trabajo con las áreas involucradas - 2- Proyectar y socializar plan de trabajo con cronograma</t>
  </si>
  <si>
    <t>Aumentar el % de descuento para oferta educativa posgradual a graduados, funcionarios y/o familiares</t>
  </si>
  <si>
    <t>remitir informe donde se verifique que se cumplio con las proyecciones presupuestales establecidas en el Plan Rectoral y deconformidad con el Plan de Acción, haciendo relevancia en las areas que presentaron dificultad</t>
  </si>
  <si>
    <t>Entrega de resultados de ejecución de los planes de negocios de los fondos</t>
  </si>
  <si>
    <t>Entrega del informe de los resultados consolidados</t>
  </si>
  <si>
    <t>transformación translocal &gt; Aumentar en un 20% el descuento para graduados y en un 10% para familiares de funcionarios</t>
  </si>
  <si>
    <t>2.2 Generar identidad y sentido de pertenencia institucional en la comunidad universitaria como agente de cambio</t>
  </si>
  <si>
    <t>Realizar el seguimiento de los resultados financieros de los planes de negocio de los fondos y unidades: Fondo Proyectos Especiales, Fondo CTeI, Seccionales y Extensiones, Convenios y Contratos Académicos</t>
  </si>
  <si>
    <t>verificacion de inventarios trimestral</t>
  </si>
  <si>
    <t>Realizar verificación del inventario de 11 oficinas de la sede Fusagasugá, seccionales y/o extensiones.</t>
  </si>
  <si>
    <t>Control de los bienes adquiridos (Ingresos y egresos) trimestral- I TRIMESTRE</t>
  </si>
  <si>
    <t>Verificación de los bienes adquiridos, realizar el ingreso y respectivo egreso a las dependencias mediante la plataforma GESTASOFT.</t>
  </si>
  <si>
    <t>Plasmar y verificar los ABS de las diferentes ordenes contractuales. (Pólizas, Papelería, Trarjetones y Transporte de Carga)</t>
  </si>
  <si>
    <t>Diligenciar los ABS de cada orden contractual.</t>
  </si>
  <si>
    <t>Recepción de tóner de las diferentes dependencias.</t>
  </si>
  <si>
    <t>Recepción de tóner usados de conformidad con lo estipulado por el SGA</t>
  </si>
  <si>
    <t xml:space="preserve"> 51. Desarrollo físico, mejoramiento de la infraestructura, modernización y adecuación de laboratorios</t>
  </si>
  <si>
    <t xml:space="preserve"> Realizar verificacion y control de los inventarios de la Universidad de Cundinamarca en su sede, seccionales y extensiones</t>
  </si>
  <si>
    <t>57. Austeridad y racionalización del gasto. &gt; Control de Ingreso de los bienes adquiridos por las diferentes dependencias de la Sede, Seccionales y Extenciones de la Universidad de Cundinamarca en pro del cumplimiento de los objetivos Institucionales.</t>
  </si>
  <si>
    <t xml:space="preserve">  Control de Ingreso de los bienes adquiridos por las diferentes dependencias de la Sede, Seccionales y Extenciones de la Universidad de Cundinamarca en pro del cumplimiento de los objetivos Institucionales.</t>
  </si>
  <si>
    <t xml:space="preserve"> 57. Austeridad y racionalización del gasto</t>
  </si>
  <si>
    <t>Dar cumplimiento a los procesos contractuales de la asignados a la oficina de almacén para suplir las necesidades operacionales de las diferentes dependencias de la Universidad de Cundinamarca, acorde al PAA vigencia 2024</t>
  </si>
  <si>
    <t>Dar disposición final en conjunto con el Sistema de Gestión Ambiental, a través de operador de disposición de residuos peligrosos</t>
  </si>
  <si>
    <t>Verificación inventarios trimestral</t>
  </si>
  <si>
    <t>Realizar verificación del inventario de 19 oficinas de la sede Fusagasugá, seccionales y/o extensiones.</t>
  </si>
  <si>
    <t>Control de los bienes adquiridos (Ingresos y egresos) trimestral</t>
  </si>
  <si>
    <t>Ejecutar Rubro 2 trimestre 2024</t>
  </si>
  <si>
    <t>Realizar ejecución de lo rubros de suministros de papeleria, suministro de tintas y toner, tarjetones, polizas y transporte de carga, perfeccionados.</t>
  </si>
  <si>
    <t>Entrega a SGA y disposición final.</t>
  </si>
  <si>
    <t>Entrega al SGA para disposición final y recepción del certificado del operador.</t>
  </si>
  <si>
    <t>Realizar verificacion y control de los inventarios de la Universidad de Cundinamarca en su sede, seccionales y extensiones</t>
  </si>
  <si>
    <t xml:space="preserve"> Control de Ingreso de los bienes adquiridos por las diferentes dependencias de la Sede, Seccionales y Extenciones de la Universidad de Cundinamarca en pro del cumplimiento de los objetivos Institucionales.</t>
  </si>
  <si>
    <t xml:space="preserve"> Dar cumplimiento a los procesos contractuales de la asignados a la oficina de almacén para suplir las necesidades operacionales de las diferentes dependencias de la Universidad de Cundinamarca, acorde al PAA vigencia 2024</t>
  </si>
  <si>
    <t>&gt; Dar disposición final en conjunto con el Sistema de Gestión Ambiental, a través de operador de disposición de residuos peligrosos</t>
  </si>
  <si>
    <t>Ejecutar Rubro 3 Trimestre</t>
  </si>
  <si>
    <t>Realizar ejecución de los rubros de suministro de tintas y toners</t>
  </si>
  <si>
    <t>Recepción de tóner usados de conformidad con lo estipulado por el SGA.</t>
  </si>
  <si>
    <t>Realizar verificación del inventario de 13 oficinas de la sede Fusagasugá, seccionales y/o extensiones.</t>
  </si>
  <si>
    <t>Control de Ingreso de los bienes adquiridos por las diferentes dependencias de la Sede, Seccionales y Extenciones de la Universidad de Cundinamarca en pro del cumplimiento de los objetivos Institucionales.</t>
  </si>
  <si>
    <t xml:space="preserve"> 5.7 Implementar los sistemas integrados de gestión en la Universidad de Cundinamarca </t>
  </si>
  <si>
    <t xml:space="preserve"> 5.7 Implementar los sistemas integrados de gestión en la Universidad de Cundinamarca</t>
  </si>
  <si>
    <t xml:space="preserve">5.7 Implementar los sistemas integrados de gestión en la Universidad de Cundinamarca </t>
  </si>
  <si>
    <t>Control de los bienes adquiridos (Ingresos y egresos) trimestral - Verificación de los bienes adquiridos, realizar el ingreso y respectivo egreso a las dependencias mediante la plataforma GESTASOFT.</t>
  </si>
  <si>
    <t>Verificación inventarios trimestral - Realizar verificación del inventario de 12 oficinas de la sede Fusagasugá, seccionales y/o extensiones.</t>
  </si>
  <si>
    <t>Realizar verificación del inventario de 12 oficinas de la sede Fusagasugá, seccionales y/o extensiones.</t>
  </si>
  <si>
    <t xml:space="preserve"> Dar disposición final en conjunto con el Sistema de Gestión Ambiental, a través de operador de disposición de residuos peligrosos</t>
  </si>
  <si>
    <t>Desarrollar las actividades del plan de mantenimiento del parque automotor Trimestre1</t>
  </si>
  <si>
    <t>15% de actividades con respecto al plan de mantenimiento de los vehiculos aptos para operación que conforman el parque automotor de la institucion a lo proyectado a la vigencia 2024.</t>
  </si>
  <si>
    <t>Actualizar y cumplir con el plan de trabajo anual y el plan de formación anual dentro del marco del Plan Estratégico de Seguridad Vial</t>
  </si>
  <si>
    <t>Lograr la ejecución total de las actividades contempladas en el plan de formación y el plan anual de trabajo para el primer trimestre del año 2024.</t>
  </si>
  <si>
    <t>Digitalización de las hojas de vida de los vehículos</t>
  </si>
  <si>
    <t>25% de las hojas de vida de los vehículos digitalizada y actualizada.</t>
  </si>
  <si>
    <t>Desarrollar las actividades del plan de mantenimiento de la infraestructura física. Trimestre1</t>
  </si>
  <si>
    <t>Alcanzar el 25% de ejecución en las actividades planificadas para el mantenimiento de la infraestructura física de la sede durante la vigencia del año 2024.</t>
  </si>
  <si>
    <t>Ejecución de gastos de funcionamiento 25% Oficina de Recursos Físicos</t>
  </si>
  <si>
    <t>Alcanzar la ejecución presupúestal de gastos de funcionamiento en un 25%</t>
  </si>
  <si>
    <t>Disminuir costos de energía y agua Trimestre 1</t>
  </si>
  <si>
    <t>Acciones para la disminución de los costos de facturación de energía y agua</t>
  </si>
  <si>
    <t>Desarrollar las actividades establecidas en el plan de mantenimiento del parque automotor</t>
  </si>
  <si>
    <t xml:space="preserve"> Fortalecer la implementación del Plan Estratégico de Seguridad Vial, asegurando una efectiva articulación con la comunidad universitaria.</t>
  </si>
  <si>
    <t>49. Transformación y cultura digital para soportar los procesos académicos y administrativos</t>
  </si>
  <si>
    <t>Optimizar la implementación de la digitalización de las hojas de vida del parque automotor.</t>
  </si>
  <si>
    <t xml:space="preserve">49. Transformación y cultura digital para soportar los procesos académicos y administrativos </t>
  </si>
  <si>
    <t xml:space="preserve"> Desarrollar las actividades establecidas en el plan de mantenimiento de la infraestructura física en las Unidades Regionales de Universidad de Cundinamarca</t>
  </si>
  <si>
    <t>Número de actividades orientadas al uso eficiente de los recursos agua y energía</t>
  </si>
  <si>
    <t>Desarrollar las actividades del plan de mantenimiento del parque automotor Trimestre2</t>
  </si>
  <si>
    <t>35% de actividades con respecto al plan de mantenimiento de los vehiculos aptos para operación que conforman el parque automotor de la institucion a lo proyectado a la vigencia 2024.</t>
  </si>
  <si>
    <t>Cumplir con el plan de trabajo anual y el plan de formación anual dentro del marco del Plan Estratégico de Seguridad Vial</t>
  </si>
  <si>
    <t>Lograr la ejecución total de las actividades contempladas en el plan de formación y el plan anual de trabajo para el segundo trimestre del año 2024.</t>
  </si>
  <si>
    <t>Creación del Manual- Política de Renovación del Parque Automor - 50%</t>
  </si>
  <si>
    <t>Universidad de Cundinamarca.</t>
  </si>
  <si>
    <t>Digitalización de las hojas de vida de los vehículos T2.</t>
  </si>
  <si>
    <t>50% de las hojas de vida de los vehículos digitalizada y actualizada.</t>
  </si>
  <si>
    <t>Desarrollar las actividades del plan de mantenimiento de la infraestructura física. Trimestre2</t>
  </si>
  <si>
    <t>Alcanzar el 50% de ejecución en las actividades planificadas para el mantenimiento de la infraestructura física de la sede durante la vigencia del año 2024.</t>
  </si>
  <si>
    <t>Ejecución presupuestal activa y pasiva - 50%</t>
  </si>
  <si>
    <t>Ejecución de gastos de funcionamiento 50% Oficina de Recursos Físicos</t>
  </si>
  <si>
    <t>Disminuir costos de energía y agua. Trimestre 2</t>
  </si>
  <si>
    <t xml:space="preserve"> Desarrollar las actividades establecidas en el plan de mantenimiento del parque automotor</t>
  </si>
  <si>
    <t>Fortalecer la implementación del Plan Estratégico de Seguridad Vial, asegurando una efectiva articulación con la comunidad universitaria.</t>
  </si>
  <si>
    <t xml:space="preserve"> Mejorar la gestión del parque automotor institucional con el fin de garantizar el desarrollo de las actividades misionales de la Institución</t>
  </si>
  <si>
    <t xml:space="preserve"> Optimizar la implementación de la digitalización de las hojas de vida del parque automotor.</t>
  </si>
  <si>
    <t>Ejecutar prespusuestalmente los recursos asingandos a la Oficina de Recursos Físicos y Servicios Generales con un porcentaje mayor al 75%</t>
  </si>
  <si>
    <t>Realizar la ejecución presupuestal de los recursos asignados para el funcionamiento de la Oficina de Recursos Físicos y Servicios Generales, buscando alcanzar un nivel de ejecución superior al 75%.</t>
  </si>
  <si>
    <t>Realizar el mantenimiento preventivo y correctivo de las instalaciones físicas de la sede, siguiendo las directrices del plan de mantenimiento.</t>
  </si>
  <si>
    <t>La tarea consiste en llevar a cabo acciones de mantenimiento preventivo y correctivo en la infraestructura física de la sede, de acuerdo con el cronograma y las especificaciones técnicas establecidas en el plan de mantenimiento al 75%</t>
  </si>
  <si>
    <t>Ejecución Presupestal de Recursos de Funcionamiento de la Oficina de Recursos Físicos y Servicios Generales.</t>
  </si>
  <si>
    <t xml:space="preserve"> 5.6 Modernizar la infraestructura fisíca de la Universidad de Cundinamarca</t>
  </si>
  <si>
    <t xml:space="preserve"> Desarrollar las actividades establecidas en el plan de mantenimiento de la infraestructura física en la sede.</t>
  </si>
  <si>
    <t>Ejecutar prespusuestalmente los recursos asingandos a la Oficina de Recursos Físicos y Servicios Generales con un porcentaje al 100%</t>
  </si>
  <si>
    <t>Realizar la ejecución presupuestal de los recursos asignados para el funcionamiento de la Oficina de Recursos Físicos y Servicios Generales, buscando alcanzar un nivel de ejecución al 100%.</t>
  </si>
  <si>
    <t>Realizar el mantenimiento preventivo y correctivo de las instalaciones físicas de la sede, siguiendo las directrices del plan de mantenimiento. - La tarea consiste en llevar a cabo acciones de mantenimiento preventivo y correctivo en la infraestructura física de la sede, de acuerdo con el cronograma y las especificaciones técnicas establecidas en el plan de mantenimiento al 100%</t>
  </si>
  <si>
    <t>La tarea consiste en llevar a cabo acciones de mantenimiento preventivo y correctivo en la infraestructura física de la sede, de acuerdo con el cronograma y las especificaciones técnicas establecidas en el plan de mantenimiento al 100%</t>
  </si>
  <si>
    <t>Elaborar una propuesta para disminuir el consumo de energía y agua en la Universidad de Cundinamarca, sede Fusagasugá, que esté integrada con el Sistema de Gestión Ambiental.</t>
  </si>
  <si>
    <t>La tarea consiste en diseñar una estrategia que incluya medidas prácticas y sostenibles para reducir el consumo de energía y agua en la sede de Fusagasugá.</t>
  </si>
  <si>
    <t xml:space="preserve">&gt; 5.6 Modernizar la infraestructura fisíca de la Universidad de Cundinamarca </t>
  </si>
  <si>
    <t xml:space="preserve"> Crear una estrategia de reducción del consumo de energia y agua dentro de la Universdiad de Cundinamarca sede Fusagasugá articulado con el sistema de Gestion ambiental</t>
  </si>
  <si>
    <t>Facatativá, Ubaté, Zipaquirá; en Gestión</t>
  </si>
  <si>
    <t>Certificación de ARL POSITIVA Estandares minimos</t>
  </si>
  <si>
    <t xml:space="preserve"> Implementación del 100 % de los estándares mínimos establecidos en la Resolución 0312 de 2019, la cual evalúa el cumplimento del Decreto 1072 de 2015.</t>
  </si>
  <si>
    <t>45. Certificación de los Sistemas de Gestión e integración</t>
  </si>
  <si>
    <t xml:space="preserve"> 45. Certificación de los Sistemas de Gestión e integración </t>
  </si>
  <si>
    <t xml:space="preserve"> Proyeccion plan de trabajo anual del SG-SST</t>
  </si>
  <si>
    <t>Auditoría de seguimiento y ampliación del (SGSST) ISO 45001</t>
  </si>
  <si>
    <t>* Es necesario fortalecer los sistemas integrados de gestión y lograr la certificación en Seguridad y Salud en el Trabajo ISO 45001:2018 en
Facatativá, Ubaté, en Gestión</t>
  </si>
  <si>
    <t xml:space="preserve">Plan de Trabajo Anual </t>
  </si>
  <si>
    <t>Validación de Porcentajes a 45% del plan de trabajo del SG-SST</t>
  </si>
  <si>
    <t xml:space="preserve">45. Certificación de los Sistemas de Gestión e integración </t>
  </si>
  <si>
    <t>Proyeccion plan de trabajo anual del SG-SST</t>
  </si>
  <si>
    <t>* Es necesario fortalecer los sistemas integrados de gestión y lograr la certificación en Seguridad y Salud en el Trabajo ISO 45001:2018 en Soacha,
Facatativá, Ubaté, Zipaquirá; en Gestión</t>
  </si>
  <si>
    <t>Ejecución de gastos de funcionamiento</t>
  </si>
  <si>
    <t>Ejecución de gastos de Fucnionamiento 60%</t>
  </si>
  <si>
    <t>1- Determinar el cronograma de actividades de promoción y prevención para los Gestores del conocimiento y los administrativos para cada vigencia.</t>
  </si>
  <si>
    <t>Establecer plan de actividades de prevención y promoción para los Gestores del conocimiento y Administrativos</t>
  </si>
  <si>
    <t>1.Determinar el programa junto con las experiencias a desarrollar. 2- Planeación y cronograma del programa para Gestores del conocimiento y administrativos.</t>
  </si>
  <si>
    <t xml:space="preserve">Establecer actividades que fortalezcas los estilos de vida y habitos saludables en la población administrativa y gestores del conocimiento.
</t>
  </si>
  <si>
    <t>Adelantar el proceso correspondiente para la contratación del proveedor con licencia en SST para la aplicación de la batería de riesgo psicosocial.</t>
  </si>
  <si>
    <t>identificación del nivel de riesgo psicosocial en la que se encuentra la población.</t>
  </si>
  <si>
    <t>1, Ampliación del alcance de la certificación del SG-SST en ISO 45001-2018. 2, Dar cumplimiento con las auditorias internas.</t>
  </si>
  <si>
    <t>Lograr la certificación de la ISO 45001 de otro centro de trabajo adicional a los ya certificados.
Atender las auditorias internas.</t>
  </si>
  <si>
    <t>EJECUCIÓN DE GASTOS DE FUNCIONAMIENTO 90%</t>
  </si>
  <si>
    <t xml:space="preserve"> Establecer plan de actividades de prevención y promoción para los Gestores del conocimiento y Administrativos.</t>
  </si>
  <si>
    <t>Vincular al 10% de la población Universitaria al programa</t>
  </si>
  <si>
    <t>Aplicación de batería de riesgo psicosocial para funcionarios y Gestores del Conocimiento y Aprendizaje</t>
  </si>
  <si>
    <t xml:space="preserve"> 3.3 Fortalecer la salud mental, Fisíca, emocional y espiritual; el arte, el deporte, la cultura, la gimnasia, la musica. </t>
  </si>
  <si>
    <t xml:space="preserve"> Certificación de la norma ISO 45001-2018.</t>
  </si>
  <si>
    <t>Seguimiento a la ejecución presupuestal de los fondos de la universidad de cundinamarca 2</t>
  </si>
  <si>
    <t>Realizar el seguiento a la ejecucion de las cuentas de los fondos de CTEI y entregar evidencias de dicho seguimiento.</t>
  </si>
  <si>
    <t>Reunion de seguimiento a la mejora de procesos 2</t>
  </si>
  <si>
    <t>Realizar reuniones y entrega de actas e informes de avance de la reingenieria de procesos</t>
  </si>
  <si>
    <t>Seguimiento a la ejecucion presupuestal 2</t>
  </si>
  <si>
    <t>Realizar la entrega de evidencias al seguimiento de las cuentas presupuestales</t>
  </si>
  <si>
    <t xml:space="preserve">&gt; 44. Trabajo en equipo y liderazgo promovido por la sede, las seccionales y extensiones </t>
  </si>
  <si>
    <t>Seguimiento a la ejecución presupuestal de los fondos</t>
  </si>
  <si>
    <t>Seguimiento a la reingenieria y mejora de procesos de las áreas adscritas</t>
  </si>
  <si>
    <t xml:space="preserve"> 46. Reingeniería de procesos </t>
  </si>
  <si>
    <t>Seguimiento a la ejecución presupuestal (Activa y Pasiva)</t>
  </si>
  <si>
    <t>Reunión de seguimiento a la mejora de procesos - Realizar reuniones y entrega de informes de avance de la reingenieria de procesos</t>
  </si>
  <si>
    <t>Realizar reuniones y entrega de informes de avance de la reingenieria de procesos</t>
  </si>
  <si>
    <t>Seguimiento a la ejecución presupuestal - Establecer actividades que permitan realizar un seguimiento y acompañamiento a las areas con el fin de cumplir con el porcentaje de ejecucion presupuestal.</t>
  </si>
  <si>
    <t>Establecer actividades que permitan realizar un seguimiento y acompañamiento a las areas con el fin de cumplir con el porcentaje de ejecucion presupuestal.</t>
  </si>
  <si>
    <t>Reingenieria de los procesos de las areas adscritas a la Vicerrectori Administrativa y Financiera</t>
  </si>
  <si>
    <t xml:space="preserve"> Realizar seguimiento a la ejecucion presupuestal (funcionamiento - inversion) de la Universidad de Cundinamarca</t>
  </si>
  <si>
    <t>Reunión de seguimiento a la mejora de procesos - Realizar reuniones y entrega de informes de avance de la reingenieria de procesos 4to trimestre</t>
  </si>
  <si>
    <t>Seguimiento a la activa y metas fiscales. - Realizar seguimiento por medio de las reuniones con los Directores de Seccionales y Extensiones.</t>
  </si>
  <si>
    <t>Realizar seguimiento por medio de las reuniones con los Directores de Seccionales y Extensiones.</t>
  </si>
  <si>
    <t>Seguimiento a la ejecución presupuestal - v</t>
  </si>
  <si>
    <t>Realizar seguimiento y acompañamiento a las areas con el fin de cumplir con el porcentaje de ejecucion presupuestal.</t>
  </si>
  <si>
    <t xml:space="preserve"> Reingenieria de los procesos de las areas adscritas a la Vicerrectori Administrativa y Financiera</t>
  </si>
  <si>
    <t xml:space="preserve"> Realizar seguimiento a la ejecucion activa y metas fiscales de las Seccionales y Extensiones</t>
  </si>
  <si>
    <t>Avance 3T en el cumplimiento del plan de mejoramiento 2023</t>
  </si>
  <si>
    <t>Lograr el fortalecimiento de la cuenta ante la Contraloría General de la República</t>
  </si>
  <si>
    <t>Fortalecer el plan de medios y recursos educativos</t>
  </si>
  <si>
    <t>Ejecución gastos de funcionamiento 90% - Alcanzar la ejecución presupúestal de gastos de funcionamiento en un 90%</t>
  </si>
  <si>
    <t>Reuniones mensuales de seguimiento, cumplimiento y acompañamiento permanente desde la SG</t>
  </si>
  <si>
    <t>Cronogramas de trabajo con las oficinas - Reuniones mensuales de seguimiento, cumplimiento y acompañamiento permanente desde la SG</t>
  </si>
  <si>
    <t>Verificar el cumplimiento a las metas y productos propuestos en los planes de acción a cargo de la Secretaria General, con el fin de contribuir al logro de las acciones estratégicas.</t>
  </si>
  <si>
    <t>Convertir a la Universidad de Cundinamarca en una Institución educativa ágil para responder a los retos de una organización transmoderna y translocal</t>
  </si>
  <si>
    <t>Realización, seguimiento y actualziación del Calendario electoral Universitario; 2. Verificación de los periodos de los representantes de los estamentos ante los Cuerpos colegiados</t>
  </si>
  <si>
    <t>Emisión de convocatorias (actos administrativos)</t>
  </si>
  <si>
    <t>Liderar los procesos electorales institucionales para diferentes cuerpos colegiados</t>
  </si>
  <si>
    <t>Elecciones</t>
  </si>
  <si>
    <t>Desarrollo del proceso electoral en todas las fases reglamentarias</t>
  </si>
  <si>
    <t>Escrutinio, comunicación del resultado y/o posesión de candidato electo.</t>
  </si>
  <si>
    <t>Comunicación del resultado del proceso eleccionario</t>
  </si>
  <si>
    <t>Solicitud de concepto Juridico y solicitud de viabilidad Financiera</t>
  </si>
  <si>
    <t>Conceptos y Viabilidades para iniciar el proceso</t>
  </si>
  <si>
    <t>Cronogramas de trabajo con las oficinas</t>
  </si>
  <si>
    <t>Reingeniería de procesos</t>
  </si>
  <si>
    <t>Trabajo en equipo y liderazgo promovido por la sede, las seccionales y extensiones</t>
  </si>
  <si>
    <t>Avance 2T en el cumplimiento del plan de mejoramiento 2023</t>
  </si>
  <si>
    <t>Lograr el fenecimiento de la cuenta ante la Contraloría General de la República</t>
  </si>
  <si>
    <t>Posicionamiento y visibilidad de la Ucundinamarca</t>
  </si>
  <si>
    <t>Reuniones mensuales de seguimiento y acompañamiento permanente desde la SG</t>
  </si>
  <si>
    <t>Informe de Seguimiento de cumplimiento por dependencias</t>
  </si>
  <si>
    <t>Solicitud de inicio de proceso ABSr, con la identificación de las convocatorias. Recolección de cotizaciones</t>
  </si>
  <si>
    <t>Proceso Precontractual para la adquisión de Tarjetones electorales</t>
  </si>
  <si>
    <t xml:space="preserve">Liderar los procesos electorales </t>
  </si>
  <si>
    <t>Avance 1T en el cumplimiento del plan de mejoramiento 2023</t>
  </si>
  <si>
    <t>Reporte trimestral de la ejecución presupuestal de los recursos que tiene asignados, en atención de los porcentajes de ejecución establecidos por el Comité Universitario de Política Fiscal - COUNFIS</t>
  </si>
  <si>
    <t>INFORME DE LA EJECUCION PRESUPUESTAL DE LOS RECURSOS ASIGNADO - Reporte trimestral de la ejecución presupuestal de los recursos que tiene asignados, en atención de los porcentajes de ejecución establecidos por el Comité Universitario de Política Fiscal - COUNFIS.</t>
  </si>
  <si>
    <t>Efectuar seguimiento a la ejecución presupuestal.</t>
  </si>
  <si>
    <t>La Direccion juridica divulgara mediante el medio de comunicación idoneo, el Organigrama Normativo Digital, lo anterior, efectuando la solicitud a traves de la Plataforma Institucional - Gestiones Comunicaciones.</t>
  </si>
  <si>
    <t>PUBLICACION ORGANIGRAMA NORMATIO DIGITAL - La Direccion juridica divulgara mediante el medio de comunicación idoneo, el Organigrama Normativo Digital, lo anterior, efectuando la solicitud a traves de la Plataforma Institucional - Gestiones Comunicaciones.</t>
  </si>
  <si>
    <t>Organigrama Normativo Digital</t>
  </si>
  <si>
    <t>La Direccion juridica divulgara mediante el medio de comunicación idoneo, el Informativo Juridico, lo anterior, efectuando la solicitud a traves de la Plataforma Institucional - Gestiones Comunicaciones.</t>
  </si>
  <si>
    <t xml:space="preserve">PUBLICACION INFORMATIVO JURIDICO - La Direccion juridica divulgara mediante el medio de comunicación idoneo, el Informativo Juridico, lo anterior, efectuando la solicitud a traves de la Plataforma </t>
  </si>
  <si>
    <t>Informativo Jurídico</t>
  </si>
  <si>
    <t>INFORME DE LA EJECUCION PRESUPUESTAL DE LOS RECURSOS ASIGNADO - Reporte trimestral de la ejecución presupuestal de los recursos que tiene asignados, en atención de los porcentajes de ejecución establecidos por el Comité Universitario de Política Fiscal - COUNFIS</t>
  </si>
  <si>
    <t>La Dirección Jurídica, una vez, efectuada la recopilación de la normatividad para cada área que integra el Organigrama de la Universidad, efectuará proyecto mediante el aplicativo VISIO</t>
  </si>
  <si>
    <t>AVANCE DE ORGANIGRAMA - La Dirección Jurídica, una vez, efectuada la recopilación de la normatividad para cada área que integra el Organigrama de la Universidad, efectuará proyecto mediante el aplicativo VISIO</t>
  </si>
  <si>
    <t>La Dirección Jurídica, una vez, efectuada la recopilación de las Jurisprudencias de interés para la Universidad de Cundinamarca y efectuado un análisis de cada una, efectuará proyecto de Avance de Informativo Juridico</t>
  </si>
  <si>
    <t>AVANCE DE INFORMATIVO JURIDICO - La Dirección Jurídica, una vez, efectuada la recopilación de las Jurisprudencias de interés para la Universidad de Cundinamarca y efectuado un análisis de cada una, efectuará proyecto de Avance de Informativo Juridico</t>
  </si>
  <si>
    <t>Se realizara la recoleccion de Juridisprudencia de interes para la Universidad de Cundinamarca y se almacenara mediante OneDrive</t>
  </si>
  <si>
    <t>Busqueda Jurisprudencial</t>
  </si>
  <si>
    <t>Plan Desarrollo</t>
  </si>
  <si>
    <t>Mediante OneDrive se recopilara por Dependencias la normatividad aplicable a cada dependencia</t>
  </si>
  <si>
    <t>Recopilación Normativa</t>
  </si>
  <si>
    <t>La Direccion juridica evaluara y seleccionara la herramienta digital idonea para realizar el Organigrama normativo Digital</t>
  </si>
  <si>
    <t>Selección de Herramienta Digital</t>
  </si>
  <si>
    <t>Se realizara la Busqueda de Juridisprudencia de interes para la Universidad de Cundinamarca.</t>
  </si>
  <si>
    <t>Informativo Juridico</t>
  </si>
  <si>
    <t>Informe porcentual del cierre de brechas</t>
  </si>
  <si>
    <t>Informe porcentual del cierre de brechas T4</t>
  </si>
  <si>
    <t>Posicionar a la ucundiamarca como una institución educativa competitiva que obtenga un resultado por encima del promedio nacional de índice de desempeño institucional y control interno.</t>
  </si>
  <si>
    <t xml:space="preserve">Implementar los sistemas integrados de gestión en la Universidad de Cundinamarca </t>
  </si>
  <si>
    <t>Espacio en la página institucional habilitado y en operación</t>
  </si>
  <si>
    <t>Fortalecer el espacio en la página institucional para el modelo MIPG</t>
  </si>
  <si>
    <t>Estrategia desarrollada publicada y porcentaje de resultados reporte ITA</t>
  </si>
  <si>
    <t>Estrategia de transparencia y reporte al ITA</t>
  </si>
  <si>
    <t>Presentación de Informe ante la Comisión de Desempeño Institucional del avance de la implementación e interiorización del código autonómico a través de las estrategias de Integridad Institucional</t>
  </si>
  <si>
    <t>Establecer estrategias que fortalezcan la cultura de Integridad Institucional e implementación del código autonómico</t>
  </si>
  <si>
    <t>Establecer y desarrollar la estrategia y cronograma para las jornadas de sensibilización de la transparencia y la integridad universitaria.</t>
  </si>
  <si>
    <t>Establecer estrategias que fortalezcan la cultura de Integridad Institucional</t>
  </si>
  <si>
    <t>Monitoreo cuatrimestral gestión de riesgos de corrupción- PAAC</t>
  </si>
  <si>
    <t>Desarrollar la Política de Transparencia, acceso a la información pública y lucha contra la corrupción - Monitoreo cuatrimestral gestión de riesgos de corrupción- PAAC</t>
  </si>
  <si>
    <t>Ejercicios de Participación Ciudadana (Foros Translocales y Encuentros Dialógicos y Formativos)</t>
  </si>
  <si>
    <t>Desarrollar ejercicios de participación ciudadana para identificar la información de interes que debe ser publicada.</t>
  </si>
  <si>
    <t>Aprobación e implementación e Lineamientos para el lenguaje claro en la UDEC y realizar infforme de la estrategia de lenguaje claro presentado ante la Comisión de Desempeño Institucional</t>
  </si>
  <si>
    <t>Consolidación de la estrategia de lenguaje claro en articulación a la oficina de atención al usuario y la oficina de equidad y diversidad</t>
  </si>
  <si>
    <t>Manual Operativo del MIPG Actualizado y Aprobado por la Comisión de Desempeño</t>
  </si>
  <si>
    <t>Actualización del Manual Operativo MIPG de la Universidad de Cundinamarca acorde la normatividad vigente</t>
  </si>
  <si>
    <t>Manual de Lineamientos de Politica de Gestión del Conocimiento aprobado por la Comisión de Desempeño Institucional</t>
  </si>
  <si>
    <t>Actualización de los lineamientos para la Implementación de la politica de gestión del Conocimiento</t>
  </si>
  <si>
    <t>Actualización y armonización de las acciones de mejora con los planes de mejoramiento abiertos</t>
  </si>
  <si>
    <t>Acciones de mejora de los resultados obtenidos del FURAG</t>
  </si>
  <si>
    <t>Contratar la evaluación de Buenas Prácticas de Gobierno Corporativo para la actualización del sello otorgado</t>
  </si>
  <si>
    <t>Actualización del sello otorgado Buenas Prácticas de Gobierno Corporativo</t>
  </si>
  <si>
    <t>Lograr las certificaciones y/o sellos que posicionen a la Udec como una institución educativa competitiva.</t>
  </si>
  <si>
    <t>Verificación y seguimiento de la eficacia de controles contenidos en la Matriz de riesgos de Antisoborno de los porcesos de la Universidad.</t>
  </si>
  <si>
    <t>Seguimiento a la gestión del riesgo del Sistema de Gestión Antisoborno</t>
  </si>
  <si>
    <t>Lograr las certificaciones que posiciones a la ucundiamarca como una institución educativa competitiva</t>
  </si>
  <si>
    <t>Preparación- simulacro por vigencia de auditoría interna tercerizada del Sistema de Gestión Antisoborno</t>
  </si>
  <si>
    <t>Preparación- simulacro de auditoría interna tercerizada del Sistema de Gestión Antisoborno</t>
  </si>
  <si>
    <t>Listado de Asistencia</t>
  </si>
  <si>
    <t>Jornada de capacitación de lineamientos establecidos del Sistema de Gestión Antisoborno</t>
  </si>
  <si>
    <t>Garantizar la participación del Sistema de Gestión Antisoborno por vigencia en el ejercicio en la Revisión por la Dirección.</t>
  </si>
  <si>
    <t>Garantizar la participación del Sistema de Gestión Antisoborno del ejercicio en la Revisión por la Dirección.</t>
  </si>
  <si>
    <t>Realizar Auditoría Interna Verificacion cumplimiento requisitos Sistema de Gestión Antisoborno.</t>
  </si>
  <si>
    <t>Auditoria Interna Verificación cumplimiento requisitos Sistema de Antisoborno.</t>
  </si>
  <si>
    <t>Seguimiento al avance o cumplimiento de los planes de mejoramiento como resultado de auditoría interna y/o externa.</t>
  </si>
  <si>
    <t>Mantenimiento y mejora contínua del Sistema de Gestión Antisoborno</t>
  </si>
  <si>
    <t>Certificar el sistema de seguridad y salud en el trabajo, sistema de gestión ambiental, antisoborno y EFR</t>
  </si>
  <si>
    <t>Elaboración y presentación de la analítica de datos Dirección de Planeación Institucional u otros procesos por medio de tableros Power BI</t>
  </si>
  <si>
    <t>Atención de Solicitudes Estadísticas</t>
  </si>
  <si>
    <t>Avanzar en la implementación de Gobierno de datos, Gobierno en linea e incorporar componentes de inteligencia artificial en procesos académicos y administrativos.</t>
  </si>
  <si>
    <t>Avanzar en la implementación de Gobierno de datos, gobierno en linea, e incorporar componantes de inteligencia artificial en procesos académicos y administrativos</t>
  </si>
  <si>
    <t>Validación y actualización de los planos de la Universidad de Cundinamarca</t>
  </si>
  <si>
    <t>Actualizar e implementar Plan de desarrollo físico</t>
  </si>
  <si>
    <t>Modernizar la infraestructura tecnológica de la Universidad de Cundinamarca</t>
  </si>
  <si>
    <t>Digitalizar planimetria levantada en sitio mediante software Autocad, lo que permitirá agilizar y desarrollar proyectos acentados a la realidad.</t>
  </si>
  <si>
    <t>Digitalización de información Girardot</t>
  </si>
  <si>
    <t>Alcanzar la ejecución de Planes de inversión 2024 en un 90%</t>
  </si>
  <si>
    <t>Fortalecer el plan de medios y recursos educativos.</t>
  </si>
  <si>
    <t>Levantamiento de requerimientos de desarrollo software para las Fases 3, 4 y 5 del Ciclo de vida del Banco Universitario de Programas y Proyectos de Inversión de la Universidad de Cundinamarca a través de Plataforma Institucional</t>
  </si>
  <si>
    <t>Levantamiento de requerimientos software para las Fases 3, 4 y 5 del Ciclo de vida del Banco Universitario de Programas y Proyectos de Inversión</t>
  </si>
  <si>
    <t>Digitalización banco de proyectos.</t>
  </si>
  <si>
    <t>Despliegue de la Fase 2 del Ciclo de vida del Banco Universitario de Programas y Proyectos de Inversión de la Universidad de Cundinamarca a través de Plataforma Institucional con la priorización de la inversión para la vigencia 2025</t>
  </si>
  <si>
    <t>Despliegue de la Fase 2 del Ciclo de Vida del Banco Universitario de Programas y Proyectos de Inversión</t>
  </si>
  <si>
    <t>Preparación- simulacro de auditoría de certificación del Sistema de Gestión Antisoborno-SGAS</t>
  </si>
  <si>
    <t>Llevar a cabo la Auditoría de certificación en la norma ISO 37001 -Sistemas de Gestión Anti-Soborno.</t>
  </si>
  <si>
    <t>Certificación de los Sistemas de Gestión e integración</t>
  </si>
  <si>
    <t>PAAC publicado</t>
  </si>
  <si>
    <t>Mesas de trabajo para abordar la gestión del riesgo con los procesos y publicación de la matriz del PAAC vigencia 2024-ultimo Monitoreo</t>
  </si>
  <si>
    <t>Política de Transparencia, acceso a la información pública y lucha contra la corrupción.</t>
  </si>
  <si>
    <t>Implementar el Modelo Integrado de Planeación y Gestión (MIPG)</t>
  </si>
  <si>
    <t>Segundo Monitoreo de las estrategias definidas para la Racionalización de Trámites y Servicios- SUIT</t>
  </si>
  <si>
    <t>Segundo Monitoreo Racionalización de Trámites y servicios PAAC</t>
  </si>
  <si>
    <t>Implementar los sistemas integrados de gestión en la Universidad de Cundinamarca</t>
  </si>
  <si>
    <t>Estrategia diseñada y con espacio generado</t>
  </si>
  <si>
    <t>Diseñar de la estrategia de - café para conversar e inspirar</t>
  </si>
  <si>
    <t>Desarrollar la Política de Transparencia, acceso a la información pública y lucha contra la corrupción</t>
  </si>
  <si>
    <t>Reporte y resutlados del formulario de avances de la gestión FURAG</t>
  </si>
  <si>
    <t>Consolidar el Modelo Integrado de Planeación y Gestión (MIPG) (nivel medio) - Reporte y resutlados del formulario de avances de la gestión FURAG</t>
  </si>
  <si>
    <t>Desarrollar una estrategia de visibilización y divulgación de las experiencias exitosas de la implementación del MIPG en la institución</t>
  </si>
  <si>
    <t>Consolidar el Modelo Integrado de Planeación y Gestión (MIPG) (nivel medio)</t>
  </si>
  <si>
    <t>Informe de implementación de política</t>
  </si>
  <si>
    <t>Consolidación de la política de planeación institucional</t>
  </si>
  <si>
    <t>Listado de Asistencia Convocatoria</t>
  </si>
  <si>
    <t>Lograr las certificaciones que posiciones a la Udec como una institución educativa competitiva</t>
  </si>
  <si>
    <t>Presentar en la Comisión de Desempeño Institucional y Comisión de Gestion resultados de auditoría Externa ICONTEC - Implementación Sistema de Gestión Antisoborno</t>
  </si>
  <si>
    <t>Presentar resultados de auditoría de certificación realizada - y formulacion de planes de mejoramiento (si aplica)</t>
  </si>
  <si>
    <t>Mantenimiento y mejora contínua del Sistema de Gestión Antisoborno.</t>
  </si>
  <si>
    <t>Documento técnico construido, viabiable, presupuestado y demás documentos que hacen parte de los requisitos de viabilización de proyectos de regalias según acuerdo de Comisión Rectora.</t>
  </si>
  <si>
    <t>Proyecto Formulado según requisitos acuerdo 07 Comisión rectora SGR T3</t>
  </si>
  <si>
    <t>Presentar los proyectos diseñados al sistema general de regalías.</t>
  </si>
  <si>
    <t>Visitas técnicas a la Seccional Girardot, para el levantamiento de información planimetria que permita geenrar planos arquitectonicos actualizados.</t>
  </si>
  <si>
    <t>Visita tecnica a la Seccional Girardot para el levantamiento de planimetria arquitectonica.</t>
  </si>
  <si>
    <t>Validación y actualización del inventario de Espacios Físicos de las Seccional Ubaté</t>
  </si>
  <si>
    <t>Validación y Actualización del Inventario de Espacios Físicos de Extensiones / Seccionales de la Universidad de Cundinamarca</t>
  </si>
  <si>
    <t>Ejecución T2 32% Dirección de Planeación Institucional</t>
  </si>
  <si>
    <t>Austeridad y racionalización del gasto</t>
  </si>
  <si>
    <t>En esta etapa se debe avanzar en la consolidación de los requisitos de la etapa 3 de viabilización de proyectos en lo correspondientes a infraestructura</t>
  </si>
  <si>
    <t>Formulación del proyecto según requisitos acuerdo 07 Comisión rectora SGR T2</t>
  </si>
  <si>
    <t>Desarrollo físico, mejoramiento de la infraestructura, modernización y adecuación de laboratorios</t>
  </si>
  <si>
    <t>Digitalización de información (Facatativá)</t>
  </si>
  <si>
    <t>Matriz de riesgos de soborno</t>
  </si>
  <si>
    <t>Llevar a cabo la Auditoría de certificación en la norma ISO 37001 -</t>
  </si>
  <si>
    <t>Preparación- simulacro de auditoría de certificación del Sistema de Gestión Antisoborno</t>
  </si>
  <si>
    <t>Convocatoria</t>
  </si>
  <si>
    <t>Jornada de capacitación de lineamientos establecidos del Sistema de Gestión Antisoborno 2</t>
  </si>
  <si>
    <t>Informe Final de Auditoría</t>
  </si>
  <si>
    <t>Ejecución de Auditoría de certificación en la norma ISO 37001 -Sistemas de Gestión Anti-Soborno.</t>
  </si>
  <si>
    <t>Reporte de Aplicativo de acciones correctivas y de mejora</t>
  </si>
  <si>
    <t>Acompañamiento en la formulación y ejecución de planes de mejoramiento producto de la auditoría interna vigencia 2023 del Sistema de Gestión Antisoborno</t>
  </si>
  <si>
    <t>Informe Oficial de Cumplimiento</t>
  </si>
  <si>
    <t>Presentación del avance porcentual del Sistema de Gestión Antisoborno.</t>
  </si>
  <si>
    <t>Implementación del Sistema de Gestión Antisoborno.</t>
  </si>
  <si>
    <t>Informe de seguimiento a trámites</t>
  </si>
  <si>
    <t>Seguimiento Trámites y servicios PAAC T2</t>
  </si>
  <si>
    <t>Política Planeación Institucional.</t>
  </si>
  <si>
    <t>Informe porcentual del cierre de brechas T2</t>
  </si>
  <si>
    <t>Desarrollo de los ejercicios de rendición de cuentas</t>
  </si>
  <si>
    <t>Estrategia de rendición de cuentas</t>
  </si>
  <si>
    <t>Informe de primer cuatrimestre monitoreo a riesgos de corrupción</t>
  </si>
  <si>
    <t>Mesas de trabajo para abordar la gestión del riesgo con los procesos y publicación de la matriz del PAAC vigencia 2024</t>
  </si>
  <si>
    <t>Listas de asistencia a las mesas de trabajo - Informe del avance porcentual de políticas</t>
  </si>
  <si>
    <t>Implementación mesas de trabajo socialización estrategia de reporte al FURAG, validando avances porcentuales</t>
  </si>
  <si>
    <t>Lograr que los resultados del Formulario Único Reporte de Avances de la Gestión (FURAG) estén en 95%</t>
  </si>
  <si>
    <t>Informe de resultados de autodiagnósitcos</t>
  </si>
  <si>
    <t>Consolidación resultados autodiagnósticos de política</t>
  </si>
  <si>
    <t>1 ejercicio de participación ciudadana desarrollado - memorias del ejercicio - metrica - lista de asistencia</t>
  </si>
  <si>
    <t>Crear e implementar una ruta de Fortalecimiento a la Estrategia de Transparencia integral desde la dimensión Gestión de Valores por Resultado, en temas como rendición de cuentas, anticorrupción, acceso a la información pública, inclusión, participación ciudadana y satisfacción.</t>
  </si>
  <si>
    <t>Informe de identificación</t>
  </si>
  <si>
    <t>Identificación y divulgación de las etapas del modelo MIPG en la Ucundinamarca.</t>
  </si>
  <si>
    <t>Jornada de socialización.</t>
  </si>
  <si>
    <t>Actualización y socialización del código autonómico, versión 3 y peusta en marcha del reto de la integridad.</t>
  </si>
  <si>
    <t>Actualización y formalización del código autonómico versión 3.</t>
  </si>
  <si>
    <t>Ejecución T1 18% Dirección de Planeación Institucional</t>
  </si>
  <si>
    <t>Validación y actualización del inventario de Espacios Fisicos de la Sede de Fusagasugá</t>
  </si>
  <si>
    <t>Seguimiento y actualización del inventario de espacios académicos y administrativos.</t>
  </si>
  <si>
    <t>De acuerdo con la ley 2056 de 2020 del Sistema General de Regalias, todo proyecto susceptible de ser financiado por este fondo debe cumplir con unos supuestos de prefactibilidad y asi poder definir dentro del SGR que fondo podria realizar la financiación del mismo, por lo tanto durante el primer trimestre se debe realizar el levantamiento de la información diagnostica que soporte el proyecto.</t>
  </si>
  <si>
    <t>Formulación del proyecto según requisitos acuerdo 07 Comisión rectora SGR T1</t>
  </si>
  <si>
    <t>Visitas técnicas a la extensión Facacatativá, para el levantamiento de información planimetria que permita generar planos arquitectonicos</t>
  </si>
  <si>
    <t>Actualizacion de planimetria Extensión Facatativá Trimestre 1</t>
  </si>
  <si>
    <t>Diagnostico elaborado</t>
  </si>
  <si>
    <t>Elaboración autodiagnóstico de política</t>
  </si>
  <si>
    <t>Elaboración y publicación de la estrategia del PAAC vigencia 2024</t>
  </si>
  <si>
    <t>Primer Monitoreo Racionalización de Trámites y servicios PAAC</t>
  </si>
  <si>
    <t xml:space="preserve">Política de Seguimiento y Evaluación del Desempeño </t>
  </si>
  <si>
    <t>Autodiagnóstico desarrollado</t>
  </si>
  <si>
    <t>Elaboración autodianóstico de la política de gestión del conocimiento y la innovación</t>
  </si>
  <si>
    <t>Política de Gestión del Conocimiento y la Innovación</t>
  </si>
  <si>
    <t>Resultado del análisis del estado situacional de la política de transparencia (ITA)</t>
  </si>
  <si>
    <t>Desarrollar un análisis del estado situacional de las herramientas de la estrategia de transparencia institucional vigencia 2022 - 2023</t>
  </si>
  <si>
    <t>En alineación con la Dirección Jurídca, el Sistema de Gestión de Seguridad de la Información y la Secretaría General, revisar, modificar y avalar la resolución del grupo de Tecnologías Emergentes de la Ucundinamarca.</t>
  </si>
  <si>
    <t>Proyectar documento de resolución del grupo de Tecnologias Emergentes para la Ucundinamarca</t>
  </si>
  <si>
    <t>Presentación del borrador de la resolución de creación del grupo de gobierno de datos ante cuerpos colegiados</t>
  </si>
  <si>
    <t>Presentar propuesta de creación del área de Análisis de datos y Gobierno de Datos.</t>
  </si>
  <si>
    <t>Informe ejecutivo que de cuenta de los contratos suscritos con los recursos priorizados por parte del BUP y su estado actual</t>
  </si>
  <si>
    <t>Presentar informe ejecutivo de las minutas adjudicadas por los proyectos priorizados vigencia 2024 - PETI</t>
  </si>
  <si>
    <t>Posicionar a la Udec como una institución educativa competitiva que obtenga un resultado por encima del promedio nacional de índice de desempeño institucional y control interno.</t>
  </si>
  <si>
    <t>Informe ejecutivo en el cual se establezca la hoja de ruta a seguir para modernizar la infraestructura tecnológica</t>
  </si>
  <si>
    <t>Presentar acciones implementadas para dar cumplimiento a las áreas de mejora identificadas en el diagnóstico realizadas a la infraestructura de red</t>
  </si>
  <si>
    <t>Informe trimestral del avance del cronograma de desarrollos de sistemas de información</t>
  </si>
  <si>
    <t>Informe de avance de la puesta en marcha de los procesos de reingeniería y digitalización</t>
  </si>
  <si>
    <t>Informe semestral de avance al cronograma de análisis de datos</t>
  </si>
  <si>
    <t>Informe de avance de la construcción y/o actualización de los tableros de control de la Ucundinamarca</t>
  </si>
  <si>
    <t>Presentar informe ejecutivo del 100% de la ejecución presupuestal de acuerdo a la asignación de recursos de la Dirección de Sistemas y Tecnología</t>
  </si>
  <si>
    <t>Seguimiento a la ejecución presupuestal de gastos de funcionamiento y proyectos de inversión</t>
  </si>
  <si>
    <t>Cumplimiento a la ejecución del plan presupuestario de la vigencia</t>
  </si>
  <si>
    <t>Sustentar a los líderes de áreas de la Dirección de Sistemas y Tecnología la construcción y el resultados de los datos obtenidos en el tablero de control</t>
  </si>
  <si>
    <t>Presentar el tablero de control de Control de la Dirección de Sistemas y Tecnología</t>
  </si>
  <si>
    <t>Se presentará un informe ejecutivo del diagnostico a la infraestructura tecnológica de la Universidad de Cundinamarca que permita identificar áreas de mejora.</t>
  </si>
  <si>
    <t>Realizar el diagnostico interno por parte de la Dirección de Sistemas y Tecnología</t>
  </si>
  <si>
    <t>Se radicará ante el BUP los proyectos de inversión contenidos en el PETI para su validación técnica y aprovisionamiento de recursos</t>
  </si>
  <si>
    <t>Radicar la propuesta de valor de proyectos de inversión ante el Banco Universitario de Proyectos (BUP)</t>
  </si>
  <si>
    <t>Informe pormenorizado de los procedimientos, manuales, guías e instructivos actualizados detallando los cambios realizados.</t>
  </si>
  <si>
    <t>Informe de avance y cambios realizados a la documentación</t>
  </si>
  <si>
    <t>Se presentará informe pormenorizado de las actuaciones realizadas en los proyectos de inversión aprobados en la vigencia 2024, que hacen referencia a proyectos del PETI</t>
  </si>
  <si>
    <t>Presentar informe ejecutivo de los proyectos priorizados vigencia 2024 - PETI</t>
  </si>
  <si>
    <t>Presentar informe ejecutivo del 75% de la ejecución presupuestal de acuerdo a la asignación de recursos de la Dirección de Sistemas y Tecnología</t>
  </si>
  <si>
    <t>En alineación con la Dirección de Planeación Institucional y el Sistema de Gestión de Seguridad de la Información crear el documento borrador de la resolución de constitución del grupo de gobierno de datos de la Ucundinamarca</t>
  </si>
  <si>
    <t>Proyectar documento de resolución de grupo de Gobierno de Datos para la Ucundinamarca</t>
  </si>
  <si>
    <t>Transformación y cultura digital para soportar los procesos académicos y administrativos</t>
  </si>
  <si>
    <t>Presentación de la ficha de medición de la efectividad del servicio del primer semestre del 2024</t>
  </si>
  <si>
    <t>Medición de efectividad del servicio</t>
  </si>
  <si>
    <t>Efectividad del servicio prestado mendiante la mesa de servicios a un clic</t>
  </si>
  <si>
    <t>Organización Universitaria Digital</t>
  </si>
  <si>
    <t>Informe semestral del avance del cronograma de desarrollos de sistemas de información</t>
  </si>
  <si>
    <t>Informe de desarrollos de sistemas de información</t>
  </si>
  <si>
    <t xml:space="preserve">Consolidación y puesta en marcha de reingeniería y digitalización de procesos </t>
  </si>
  <si>
    <t>Revisión y actualización del Sistema de Gestión de la Calidad de la Dirección de Sistemas y Tecnología</t>
  </si>
  <si>
    <t>Planes y Programas Estratégicos de corto y mediano plazo</t>
  </si>
  <si>
    <t>Informe pormenorizado de proceso precontractual por los proyectos de inversión y gastos de funcionamiento</t>
  </si>
  <si>
    <t>Estado de los procesos precontractuales</t>
  </si>
  <si>
    <t>Ejecución Plan de Inversión y Gastos de Funcionamiento</t>
  </si>
  <si>
    <t>Publicación y divulgación de roles y privilegios consolidados en el instructivo ASII015</t>
  </si>
  <si>
    <t>Divulgación de la matríz de roles y privilegios de la plataforma institucional</t>
  </si>
  <si>
    <t>Desconcentración de procesos administrativos de las dependencias con la Dirección de Sistemas y Tecnología</t>
  </si>
  <si>
    <t>Actualización del procedimiento ASIP33 donde se establezca tiempos de respuesta por subcategoría del servicio y área encargada</t>
  </si>
  <si>
    <t>Establecer los tiempos de respuesta por la mesa de servicios para la Dirección de Sistemas y Tecnología</t>
  </si>
  <si>
    <t>Cronograma para el diseño y desarrollo de los requerimientos de los sistemas de información.</t>
  </si>
  <si>
    <t>Reingenieria y digitalización de procesos administrativos</t>
  </si>
  <si>
    <t>Cronograma de actualización de la documentación del Sistema de Gestión de la Calidad</t>
  </si>
  <si>
    <t>Actualización del Sistema de Gestión de la Calidad</t>
  </si>
  <si>
    <t>nforme y estado de los proyectos de inversión de infraestructura tecnológica para el mejoramiento del servicio de conectividad y control de acceso</t>
  </si>
  <si>
    <t>Lineamientos establecidos para la formulación de proyectos.</t>
  </si>
  <si>
    <t>Proyección de desarrollo para la infraestructura física y tecnológica de la Ucundinamarca</t>
  </si>
  <si>
    <t>Informe que detalle el rumbo de los recursos priorizados por los proyectos de inversión y gastos de funcionamiento</t>
  </si>
  <si>
    <t>Ejecución de recursos priorizados</t>
  </si>
  <si>
    <t>Actualización del instructivo ASII015 donde se incluya la caracterización de módulos activos en los sistemas de información</t>
  </si>
  <si>
    <t>Documentación de la matríz de roles y privilegios</t>
  </si>
  <si>
    <t>Ofertar proyectos innovadores para las entidades contratantes generando un valor agregado al proyecto.</t>
  </si>
  <si>
    <t>Gestiòn comercial</t>
  </si>
  <si>
    <t>Posicionar a la Universidad de Cundinamarca como aliado estrategico para la ejecuciòn de convenios y/o contratos interadministrativos</t>
  </si>
  <si>
    <t>Generar una universidad emprendedora</t>
  </si>
  <si>
    <t>Gestionar mesas de trabajo con los distintos Sistemas integrados de gestión (Calidad, seguridad de la información, ambiental, seguridad y salud en el trabajo, antisoborno) para desempeñar los procesos a través de buenas prácticas institucionales en la Universidad de Cundinamarca</t>
  </si>
  <si>
    <t>Gestión de planificación - Gestionar mesas de trabajo con los distintos Sistemas integrados de gestión (Calidad, seguridad de la información, ambiental, seguridad y salud en el trabajo, antisoborno) para desempeñar los procesos a través de buenas prácticas institucionales en la Universidad de Cundinamarca</t>
  </si>
  <si>
    <t>Cumplir y establecer los niveles de productividad en relación con la gestión, prestación de servicios y desarrollo de productos en la Universidad de Cundinamarca.</t>
  </si>
  <si>
    <t>Transferencia al presupuesto general de la Universidad de Cundinamarca de los excedentes que se generen de los Convenios y/o Contratos Interadministrativos suscritos.</t>
  </si>
  <si>
    <t>Meta Financiera - Transferencia al presupuesto general de la Universidad de Cundinamarca de los excedentes que se generen de los Convenios y/o Contratos Interadministrativos suscritos.</t>
  </si>
  <si>
    <t>Cumplimiento de las metas financieras del fondo de proyectos especiales.</t>
  </si>
  <si>
    <t>Convertir a la Universidad de Cundinamarca en una Institución educativa ágil para responder a los retos de una organización transmoderna y translocal.</t>
  </si>
  <si>
    <t>Gestionar mesas de trabajo y/o negociación con Alcaldias y entidades (publicas y/o privadas) de Cundinamarca.</t>
  </si>
  <si>
    <t>Gestiòn del conocimiento</t>
  </si>
  <si>
    <t>Gestión de conocimiento y la innovación en la presentación de los proyectos especiales.</t>
  </si>
  <si>
    <t>Aportar soluciones a problemas translocales de la mano con organizaciones y comunidades</t>
  </si>
  <si>
    <t>Gestión de conocimiento e innovación en la presentación de los proyectos a satisfacción de la comunidad y los usuarios.</t>
  </si>
  <si>
    <t>Gestión de planificación.</t>
  </si>
  <si>
    <t>Meta financiera</t>
  </si>
  <si>
    <t>Promover a la Universidad de Cundinamarca como aliado estrategico para la ejecuciòn de convenios y/o contratos interadministrativos</t>
  </si>
  <si>
    <t>Incrementar la huella de generación e impacto de nuevo conocimiento</t>
  </si>
  <si>
    <t>meta financiera</t>
  </si>
  <si>
    <t>Cumplimiento de las metas financieras del fondo de proyectos especiales</t>
  </si>
  <si>
    <t xml:space="preserve">Posicionamiento y visibilidad de la Ucundinamarca </t>
  </si>
  <si>
    <t>Gestionar mesas de trabajo y/o negociación con Alcaldes de Cundinamarca, entidades publicas y/o privadas.</t>
  </si>
  <si>
    <t>gestión comercial IIT</t>
  </si>
  <si>
    <t>Ofertar proyectos innvadores para las entidades contratantes generando un valor agregado al proyecto.</t>
  </si>
  <si>
    <t>gestión del conocimiento</t>
  </si>
  <si>
    <t xml:space="preserve"> Gestión de conocimiento y la innovación de proyectos especiales</t>
  </si>
  <si>
    <t xml:space="preserve">Reestructuración y fortalecimiento de los fondos especiales </t>
  </si>
  <si>
    <t>gestión comercial</t>
  </si>
  <si>
    <t>gestion del conocimiento</t>
  </si>
  <si>
    <t>Gestión de conocimiento y la innovación de proyectos especiales</t>
  </si>
  <si>
    <t>Adelantar los procesos de contratación requeridos para la ejecucion de los recursos asignados a la Oficina de Admisiones y Registro para la vigencia 2024.</t>
  </si>
  <si>
    <t>Ejecución igual o mayor al 90% de los recursos asignados a la Oficina de Admisiones y Registro para la vigencia 2024.</t>
  </si>
  <si>
    <t>Realizar el reporte trimestral de la ejecución presupuestal de los recursos que tiene asignados, en atención de los porcentajes de ejecución establecidos por el Comité Universitario de Política Fiscal - COUNFIS, para funcionamiento.</t>
  </si>
  <si>
    <t>Remitir a los Decanos con sus respectivos Coordinadores los reportes de los estudiantes que obtuvieron perdida de condición de estudiante por perder por 3ra vez el mismo nucleo tematico o campo de aprendizaje y reporte por promedio inferior a 3.2 rutas resignificadas</t>
  </si>
  <si>
    <t>Procesos Academicos estudiantes con perdida de condición de estudiante</t>
  </si>
  <si>
    <t>Procesos priorizados</t>
  </si>
  <si>
    <t>Ajuste de plantilla (SIPOC) para el diligenciamiento unificado con el fin de manejar una misma informacion directa y clara, para optimizar recursos, mano de obra y tiempos establecidos en el proceso de admisiones.</t>
  </si>
  <si>
    <t>Metodologías de procesos ágiles (Resultados Sipoc)</t>
  </si>
  <si>
    <t>Tableros para verificación de la información Histórica</t>
  </si>
  <si>
    <t>Historicos Power BI Inscritos-Admitidos y matriculados - Tableros para verificación de la información Histórica</t>
  </si>
  <si>
    <t>Enviar a Comunicaciones las actividades y resultados de mayor impacto realizadas durante el Segundo Semestre academico de 2024, para publicar el Boletín de Secretaría General.</t>
  </si>
  <si>
    <t>Enviar información para el Boletín de Secretaría General T4</t>
  </si>
  <si>
    <t>Revisión y ajustes de la información para las jornadas de acompañamiento en el proceso de caracterización Institucional - Politica de Gratuidad para los estudiantes nuevos regulares cada semestre académico</t>
  </si>
  <si>
    <t>Proceso de Caracterización Institucional - Gratuidad Nuevos Regulares</t>
  </si>
  <si>
    <t>Implementar la reingeniería en los procesos académicos administrativos de la Udec.</t>
  </si>
  <si>
    <t>Mesa de trabajo con la Oficina de Planeación Institucional para la revisión y ajustes de la información con el fin de crear de los historicos de Inscritos -Admitidos y Matriculados de cada vigencia academica</t>
  </si>
  <si>
    <t>Historicos Power BI Inscritos-Admitidos y matriculados</t>
  </si>
  <si>
    <t>Generar estrategias del proceso de Admisión, Registro y Control Académico a través de herramientas tecnológicas</t>
  </si>
  <si>
    <t>Implementación de alertas informativas de novedades academicas a los Decanos y Directores de Programa sobre: 1.Estudiantes que matricularon por 3ra vez el mismo nucleo tematico con el fin de mitigar el riesgo de perdida de Calida de Estudiante. 2. Estudiantes que presentan promedios acumulados en tre 3.2 y 3.5 con el fin de mitigar el riesgo de perdida de Calida de Estudiante por promedio. 2. Fechas Maximas de Reporte de novedades academicas a traves del SIS.</t>
  </si>
  <si>
    <t>Alertas Procesos Academicos</t>
  </si>
  <si>
    <t>Publicación en el portal Web Institucional del Calendario Academico (Recurso Multimedia)</t>
  </si>
  <si>
    <t>Recurso Multimedia CALENDARIO ACADEMICO</t>
  </si>
  <si>
    <t>Mesa de trabajo con la Oficina Asesora de Comunicaciones sobre avances y ajustes al recurso multimedia del Calendario Académico</t>
  </si>
  <si>
    <t>Recurso Multimedia CALENDARIO ACADEMICO 2</t>
  </si>
  <si>
    <t xml:space="preserve">Reingeniería de procesos </t>
  </si>
  <si>
    <t>Elaboración y cargue de las plantillas del SNIES ante el ministerio de Educación Nacional (Calendario Academico, Inscritos, Admitidos, Primer Curso, Matriculados, Caracterización)</t>
  </si>
  <si>
    <t>Reportes SNIES al Ministerior de Educacion Nacional</t>
  </si>
  <si>
    <t>Fortalecer la estrategia o política de atención al ciudadano, a través de la implementación de herramientas tecnológicas, como insumo para la toma de decisiones oportunas y asertivas</t>
  </si>
  <si>
    <t xml:space="preserve"> Implementar el Modelo Integrado de Planeación y Gestión (MIPG)</t>
  </si>
  <si>
    <t>Enviar a Comunicaciones las actividades y resultados de mayor impacto realizadas durante el Primer Semestre academico de 2024, para publicar el Boletín de Secretaría General.</t>
  </si>
  <si>
    <t>Enviar información para el Boletín de Secretaría General T2</t>
  </si>
  <si>
    <t>Mesa de trabajo con la Oficina Asesora de Comunicaciones para diseño y actualizacion del Calendario Académico (recurso multimedia)</t>
  </si>
  <si>
    <t>Construcción de infografias y recursos audiovisules que permitan dar a conocer de manera concreta y agil el proceso de caracterización Institucional - Politica de Gratuidad para los estudiantes nuevos regulares cada semestre academico</t>
  </si>
  <si>
    <t>Mesa de trabajo con la Oficina de Planeación Institucional para la consolidación de la información para la creación de los historicos de Inscritos -Admitidos y Matriculados de cada vigencia academica</t>
  </si>
  <si>
    <t>Realización de campañas para dar a conocer, los valores, lineamientos, actividades, e información relevante de los sistemas de gestión Ambiental y EFR.</t>
  </si>
  <si>
    <t>Divulgación sistemas de gestión Ambiental y EFR</t>
  </si>
  <si>
    <t>Medir el impacto de la comunicación en la web y redes sociales.</t>
  </si>
  <si>
    <t>Ejecutar el 100% de los contratos según el cronograma de actividades</t>
  </si>
  <si>
    <t>Ejecucicón del 100% de los contratos</t>
  </si>
  <si>
    <t>Cumplir con el porcentaje de ejecución programado</t>
  </si>
  <si>
    <t>Realización de informe con la medición del número de visitas trimestrales que tuvo el sitio web: www.ucundinamarca.edu.co y el análisis de las métricas trimestrales de las redes sociales de la universidad.</t>
  </si>
  <si>
    <t>Informe con las métricas. - Realización de informe con la medición del número de visitas trimestrales que tuvo el sitio web: www.ucundinamarca.edu.co y el análisis de las métricas trimestrales de las redes sociales de la universidad.</t>
  </si>
  <si>
    <t>atender los requerimientos que llegan por la plataforma SIS, cómo mínimo con un indice de oportunidad de respuesta del 90%</t>
  </si>
  <si>
    <t>Atención de Solicitudes SIS - atender los requerimientos que llegan por la plataforma SIS, cómo mínimo con un indice de oportunidad de respuesta del 90%</t>
  </si>
  <si>
    <t>Cumplir con el indice de oportunidad de respuesta de las solicitudes por SIS planteado</t>
  </si>
  <si>
    <t>Divulgar información sobre convocatorias, servicios y actividades que realice Bienestar Universitario.</t>
  </si>
  <si>
    <t>Difusión convocatorias Bienestar Universitario. - Divulgar información sobre convocatorias, servicios y actividades que realice Bienestar Universitario.</t>
  </si>
  <si>
    <t>Generar campañas en los diferentes canales de comunicación para que los estudiantes se informen de los beneficios y servicios que tiene Bienestar Universitario a fin de lograr su permanencia estudiantil.</t>
  </si>
  <si>
    <t>Implementar la gestión de éxito académico en la Universidad de Cundinamarca.</t>
  </si>
  <si>
    <t>Realizar notas periodísticas o entrevistas a graduados destacados y publicarlas en la agencia de noticias de la página web.</t>
  </si>
  <si>
    <t>Destacar historias de vida de graduados en la página web. - Realizar notas periodísticas o entrevistas a graduados destacados y publicarlas en la agencia de noticias de la página web.</t>
  </si>
  <si>
    <t>Desarrollar campañas de comunicación enfocadas a fortalecer la interacción con el estudiante, docente, administrativo y graduado.</t>
  </si>
  <si>
    <t>Generar identidad y sentido de pertenencia institucional en la comunidad universitaria como agente de cambio y transformación translocal</t>
  </si>
  <si>
    <t>Desarrollar talleres de podcast para la comunidad universitaria, a fin de cocrear contenido para la emisora.</t>
  </si>
  <si>
    <t>Talleres de podcast. - Desarrollar talleres de podcast para la comunidad universitaria, a fin de cocrear contenido para la emisora.</t>
  </si>
  <si>
    <t>Consolidar una cultura digital y translocal como estrategia para la mejora y la transformación</t>
  </si>
  <si>
    <t>Diseño de boletines dirigidos a estudiantes, docentes y administrativos y envío a las bases de datos de correos electrónicos.</t>
  </si>
  <si>
    <t>Informar al equipo administrativo, docentes y estudiantes a través de boletines. - Diseño de boletines dirigidos a estudiantes, docentes y administrativos y envío a las bases de datos de correos electrónicos.</t>
  </si>
  <si>
    <t>Generar contenidos para las fanpage de las facultades, fanpages de sedes y redes sociales oficiales con información relevante para la comunidad universitaria.</t>
  </si>
  <si>
    <t>Campaña redes sociales - Generar contenidos para las fanpage de las facultades, fanpages de sedes y redes sociales oficiales con información relevante para la comunidad universitaria.</t>
  </si>
  <si>
    <t>Desarrollar una campaña para dar a conocer el micrositio ¿tienda virtual¿ con los emprendimientos de los estudiantes de la facultad de de Ciencias Administrativas, Económicas y Contables. (1 fase)</t>
  </si>
  <si>
    <t>Promoción del micrositio</t>
  </si>
  <si>
    <t>Campaña de divulgación del micrositio web de la, tienda virtual para la facultad de Ciencias Administrativas, Económicas y Contables.</t>
  </si>
  <si>
    <t>Aportar soluciones a problemas translocales de la mano con organizaciones y comunidades.</t>
  </si>
  <si>
    <t>Enviar correos electrónicos a los aspirantes de pregrado y posgrado.</t>
  </si>
  <si>
    <t>Envío de correos masivos</t>
  </si>
  <si>
    <t>Visibilizar a través de los canales de comunicación de la UCundinamarca y a través de la participación en ferias la oferta académica de posgrado y pregrado</t>
  </si>
  <si>
    <t>Diversificar la oferta académica en coherencia con las realidades y necesidades del entorno</t>
  </si>
  <si>
    <t>Realizar campañas de promoción en redes sociales, para dar a conocer la oferta de pregrado y posgrados</t>
  </si>
  <si>
    <t>Campaña para promover la oferta de posgrado y pregrado - Realizar campañas de promoción en redes sociales, para dar a conocer la oferta de pregrado y posgrados</t>
  </si>
  <si>
    <t>Realización de campañas para dar a conocer, los valores, lineamientos, actividades, e información relevante de los sistemas de gestión de: Seguridad de la Información y Ambiental</t>
  </si>
  <si>
    <t>Campañas para los sistemas de gestión de seguridad de la Información y Ambiental</t>
  </si>
  <si>
    <t xml:space="preserve"> Implementar los sistemas integrados de gestión en la Universidad de Cundinamarca</t>
  </si>
  <si>
    <t>Ejecutar el 75% de los contratos según el cronograma de actividades</t>
  </si>
  <si>
    <t>Ejecucicón del 75% de los contratos</t>
  </si>
  <si>
    <t xml:space="preserve"> Fortalecer el plan de medios y recursos educativos.</t>
  </si>
  <si>
    <t>Informe con las métricas.</t>
  </si>
  <si>
    <t>Atención de Solicitudes SIS</t>
  </si>
  <si>
    <t>Publicación en los canales de comunicación institucional de las convocatorias y actividades de la oficina de Dialogando con el Mundo.</t>
  </si>
  <si>
    <t>Difusión de convocatorias, Dialogando con el Mundo.</t>
  </si>
  <si>
    <t xml:space="preserve"> Posicionar en la comunidad interna y externa los convenios y convocatorias que la institución tiene para el intercambio académico y o experiencias internacionales.</t>
  </si>
  <si>
    <t>Favorecer la internacionalización transcultural</t>
  </si>
  <si>
    <t>Difusión convocatorias Bienestar Universitario.</t>
  </si>
  <si>
    <t>Destacar historias de vida de graduados en la página web.</t>
  </si>
  <si>
    <t>Talleres de podcast.</t>
  </si>
  <si>
    <t>Informar al equipo administrativo, docentes y estudiantes a través de boletines.</t>
  </si>
  <si>
    <t>Campaña redes sociales</t>
  </si>
  <si>
    <t>Campaña por redes sociales, que visibilice el proceso de alta calidad.</t>
  </si>
  <si>
    <t>Redes sociales</t>
  </si>
  <si>
    <t>Implementar campañas que visibilicen la gestión que se adelanta para la acreditación de alta calidad.</t>
  </si>
  <si>
    <t>Implementar la ruta de alta calidad académica</t>
  </si>
  <si>
    <t>Divulgar en la web institucional los programas académicos que han obteniendo registro calificado por parte del ministerio de educación nacional.</t>
  </si>
  <si>
    <t>Publicaciones web</t>
  </si>
  <si>
    <t>Campaña para promover la oferta de posgrado y pregrado</t>
  </si>
  <si>
    <t>Actualizar el micrositio web de aspirantes.</t>
  </si>
  <si>
    <t>Actualización constante de micrositio web con información exclusiva para aspirantes</t>
  </si>
  <si>
    <t>Realización de informe con la medición del número de visistas trimestrales que tuvo el sitio web: www.ucundinamarca.edu.co y el análisis de las métricas trimestrales de la redes sociales de la universidad.</t>
  </si>
  <si>
    <t>Informe con las métricas. 2</t>
  </si>
  <si>
    <t>Organización evolutiva que usa el análisis de datos y fortalece los sistemas de gestión.</t>
  </si>
  <si>
    <t>Realización de campañas para dar a conocer, los valores, lineamientios, activiades, e información relevante de los sistemas de gestión.</t>
  </si>
  <si>
    <t>Divulgación sistemas de gestión</t>
  </si>
  <si>
    <t>Publicación en los canales de comunicaión institucional de las convocatorias y actividades de la oficina de Dialogando con el Mundo.</t>
  </si>
  <si>
    <t>Posicionar en la comunidad interna y externa los convenios y convocatorias que la institución tiene para el intercambio académico y o experiencias internacionales.</t>
  </si>
  <si>
    <t>Visibilidad Oficina Dialogando con el Mundo.</t>
  </si>
  <si>
    <t>Visibilidad programas Bienestar Universitario</t>
  </si>
  <si>
    <t>Campaña por redes sociales, por medio de videos que concienticen sobre la importancia del cuidado de la salud.</t>
  </si>
  <si>
    <t>Dar a conocer hábitos de vida saludable en los diferentes canales de comunicación para la comunidad universitaria.</t>
  </si>
  <si>
    <t>Campañas vida saludable</t>
  </si>
  <si>
    <t>Realizar una cadena de correos uno semanal, para los gestores del conocimiento con los siguientes temas: como cuidar la voz, como evitar el tunel del carpio, cómo gestionar el estrés, como cuidar los ojos, como ser inteligente emocionalmente, como organizar el tiempo, como tener alimentación saludable, como tener salud auditiva óptima.</t>
  </si>
  <si>
    <t>Campaña de cuidados para Gestores del Conocimiento</t>
  </si>
  <si>
    <t>Desarrollar talleres de podcast para estudiantes, a fin de cocrear contenido para la emisora.</t>
  </si>
  <si>
    <t>Talleres de podcast. 2</t>
  </si>
  <si>
    <t>Desarrollar campañas de comunicación enfocadas a fortalecer la interaccion con el estudiante, docente, administrativo y graduado.</t>
  </si>
  <si>
    <t>Informar al equipo administrativo, docentes y estudiantes a través de boletines. 2</t>
  </si>
  <si>
    <t>Realizar notas periodisticas o entrevistas a graduados destacados y publicarlas en la agencia de noticias de la página web.</t>
  </si>
  <si>
    <t>Destacar historias de vida de graduados en la página web. 2</t>
  </si>
  <si>
    <t>Campaña redes sociales 2</t>
  </si>
  <si>
    <t>Avance del micrositio web de la tienda virtual (2 fase)</t>
  </si>
  <si>
    <t>Creación de micrositio 2</t>
  </si>
  <si>
    <t>Crear el micrositio, tienda virtual para la facultad de Ciencias Administrativas, Económicas y Contables.</t>
  </si>
  <si>
    <t>Visibilidad emprendimientos</t>
  </si>
  <si>
    <t>Campaña por redes sociales, para promocionar la oferta de posgrado y pregrado.</t>
  </si>
  <si>
    <t>Visibilizar a través de los canales de comunicacion de la UCundinamarca y a través de la participacion en ferias la oferta académica de posgrado y pregrado</t>
  </si>
  <si>
    <t>Participar en ferias para promocionar la oferta de pregrado y posgrado.</t>
  </si>
  <si>
    <t>Participación en Ferias</t>
  </si>
  <si>
    <t>Actualizar constantemente el micrositio web de aspirantes.</t>
  </si>
  <si>
    <t>Actualización constante del micrositio web para aspirantes</t>
  </si>
  <si>
    <t>Rediseñar el micrositio web de Acreditación y autoevaluación.</t>
  </si>
  <si>
    <t>Rediseño micrositio Acreditación y Autoevaluación</t>
  </si>
  <si>
    <t>Envío de correo masivo a la comunidad universitaria sobre el avance en la acreditación de alta calidad.</t>
  </si>
  <si>
    <t>Correo masivo</t>
  </si>
  <si>
    <t>Implementar campañas en redes sociales sobre el avance de la ruta institucional para lograr la acreditación en la alta calidad.</t>
  </si>
  <si>
    <t>Campaña por redes sociales</t>
  </si>
  <si>
    <t>Publicar en redes sociales las convocatorias de la oficina de Dialogando con el Mundo.</t>
  </si>
  <si>
    <t>Publicacción en redes sociales</t>
  </si>
  <si>
    <t>Realizar videos sobre la gestión adelantada por la oficina de Dialogando con el Mundo.</t>
  </si>
  <si>
    <t>Producción audiovisual, para gestión de la oficina Dialogando con el Mundo.</t>
  </si>
  <si>
    <t>Publicar en la web las convocatorias de la oficina de Dialogando con el Mundo.</t>
  </si>
  <si>
    <t>Difusión de convocatorias</t>
  </si>
  <si>
    <t>Publicar notas en agencia de noticias sobre la experiencia de los estudiantes que participan en las convocatorias.</t>
  </si>
  <si>
    <t>Agencia de noticias</t>
  </si>
  <si>
    <t>Informar todo lo relacionado con Bienestar Universitario.</t>
  </si>
  <si>
    <t>Campaña para dar a conocer la política de bienestar por medio de boletin y redes sociales.</t>
  </si>
  <si>
    <t>Divulgar y socializar la politica de bienestar</t>
  </si>
  <si>
    <t>Promoción de hábitos saludables a través de correos masivos y redes sociales.</t>
  </si>
  <si>
    <t>Campaña de habitos de vida Saludable</t>
  </si>
  <si>
    <t xml:space="preserve">Campañas vida saludable </t>
  </si>
  <si>
    <t>Generar contenidos para las fanpage de las facultades, fanpage de sedes y redes sociales oficiales con información relevante para la comunidad universitaria.</t>
  </si>
  <si>
    <t>Desarrollar el micrositio ¿tienda virtual¿ con los emprendimientos de los estudiantes de la facultad de de Ciencias Administrativas, Económicas y Contables. (1 fase)</t>
  </si>
  <si>
    <t>Creación de micrositio</t>
  </si>
  <si>
    <t xml:space="preserve">Visibilidad emprendimientos </t>
  </si>
  <si>
    <t>Crear el micrositio web de aspirantes.</t>
  </si>
  <si>
    <t>Creación de micrositio web con información exclusiva para aspirantes</t>
  </si>
  <si>
    <t>Publicaciónes web</t>
  </si>
  <si>
    <t>Video práctico para dar conocer tips generales en Gestión Documental , con el apoyo de la Oficina de Comunicaciones</t>
  </si>
  <si>
    <t>Emisión de video</t>
  </si>
  <si>
    <t>Implementar una herramienta de sincronización de actividades y articulación entre áreas</t>
  </si>
  <si>
    <t>Seguimiento al uso correcto de Software SAIA de Adminsitrativos y Docentes</t>
  </si>
  <si>
    <t>Segumiento Software SAIA. - Seguimiento al uso correcto de Software SAIA de Adminsitrativos y Docentes</t>
  </si>
  <si>
    <t>Fortalecer la estrategia o política de atención al ciudadano, a través de la implementación de herramientas tecnológicas, como insumo para la toma de decisiones oportunas y asertivas.</t>
  </si>
  <si>
    <t>Digitalizar y sistematizar los documentos de la Sede de Fusagasugá</t>
  </si>
  <si>
    <t>Digitalizar y Sistematizar Documentos - Digitalizar y sistematizar los documentos de la Sede de Fusagasugá</t>
  </si>
  <si>
    <t>Digitalización de los Documentos</t>
  </si>
  <si>
    <t>Informe de la Ejecución del Proceso de Gestión Documental</t>
  </si>
  <si>
    <t>Seguimiento a la Ejecución Presupuestal del Proceso de Gestión Documental - Informe de la Ejecución del Proceso de Gestión Documental</t>
  </si>
  <si>
    <t>Ejecución del Proyecto de Inversión del Archivo y Correspondencia</t>
  </si>
  <si>
    <t>Realizar Socializaciones a los Funcionarios de la Institución en temas de Gestión Documental, manejo de las SAIA y TRD.</t>
  </si>
  <si>
    <t>Socilaización del Proceso de Gestión Documental</t>
  </si>
  <si>
    <t>Segumiento Software SAIA.</t>
  </si>
  <si>
    <t>Digitalizar y Sistematizar Documentos</t>
  </si>
  <si>
    <t>Seguimiento a la Ejecución Presupuestal del Proceso de Gestión Documental</t>
  </si>
  <si>
    <t xml:space="preserve">Implementar el Modelo Integrado de Planeación y Gestión (MIPG) </t>
  </si>
  <si>
    <t>Seguimiento al uso correcto de Software SAIA.</t>
  </si>
  <si>
    <t>Realizar Socializaciones a los Funcionarios de la Institución en temas de Gestión Documental y manejo de las SAIA</t>
  </si>
  <si>
    <t>Realizar las respectivas capacitaciones a los funcionarios y docentes de la Universidad de Cundinamarca en Software SAIA.</t>
  </si>
  <si>
    <t>Capacitación de Software SAIA.</t>
  </si>
  <si>
    <t xml:space="preserve"> Fortalecer la estrategia o política de atención al ciudadano, a través de la implementación de herramientas tecnológicas, como insumo para la toma de decisiones oportunas y asertivas.</t>
  </si>
  <si>
    <t>Informe de los resultados de la encuesta y el acta de la comisión de desempeño institucional que lo valide</t>
  </si>
  <si>
    <t>Resultados de la encuesta de satisfacción del usuario</t>
  </si>
  <si>
    <t>Política de Servicio y Atención al Ciudadano</t>
  </si>
  <si>
    <t>Informe del avance porcentual de la capacitación a funcionarios en lenguaje claro</t>
  </si>
  <si>
    <t>Avance porcentual de la capacitación de funcionarios en lenguaje claro</t>
  </si>
  <si>
    <t>Solicitar la publicacion de la herramienta en el micrositio de atencion al ciudadano</t>
  </si>
  <si>
    <t>Publicar herramienta tecnologica en el micrositio de atencion al ciudadano</t>
  </si>
  <si>
    <t>Una vez revisados los documentos del proceso SAC, se actualiza la publicacion en el modelo de operaciones digitales</t>
  </si>
  <si>
    <t>Publicación de la actualización de los documentos de proceso</t>
  </si>
  <si>
    <t>Fortalecer el modelo de operación digital</t>
  </si>
  <si>
    <t>De acuerdo a la mesa de trabajo se realizan los ajustes a los documentos del proceso y se remite para su aprobación</t>
  </si>
  <si>
    <t>actualizar proceso SAC</t>
  </si>
  <si>
    <t xml:space="preserve">Certificación de los Sistemas de Gestión e integración </t>
  </si>
  <si>
    <t>Informe de reporte de PQRS y avance porcentual de las estrategias de servicio y atención al ciudadano</t>
  </si>
  <si>
    <t>Avance porcentual de la estrategia para la atención y servicio al ciudadano</t>
  </si>
  <si>
    <t>Desarrollar herramienta tecnologica apropiada para el analisis de las peticiones instauradas a la universidad como fuente de informacion para la toma de decisión</t>
  </si>
  <si>
    <t>Desarrollo herramienta tecnologica apropiada para SAC</t>
  </si>
  <si>
    <t>Fortalecer la estrategia o política de atención al ciudadano, a través de laimplementación de herramientas tecnológicas, como insumo para la toma dedecisiones oportunas y asertivas.</t>
  </si>
  <si>
    <t>Hacer mesa de trabajo con calidad para actualizacion los documentos con el fin de cumplir las exigencias de los sistemas integrados</t>
  </si>
  <si>
    <t>Fortalecer el proceso SAC</t>
  </si>
  <si>
    <t>establecer mesa de trabajo para el diseño de la herramienta tecnologica apropiada para analisis de datos</t>
  </si>
  <si>
    <t>Asesoria herramienta tecnologica para analisis de datos</t>
  </si>
  <si>
    <t>Entradas del Sistema de Gestión de Seguridad de la Información ¿ SGSI, atendiendo el ejercicio de Revisión por la Dirección, según lo documentado en la Norma ISO 27001:2013, numeral 9.3 Revisión por la Dirección.</t>
  </si>
  <si>
    <t>Presentación de informe e insumos para la Revisión por la Dirección del Sistema de Gestión de Seguridad de la Información - SGSI vigencia 2024</t>
  </si>
  <si>
    <t>Presentación de la Revisión por la Dirección 2024</t>
  </si>
  <si>
    <t>Gestionar los indicadores asociados a seguridad de la información y protección de Datos con su correspondiente medición, socialización y publicación, de acuerdo con el Modelo de Seguridad y Privacidad de la Información, propuesto por el MinTIC.</t>
  </si>
  <si>
    <t>Gestionar los indicadores de seguridad y privacidad de la información.</t>
  </si>
  <si>
    <t>Medición del Sistema de Gestión de Seguridad de la Información - SGSI y el Programa Integral de Gestión de Datos Personales - PIGDP.</t>
  </si>
  <si>
    <t>Ejecución y seguimiento al cronogramas de actividades de las jornadas de sensibilización en seguridad y privacidad de la información y la campaña del día de protección de datos personales</t>
  </si>
  <si>
    <t>Diseñar la estrategia y establecer los cronogramas para el cumplimiento del ESG-SSI-PL01 - Plan Institucional de Sensibilización y Entrenamiento en Seguridad y Privacidad de la Información y el ESG-SSI-PG01 - Programa Integral de Gestión de Datos Personales PIGDP. - Ejecución y seguimiento al cronogramas de actividades de las jornadas de sensibilización en seguridad y privacidad de la información y la campaña del día de protección de datos personales</t>
  </si>
  <si>
    <t>Implementación del Programa Integral de Gestión de Datos Personales - PIGDP</t>
  </si>
  <si>
    <t>Ejecución y seguimiento del cronograma de actividades de las visitas de vigías de seguridad de la información a nivel institucional en sede, seccionales, extensiones, Oficina de Bogotá y Centro Académico Deportivo ¿ CAD.</t>
  </si>
  <si>
    <t>Visitas de vigías de seguridad de la información a nivel institucional.</t>
  </si>
  <si>
    <t>Gestionar las actividades estratégicas y transversales asociadas a la continuidad del Sistema de Gestión de Seguridad de la Información - SGSI</t>
  </si>
  <si>
    <t>Acompañamiento y seguimiento a los planes de mejoramiento producto de la Auditoría Interna II del Sistema de Gestión de Seguridad de la Información - SGSI</t>
  </si>
  <si>
    <t>Gestionar la Auditoria Interna II del Sistema de Gestión de Seguridad de la Información - SGSI y el Programa Integral de Gestión de Datos Personales - PIGDP. - Acompañamiento y seguimiento a los planes de mejoramiento producto de la Auditoría Interna II del Sistema de Gestión de Seguridad de la Información - SGSI</t>
  </si>
  <si>
    <t>Ejecución y seguimiento de los cronogramas de actividades del Sistema de Gestión de Seguridad de la Información - SGSI y el Programa Integral de Gestión de Datos Personales - PIGDP.</t>
  </si>
  <si>
    <t>Gestión de los cronogramas de actividades del Sistema de Gestión de Seguridad de la Información - SGSI y el Programa Integral de Gestión de Datos Personales - PIGDP.</t>
  </si>
  <si>
    <t>Actualización constante de los documentos que conforman el Sistema de Gestión de Seguridad de la Información - SGSI y el Programa Integral de Gestión de Datos Personales ¿ PIGDP, a través del aplicativo SAD.</t>
  </si>
  <si>
    <t>Documentar la información del Sistema de Gestión de Seguridad de la Información - SGSI en el Modelo de Operación Digital de la Universidad de Cundinamarca.</t>
  </si>
  <si>
    <t>Elaboración del informe de gestión del Sistema de Gestión de Seguridad de la Información - SGSI vigencia 2024</t>
  </si>
  <si>
    <t>Presentación del Informe de Gestión del Sistema de Gestión de Seguridad de la Información - SGSI de la vigencia 2024 a la Secretaria General y Dirección de Planeación Institucional</t>
  </si>
  <si>
    <t>Gestión del Sistema de Gestión de Seguridad de la Información - SGSI y el Programa Integral de Gestión de Datos Personales - PIGDP</t>
  </si>
  <si>
    <t>Ejecución y seguimiento del cronograma de actividades de activos de información a nivel institucional de la vigencia 2024.</t>
  </si>
  <si>
    <t>Gestionar las actividades para la gestión de activos de información del Sistema de Gestión de Seguridad de la Información - SGSI. - Ejecución y seguimiento del cronograma de actividades de activos de información a nivel institucional de la vigencia 2024.</t>
  </si>
  <si>
    <t>Gestión de Activos de Información en cumplimiento a la Ley 1712 de 2014 - Por medio de la cual se crea la Ley de Transparencia y del Derecho de Acceso a la Información Pública Nacional y se dictan otras disposiciones</t>
  </si>
  <si>
    <t>Ejecución y seguimiento del cronograma de actividades de la transición de la norma ISO 27001:2022 e implementación de los controles del Anexo A.</t>
  </si>
  <si>
    <t>Definir la estrategia para la transición de la norma ISO 27001:2013 a la norma ISO 27001:2022. - Ejecución y seguimiento del cronograma de actividades de la transición de la norma ISO 27001:2022 e implementación de los controles del Anexo A.</t>
  </si>
  <si>
    <t>Estrategia para la transición de la norma ISO 27001:2013 a la norma ISO 27001:2022.</t>
  </si>
  <si>
    <t>Valoración de las matrices de riesgo del Sistema de Gestión de Seguridad de la Información - SGSI por las áreas y/o procesos de la Universidad de Cundinamarca en sede, seccionales y extensiones.</t>
  </si>
  <si>
    <t>Realizar la gestión del riesgo de seguridad y privacidad de la información. - Valoración de las matrices de riesgo del Sistema de Gestión de Seguridad de la Información - SGSI por las áreas y/o procesos de la Universidad de Cundinamarca en sede, seccionales y extensiones.</t>
  </si>
  <si>
    <t>Estrategia para la gestión de riesgos de seguridad y privacidad de la información</t>
  </si>
  <si>
    <t>Seguimiento, verificación, tratamiento y cierre a los eventos y/o incidentes de seguridad y privacidad de la información reportados por la comunidad universitaria.</t>
  </si>
  <si>
    <t>Atender y dar respuesta a los eventos y/o incidentes de seguridad y privacidad de la información, teniendo en cuenta las etapas del Ciclo de Vida de la Gestión de Incidentes especificadas en el procedimiento ESG-SSI-P09 Gestión de Incidentes de Seguridad y Privacidad de la información. - Seguimiento, verificación, tratamiento y cierre a los eventos y/o incidentes de seguridad y privacidad de la información reportados por la comunidad universitaria.</t>
  </si>
  <si>
    <t>Estrategia para la gestión de incidentes de seguridad y privacidad de la información.</t>
  </si>
  <si>
    <t>Informe detallado de la ejecución de los recursos asignados al proyecto denominado Implementación del Sistema de Gestión de Seguridad de la Información y la Ley de Protección de Datos Personales en la UCundinamarca 2024.</t>
  </si>
  <si>
    <t>Ejecución de los recursos asignados al proyecto denominado Implementación del Sistema de Gestión de Seguridad de la Información y la Ley de Protección de Datos Personales en la UCundinamarca 2024. - Informe detallado de la ejecución de los recursos asignados al proyecto denominado Implementación del Sistema de Gestión de Seguridad de la Información y la Ley de Protección de Datos Personales en la UCundinamarca 2024.</t>
  </si>
  <si>
    <t>Ejecución del proyecto de inversión</t>
  </si>
  <si>
    <t>Ejecución y seguimiento del cronograma de actividades del Campo Multidimencional de Aprendijzaje Digital del Sistema de Gestión de Seguridad de la Información - SGSI</t>
  </si>
  <si>
    <t>Definir las actividades para el diseño, desarrollo y habilitación del Campo Multidimensional de Aprendizaje del Sistema de Gestión de Seguridad De la Información - SGSI.</t>
  </si>
  <si>
    <t>Campo Multidimensional de Aprendizaje del Sistema de Gestión de Seguridad de la Información - SGSI.</t>
  </si>
  <si>
    <t>Diseñar la estrategia y establecer los cronogramas para el cumplimiento del ESG-SSI-PL01 - Plan Institucional de Sensibilización y Entrenamiento en Seguridad y Privacidad de la Información y el ESG-SSI-PG01 - Programa Integral de Gestión de Datos Personales PIGDP.</t>
  </si>
  <si>
    <t>Gestionar la Auditoria Interna II del Sistema de Gestión de Seguridad de la Información - SGSI y el Programa Integral de Gestión de Datos Personales - PIGDP.</t>
  </si>
  <si>
    <t>Jornadas de entrenamiento, verificación y consolidado del registro de activos de información a nivel institucional de la vigencia 2024</t>
  </si>
  <si>
    <t>Gestionar las actividades para la gestión de activos de información del Sistema de Gestión de Seguridad de la Información - SGSI.</t>
  </si>
  <si>
    <t>Elaboración del cronograma de actividades para la transición de la norma ISO 27001:2013 a la norma ISO 27001:2022.</t>
  </si>
  <si>
    <t>Definir la estrategia para la transición de la norma ISO 27001:2013 a la norma ISO 27001:2022.</t>
  </si>
  <si>
    <t>Tratamiento de las matrices de riesgo del Sistema de Gestión de Seguridad de la Información - SGSI por las áreas y/o procesos de la Universidad de Cundinamarca en sede, seccionales y extensiones.</t>
  </si>
  <si>
    <t>Realizar la gestión del riesgo de seguridad y privacidad de la información.</t>
  </si>
  <si>
    <t>Atender y dar respuesta a los eventos y/o incidentes de seguridad y privacidad de la información, teniendo en cuenta las etapas del Ciclo de Vida de la Gestión de Incidentes especificadas en el procedimiento ESG-SSI-P09 Gestión de Incidentes de Seguridad y Privacidad de la información.</t>
  </si>
  <si>
    <t>Ejecución de los recursos asignados al proyecto denominado Implementación del Sistema de Gestión de Seguridad de la Información y la Ley de Protección de Datos Personales en la UCundinamarca 2024.</t>
  </si>
  <si>
    <t>Realizar las visitas de vigías de seguridad y privacidad de la información y documentarlas mediante el formato ESG-SSI-F035 Reporte de Verificación para Vigía de Seguridad de la Información</t>
  </si>
  <si>
    <t>Realizar las visitas de vigías de seguridad y privacidad de la información en en sede, seccionales, extensiones, Oficina de Bogotá y Centro Académico Deportivo CAD. (50%)</t>
  </si>
  <si>
    <t>Gestionar las actividades estratégicas, tácticas y operativas asociadas a la implementación y continuidad del Sistema de Gestión de Seguridad de la Información - SGSI y el Programa Integral de Gestión de Datos Personales - PIGDP.</t>
  </si>
  <si>
    <t>Gobierno digital y seguridad de la información</t>
  </si>
  <si>
    <t>Gestionar los indicadores de seguridad y privacidad de la información. (50%)</t>
  </si>
  <si>
    <t>Entrega del informe final y consolidado de los planes de mejoramiento producto de la Orden Contractual F-OCSU-241 de 2023.</t>
  </si>
  <si>
    <t>Gestionar la Auditoria Interna II del Sistema de Gestión de Seguridad de la Información - SGSI y el Programa Integral de Gestión de Datos Personales - PIGDP. (50%)</t>
  </si>
  <si>
    <t>Actualización y mantenimiento de las cuatro (4) sesiones del micrositio, con el objetivo de comunicar, informar y sensibilizar a la comunidad universitaria en general acerca del SGSI.</t>
  </si>
  <si>
    <t>Gestionar el contenido del micrositio del Sistema de Gestión de Seguridad de la Información SGSI en el gestor web de Joomla. (50%)</t>
  </si>
  <si>
    <t>Seguimiento y acompañamiento a los procesos y/o áreas que tengan asignados planes de mejoramiento para asegurar su cumplimiento y cierre.</t>
  </si>
  <si>
    <t>Gestión de los planes de mejoramiento producto de la Auditoria Interna I del Sistema de Gestión de Seguridad de la Información - SGSI. (50%)</t>
  </si>
  <si>
    <t>Actualización constante de los documentos que conforman el Sistema de Gestión de Seguridad de la Información - SGSI y el Programa Integral de Gestión de Datos Personales PIGDP, a través del aplicativo SAD.</t>
  </si>
  <si>
    <t>Documentar la información del Sistema de Gestión de Seguridad de la Información SGSI en el Modelo de Operación Digital de la Universidad de Cundinamarca. (50%)</t>
  </si>
  <si>
    <t>Diagnóstico e impacto de la transición de la norma ISO 27001:2022 e implementación de los controles del Anexo A.</t>
  </si>
  <si>
    <t>Definir la estrategia para la transición de la norma ISO 27001:2013 a la norma ISO 27001:2022. (30%)</t>
  </si>
  <si>
    <t>Revisión mediante muestra de titulares (estudiantes) para asegurar el debido tratamiento de datos personales en cumplimiento de la normatividad legal vigente.</t>
  </si>
  <si>
    <t>Estrategia para la revisión y seguimiento a la gestión de autorizaciones para el tratamiento de datos personales. (50%)</t>
  </si>
  <si>
    <t>Diseñar la estrategia para la implementación de la Ley de Protección de Datos Personales</t>
  </si>
  <si>
    <t>Socialización de los cronogramas de actividades para el desarrollo de las jornadas de sensibilización en seguridad y privacidad de la información y la campaña del día de protección de datos personales ¿Tus datos no son un juego¿ en la Comisión de Gestión.</t>
  </si>
  <si>
    <t>Diseñar la estrategia y establecer los cronogramas para el cumplimiento del ESG-SSI-PL01 - Plan Institucional de Sensibilización y Entrenamiento en Seguridad y Privacidad de la Información y el ESG-SSI-PG01 - Programa Integral de Gestión de Datos Personales PIGDP. (30%)</t>
  </si>
  <si>
    <t>Elaborar el cronograma de actividades para la gestión de activos de información a nivel institucional y socializarlo en la Comisión de Gestión.</t>
  </si>
  <si>
    <t>Definir las actividades para la gestión de activos de información del Sistema de Gestión de Seguridad de la Información SGSI. (20%)</t>
  </si>
  <si>
    <t>Seguimiento de las matrices de riesgo construidas en la vigencia 2023 y elaboración de las matrices de riesgo de las seccionales y extensiones de la Universidad de Cundinamarca, a partir de los activos de información.</t>
  </si>
  <si>
    <t>Realizar la gestión del riesgo de seguridad y privacidad de la información. (100%)</t>
  </si>
  <si>
    <t>Diseñar e implementar la estrategia para la gestión de incidentes de seguridad y privacidad de la Información</t>
  </si>
  <si>
    <t>Atender los eventos y/o incidentes de seguridad y privacidad de la información, teniendo en cuenta las etapas del Ciclo de Vida de la Gestión de Incidentes especificadas en el procedimiento ESG-SSI-P09 Gestión de Incidentes de Seguridad y Privacidad de la información. (50%)</t>
  </si>
  <si>
    <t>Actualización de la Matriz de Identificación y Seguimiento al Cumplimiento de Requisitos Legales y Otros para envió a la Dirección Jurídica y a partir de su aprobación solicitar su publicación.</t>
  </si>
  <si>
    <t>Revisar y ajustar la Matriz de Identificación y Seguimiento al Cumplimiento de Requisitos Legales y Otros del Sistema de Gestión de Seguridad de la Información y el Programa Integral de Gestión de Datos Personales - PIGDP. (100%)</t>
  </si>
  <si>
    <t>Revisar y ajustar la Matriz de Flujos de Comunicación del Sistema de Gestión de Seguridad de la Información y el Programa Integral de Gestión de Datos Personales - PIGDP. (100%)</t>
  </si>
  <si>
    <t>Ejecución de la Orden Contractual F-OCSU-241 de 2023 ¿Contratar el servicio de Auditoría Interna II para el Sistema de Gestión de Seguridad de la Información SGSI bajo la norma ISO27001:2013, el Modelo de Seguridad y Privacidad de la Información, el cumplimiento de la Ley 1581 de 2012 y demás normatividad reglamentaria¿</t>
  </si>
  <si>
    <t>Gestionar la Auditoria Interna II del Sistema de Gestión de Seguridad de la Información - SGSI y el Programa Integral de Gestión de Datos Personales - PIGDP. (25%)</t>
  </si>
  <si>
    <t>Diagnóstico del funcionamiento y revisión de los contenidos publicados en el micrositio del Sistema de Gestión de Seguridad de la Información SGSI.</t>
  </si>
  <si>
    <t>Gestionar el contenido del micrositio del Sistema de Gestión de Seguridad de la Información SGSI en el gestor web de Joomla. (25%)</t>
  </si>
  <si>
    <t>Elaboración de los cronogramas de actividades que reflejen la estrategia para realizar las visitas de vigías de seguridad de la información a nivel institucional en sede, seccionales, extensiones, Oficina de Bogotá y Centro Académico Deportivo ¿ CAD.</t>
  </si>
  <si>
    <t>Definir las actividades para las visitas de vigías de seguridad de la información a nivel institucional. (25%)</t>
  </si>
  <si>
    <t>Elaboración de los cronogramas de actividades que reflejen la implementación del Sistema de Gestión de Seguridad de la Información - SGSI y el Programa Integral de Gestión de Datos Personales - PIGDP.</t>
  </si>
  <si>
    <t>Definir las actividades para la implementación del Sistema de Gestión de Seguridad de la Información - SGSI y el Programa Integral de Gestión de Datos Personales - PIGDP. (100%)</t>
  </si>
  <si>
    <t>Elaboración del cronograma de actividades y articulación con las áreas pertinentes para construir el Plan de Aprendizaje Digital (PAD).</t>
  </si>
  <si>
    <t>Definir las actividades para el diseño, desarrollo y habilitación del Campo Multidimensional de Aprendizaje del Sistema de Gestión de Seguridad De la Información SGSI. (20%)</t>
  </si>
  <si>
    <t>Ejecución del cronograma de actividades para el Registro Nacional de Bases de Datos de acuerdo a los lineamientos de la Superintendencia de Industria y Comercio ¿ SIC.</t>
  </si>
  <si>
    <t>Proponer y ejecutar el cronograma de actividades para el Registro Nacional de Bases de Datos (RNBD) a nivel institucional. (100%)</t>
  </si>
  <si>
    <t>Revisión y actualización de los lineamientos para la gestión de riesgos, tanto como procedimientos internos, metodología utilizada y políticas específicas.</t>
  </si>
  <si>
    <t>Revisar la documentación de la gestión de riesgos del Sistema de Gestión de Seguridad de la Información SGSI. (100%)</t>
  </si>
  <si>
    <t>Diseñar e implementar la estrategia para la gestión de riesgos de seguridad y privacidad de la Información</t>
  </si>
  <si>
    <t>Atender y dar respuesta a los eventos y/o incidentes de seguridad y privacidad de la información, teniendo en cuenta las etapas del Ciclo de Vida de la Gestión de Incidentes especificadas en el procedimiento ESG-SSI-P09 Gestión de Incidentes de Seguridad y Privacidad de la información. (25%)</t>
  </si>
  <si>
    <t>Formalización e implementación de los procedimientos ESG-SSI-P09 Gestión de Incidentes de Seguridad de la Información y ESG-SSI-P10 Reporte de Incidente de Protección de Datos Personales.</t>
  </si>
  <si>
    <t>Ajustar los procedimientos ESG-SSI-P09 Gestión de Incidentes de Seguridad de la Información y ESG-SSI-P10 Reporte de Incidente de Protección de Datos Personales (100%).</t>
  </si>
  <si>
    <t>Brindar acompañamiento en la creación y actualización de los trámites requeridos por la Universidad de Cundinamarca.</t>
  </si>
  <si>
    <t>Identificación y actualización de trámites</t>
  </si>
  <si>
    <t>reinigieneria de los procesos del SGC revisados y ajustados</t>
  </si>
  <si>
    <t>La implementación exitosa del rediseño o reingeniería de los procesos está relacionada en gran medida con las actitudes de los directivos y/o responsables, la situación estructural y cultural de la organización y la predisposición del personal para comprometerse con los cambios y brindar un decidido apoyo para obtener los resultados buscados. Necesitas el compromiso de la dirección con este nuevo modelo de gestión. Es precisamente a partir de la implementación que se obtendrán los objetivos propuestos en el rediseño o reingeniería, de modo que esta etapa es de vital importancia, tal vez la más conflictiva y difícil, aún en los casos que se cuente con propuestas brillantes que indiquen posibilidades espectaculares de mejoramiento. Teniendo en cuenta la diversidad de variables en juego y las posibles contingencias imprevisibles al comenzar la implementación, el plan debe ser flexible y con la necesaria capacidad para adaptarse a los eventuales cambios que se produzcan. Esta etapa incluye la comunicación al personal sobre los cambios a realizar, la ejecución de los cambios, el control y seguimiento y la evaluación de sus resultados.</t>
  </si>
  <si>
    <t>Implementación</t>
  </si>
  <si>
    <t>Reingeniería de procesos Talento Humano, Bienes y Servicios y Financiera</t>
  </si>
  <si>
    <t>Presentar informe ejecutivo de la ejecución presupuestal de acuerdo a la asignación de recursos de la Dirección de Sistemas y Tecnología</t>
  </si>
  <si>
    <t>Seguimiento a la ejecución presupuestal de gastos de la pasiva y proyectos de inversión</t>
  </si>
  <si>
    <t>Diagnostico de los sistemas integrados de gestión SGC, SGA, SGSI, SST y sistema de anticorrupción.</t>
  </si>
  <si>
    <t>Realizar Diagnostico del SGC</t>
  </si>
  <si>
    <t>certificar el sistema de SGC, SG SST, SGA, SGSI Y Sistema Antosoborno, de forma Integral de toda LA universidad de Cundinamarca</t>
  </si>
  <si>
    <t>Asegurar el desarrollo de la auditoría de seguimiento del (SGC), norma ISO 9001:2015</t>
  </si>
  <si>
    <t>Auditoría Externa</t>
  </si>
  <si>
    <t>Certificación de los Sistemas de Gestión e integración Auditoría de renovación del (SGC), norma ISO 9001:2015</t>
  </si>
  <si>
    <t>procesos del SGC revisados y ajustados</t>
  </si>
  <si>
    <t>El rediseño o reingeniería del proceso solo tiene sentido si es coherente con la estrategia de la organización. El rediseño es imposible si no se enfoca el esfuerzo teniendo en cuenta los objetivos específicos previamente establecidos. Esta etapa incluye la descripción y análisis de los procesos, la elaboración de propuestas de mejoras y la planificación de los cambios que se deberían realizar.</t>
  </si>
  <si>
    <t>Análisis de los procesos y propuestas</t>
  </si>
  <si>
    <t>Presentar informe ejecutivo de la ejecución presupuestal de acuerdo a la asignación de recursos.</t>
  </si>
  <si>
    <t>Seguimiento a la ejecución presupuestal de inversión y pasiva</t>
  </si>
  <si>
    <t>Contratar la auditoría de seguimiento por parte del ente certificador.</t>
  </si>
  <si>
    <t>Contratación</t>
  </si>
  <si>
    <t>Certificación de los Sistemas de Gestión e integraciónAuditoría de seguimiento del (SGC), norma ISO 9001:2015</t>
  </si>
  <si>
    <t>Asegurar el desarrollo de la auditoría interna al sistema de gestión de la calidad</t>
  </si>
  <si>
    <t>Auditoría interna</t>
  </si>
  <si>
    <t>Auditoría Interna Anual del (SGC), norma ISO 9001:2015</t>
  </si>
  <si>
    <t>La definición de un Plan estratégico es un requisito anterior ineludible. Es un aspecto clave la verificación de la estrategia de la organización analizando las probables ventajas y consecuencias que se pueden obtener como resultado del re diseño. Se deben definir a partir de los objetivos y metas fijadas en la organización, cuales serán los procesos cuyo re diseño es prioritario.</t>
  </si>
  <si>
    <t>Plan estratégico</t>
  </si>
  <si>
    <t>Identificación y actualización de trámites Trimestre 2</t>
  </si>
  <si>
    <t>Contratar la auditoría interna al sistema de gestión de la calidad.</t>
  </si>
  <si>
    <t>Auditoría de seguimiento del (SGC), norma ISO 9001:2015</t>
  </si>
  <si>
    <t>Aprobación de la metodología a implementar</t>
  </si>
  <si>
    <t>Aprobación de la metodología</t>
  </si>
  <si>
    <t xml:space="preserve"> Reingeniería de procesos </t>
  </si>
  <si>
    <t>Identificación y actualización de trámites. Trimestre 1</t>
  </si>
  <si>
    <t>Establecer la ruta de trabajo para elo mantenimiento del sistema de gestión.</t>
  </si>
  <si>
    <t>Ruta de trabajo de para el seguimiento al Sistema de gestión.</t>
  </si>
  <si>
    <t>Recopilación, análisis y presentación de datos relevantes relacionados con el consumo de agua, energía y materiales</t>
  </si>
  <si>
    <t>Informe de austeridad - Recopilación, análisis y presentación de datos relevantes relacionados con el consumo de agua, energía y materiales</t>
  </si>
  <si>
    <t>Presentar el 100% de informes de austeridad del gasto relacionados con SGA</t>
  </si>
  <si>
    <t>Desarrollo del cronograma de formación, sensibilización y toma de conciencia</t>
  </si>
  <si>
    <t>Desarrollo de cronograma de capacitaciones</t>
  </si>
  <si>
    <t>Garantizar un 80% de Nivel de conocimiento y conciencia ambiental en los trabajadores de la UCUNDINAMARCA</t>
  </si>
  <si>
    <t>Análisis de las evaluaciones de las inducciones realizadas , periodo 2024-2</t>
  </si>
  <si>
    <t>Análisis de las evaluaciones</t>
  </si>
  <si>
    <t>Desarrollar los planes de acción para dar cumplimiento a los hallazgos de la auditoria interna y de certificación en ISO 14001:2015 del 2024.</t>
  </si>
  <si>
    <t>Formular los planes de mejoramiento - Desarrollar los planes de acción para dar cumplimiento a los hallazgos de la auditoria interna y de certificación en ISO 14001:2015 del 2024.</t>
  </si>
  <si>
    <t>Garantizar el cierre eficiente del 80% de los planes de acción propuestos para el SGA</t>
  </si>
  <si>
    <t>Desarrollo de la auditoria de certificación en ISO 14001:2015.</t>
  </si>
  <si>
    <t>Auditoria de certificación ISO 14001:2015 - Desarrollo de la auditoria de certificación en ISO 14001:2015.</t>
  </si>
  <si>
    <t>Ejecución de los recursos de funcionamiento e inversión.</t>
  </si>
  <si>
    <t>Realizar el proceso contractual - Ejecución de los recursos de funcionamiento e inversión.</t>
  </si>
  <si>
    <t>Ejecución del 95% de los recursos para Proyecto de inversión SGA y Recursos de funcionamiento en cada una de las unidades regionales</t>
  </si>
  <si>
    <t>Solicitar el acompañamiento de Comunicaciones y demás áreas para el desarrollo de campaña ambiental IV semestre</t>
  </si>
  <si>
    <t>Plantear campaña ambiental - Solicitar el acompañamiento de Comunicaciones y demás áreas para el desarrollo de campaña ambiental IV semestre</t>
  </si>
  <si>
    <t>Desarrollar el 80% de las piezas y campañas sobre el SGA en todas las unidades regionales</t>
  </si>
  <si>
    <t>Solicitar el desarrollo de piezas publicitarias del SGA del mes de octubre, noviembre y diciembre; y actualización de los documentos en micro sitio</t>
  </si>
  <si>
    <t>Desarrollar solicitud de piezas publicitarias - Solicitar el desarrollo de piezas publicitarias del SGA del mes de octubre, noviembre y diciembre; y actualización de los documentos en micro sitio</t>
  </si>
  <si>
    <t>Implementación y continuidad de las actividades dispuestas</t>
  </si>
  <si>
    <t>Mantener las acciones de control operacional relacionadas con la gestión de residuos - Implementación y continuidad de las actividades dispuestas</t>
  </si>
  <si>
    <t>Dar cumplimiento al 80% de cada uno de los programas del PIGA</t>
  </si>
  <si>
    <t>Mantener las acciones de control operacional relacionadas con el uso eficiente de energía - Implementación y continuidad de las actividades dispuestas</t>
  </si>
  <si>
    <t>Mantener las acciones de control operacional relacionadas con el uso eficiente de agua - Implementación y continuidad de las actividades dispuestas</t>
  </si>
  <si>
    <t>Evaluar la efectividad de la continuidad de los convenios.</t>
  </si>
  <si>
    <t>Evaluar los convenios o alinazas estretgicas</t>
  </si>
  <si>
    <t>Implementación de las estrategias para fortalecer los programas los consumo</t>
  </si>
  <si>
    <t>Desarrollar las estrategias con aliados externos - Implementación de las estrategias para fortalecer los programas los consumo</t>
  </si>
  <si>
    <t>Desarrollo de las actividades en el marco de las estrategias ambientales acordadas con las decanaturas, Bienestar Universitario, ISU e Investigación Universitaria.</t>
  </si>
  <si>
    <t>Desarrollar estrategias con aliados internos - Desarrollo de las actividades en el marco de las estrategias ambientales acordadas con las decanaturas, Bienestar Universitario, ISU e Investigación Universitaria.</t>
  </si>
  <si>
    <t>Identificación constante de los requisitos legales</t>
  </si>
  <si>
    <t>Id requisitos legales - Identificación constante de los requisitos legales</t>
  </si>
  <si>
    <t>Dar cumplimiento al 100% de los requisitos legales</t>
  </si>
  <si>
    <t>Recopilación, análisis y presentación de datos relevantes relacionados con El consumo de agua, energía y materiales</t>
  </si>
  <si>
    <t>Informe de austeridad</t>
  </si>
  <si>
    <t>Desarrollo del cronograma de formación, sensibilización y toma de conciencia para el SGA, periodo 2024-2.</t>
  </si>
  <si>
    <t>Documentar las necesidades de formación y toma de conciencia para el SGA</t>
  </si>
  <si>
    <t>Actividades del SGA en encuentros dialógicos, conmemoraciones, eventos ambientales.</t>
  </si>
  <si>
    <t>Desarrollar las jornadas de formación y toma de conciencia para el SGA</t>
  </si>
  <si>
    <t>Envío del cronograma de formación, sensibilización y toma de conciencia a la oficina de Talento Humano.</t>
  </si>
  <si>
    <t>Comunicar las necesidades de formación y toma de conciencia para el SGA</t>
  </si>
  <si>
    <t>Aplicación de encuesta para identificación de necesidades de capacitación y formación para el periodo 2024-2</t>
  </si>
  <si>
    <t>Aplicar encuestas - formación y toma de conciencia para el SGA-</t>
  </si>
  <si>
    <t>Desarrollar las actividades planteadas en los planes de acción para dar cumplimiento a los hallazgos de la auditoria interna y de certificación en ISO 14001:2015</t>
  </si>
  <si>
    <t>Formular los planes de mejoramiento</t>
  </si>
  <si>
    <t>Desarrollo de la auditoria interna en ISO 14001:2015.</t>
  </si>
  <si>
    <t>Auditoria Interna ISO 14001:2015</t>
  </si>
  <si>
    <t>Realizar el proceso contractual para la Auditoria de certificación en ISO 14001:2015</t>
  </si>
  <si>
    <t>Auditoria de certificación ISO 14001:2015</t>
  </si>
  <si>
    <t>Ejecución de los recursos del ¿proyecto de inversión.</t>
  </si>
  <si>
    <t>Realizar el proceso contractual - Ejecución de los recursos del proyecto de inversión.</t>
  </si>
  <si>
    <t>Ejecución de los recursos de funcionamiento.</t>
  </si>
  <si>
    <t>Realizar el proceso contractual</t>
  </si>
  <si>
    <t>Solicitar el acompañamiento de Comunicaciones y demás áreas para el desarrollo de campaña ambiental III semestre</t>
  </si>
  <si>
    <t>Plantear campaña ambiental</t>
  </si>
  <si>
    <t>Solicitar el desarrollo de piezas publicitarias del SGA del mes de julio, agosto, septiembre; y actualización de los documentos en micro sitio</t>
  </si>
  <si>
    <t>Desarrollar solicitud de piezas publicitarias</t>
  </si>
  <si>
    <t>Mantener las acciones de control operacional relacionadas con la gestión de residuos</t>
  </si>
  <si>
    <t>Mantener las acciones de control operacional relacionadas con el uso eficiente de energía</t>
  </si>
  <si>
    <t>Mantener las acciones de control operacional relacionadas con el uso eficiente de agua</t>
  </si>
  <si>
    <t>Desarrollar las estrategias con aliados externos</t>
  </si>
  <si>
    <t>Desarrollar estrategias con aliados internos</t>
  </si>
  <si>
    <t>Evaluaciòn del cumplimiento de los requisitos legales</t>
  </si>
  <si>
    <t>Id requisitos legales - Evaluaciòn del cumplimiento de los requisitos legales</t>
  </si>
  <si>
    <t>Id requisitos legales</t>
  </si>
  <si>
    <t>Definir las estrategias para fortalecer los programas posconsumo</t>
  </si>
  <si>
    <t>Definir las estrategias</t>
  </si>
  <si>
    <t>Vinculación de estrategias ambientales con las partes interesadas externas.</t>
  </si>
  <si>
    <t>Fortalecer los sistemas integrados de gestión en la UDEC</t>
  </si>
  <si>
    <t>Ratificar los convenios, definir los puntos y frecuencias de recolección.</t>
  </si>
  <si>
    <t>Convenios</t>
  </si>
  <si>
    <t>Realizar el proceso contrctual para la Auditoia interna en ISO 14001:2015</t>
  </si>
  <si>
    <t>Realizar la Auditoría de Interna del (SGA) ISO 14001:2016</t>
  </si>
  <si>
    <t>Convocatoria para el desarrollo de mesas de trabajo con ISU para la articulación de estrategias ambientales.</t>
  </si>
  <si>
    <t>Mesas de trabajo de ISU</t>
  </si>
  <si>
    <t>Propuesta para la vinculación de estrategias ambientales con los macroprocesos de apoyo y misionales.</t>
  </si>
  <si>
    <t>Convocatoria para el desarrollo de mesas de trabajo con Investigación Universitaria para la articulación de estrategias ambientales.</t>
  </si>
  <si>
    <t>Mesas de trabajo de Investigación Universitaria</t>
  </si>
  <si>
    <t>Convocatoria para el desarrollo de mesas de trabajo con las decanaturas para la articulación de estrategias ambientales</t>
  </si>
  <si>
    <t>Mesas de trabajo con decanaturas</t>
  </si>
  <si>
    <t>Convocatoria para el desarrollo de mesas de trabajo con Bienestar Universitario para la articulación de estrategias ambientales</t>
  </si>
  <si>
    <t>Mesas de trabajo con Bienestar Universitario.</t>
  </si>
  <si>
    <t>Cronograma de capacitacioes. Trimestre 2</t>
  </si>
  <si>
    <t>Implementar estrategias pedagógicas vivenciales - experienciales en apoyo al (SGA)</t>
  </si>
  <si>
    <t>Aplicación de encuesta para identificciòn de necesidades de capacitación y formación para el periodo 2024-2</t>
  </si>
  <si>
    <t>Aplicación de encuetas</t>
  </si>
  <si>
    <t>Analisis de las evaluaciones de las inducciones realizadas periodo 2024-1</t>
  </si>
  <si>
    <t>Analisis de las evaluaciones</t>
  </si>
  <si>
    <t>Desarrollar las actividades planteadas en los planes de acción para dar cumplimiento a los hallazgos de la auditoria interna y de certificación en ISO 14001:2015 del 2022 y 2023.</t>
  </si>
  <si>
    <t>Planes de mejoramiento. Trimestre 2</t>
  </si>
  <si>
    <t>Formular oportunidades de mejora para fortalecer el SGA</t>
  </si>
  <si>
    <t>Realizar el planteamiento de los ABS y las cotizaciones para los recursos por inversiòn.</t>
  </si>
  <si>
    <t>Realizar los procesos precontractuales del Prtoyecto de inversión.</t>
  </si>
  <si>
    <t>Ejecución del Proyecto de inversión SGA y Recursos de funcionamiento por unidades regionales</t>
  </si>
  <si>
    <t>Realizar el planteamiento de los ABS y las cotizaciones para los recursos por funcionamiento</t>
  </si>
  <si>
    <t>Realizar los procesos precontractuales de los recursos de funcionamiento.</t>
  </si>
  <si>
    <t>Realizar el proceso contrctual</t>
  </si>
  <si>
    <t>Planteamiento del cronograma de campañas del SGA de los meses de abril, mayo y junio.</t>
  </si>
  <si>
    <t>Cronograma de campañas . Trimestre 2</t>
  </si>
  <si>
    <t>Diseño e implementación de campañas enfocadas a los Programas Ambienales Institucionales - PIGA</t>
  </si>
  <si>
    <t>Informes de campañas por trimestre.</t>
  </si>
  <si>
    <t>Campañas</t>
  </si>
  <si>
    <t>Identificación de aliados estrategicos relacionados con progrmas postconsumo y alternativas para manejo de residuos convencionales aprovechables.</t>
  </si>
  <si>
    <t>Matriz de aliados ambientales</t>
  </si>
  <si>
    <t>Envio del cronograma de formación, sensibilización y toma de conciencia a la oficina de Talento Humano.</t>
  </si>
  <si>
    <t>Envio de cronograma de capacitaciones</t>
  </si>
  <si>
    <t>Desarrollo de cronograma de capacitacioes</t>
  </si>
  <si>
    <t>Planteamiento del cronograma de formación, sensibilización y toma de conciencia periodo 2024-1</t>
  </si>
  <si>
    <t>Cronograma de capacitacioes. Trimestre 1</t>
  </si>
  <si>
    <t>Desarrollar los planes de acción para dar cumplimiento a los hallazgos de la auditoria interna y de certificación en ISO 14001:2015 del 2023 y el cumplimiento de las actividades de los planes de acción del 2022.</t>
  </si>
  <si>
    <t>Planes de mejoramiento. Trimestre 1</t>
  </si>
  <si>
    <t>Realizar los procesos precontractuales</t>
  </si>
  <si>
    <t>Planteamiento del cronograma de campañas del SGA del mes de marzo.</t>
  </si>
  <si>
    <t>Matriz de flujo de comunicaciones</t>
  </si>
  <si>
    <t>Cronograma de campañas. Trimestre 1</t>
  </si>
  <si>
    <t>Implementar estrategias para elevar la tasa de graduación en los programas académicos T1</t>
  </si>
  <si>
    <t>Numero de estrategias implementadas para elevar tasa de graduación en programas académicos</t>
  </si>
  <si>
    <t xml:space="preserve"> Éxito Académico </t>
  </si>
  <si>
    <t xml:space="preserve"> Verificar el avance de la estrategia de graduación al por parte de las Decanaturas y direcciones de programa</t>
  </si>
  <si>
    <t>Certificado cumplimiento ruta de acreditación emitido por VAC</t>
  </si>
  <si>
    <t>Lanzamiento convocatoria de profesores de carrera</t>
  </si>
  <si>
    <t>Lanzar la convocatoria de profesores de carrera</t>
  </si>
  <si>
    <t>Desarrollar la convocatoria para profesores de carrera.</t>
  </si>
  <si>
    <t>Evidenciar el desarrollo de la convocatoria de profesores de carrera con sus respectivas fases.</t>
  </si>
  <si>
    <t>Implementar estrategias para elevar la tasa de graduación en los programas académicos T2</t>
  </si>
  <si>
    <t>Implementar la ruta de Acreditación de Alta Calidad para los programas y la Acreditación institucional de sedes</t>
  </si>
  <si>
    <t xml:space="preserve">Acreditación de Alta Calidad  </t>
  </si>
  <si>
    <t>Realizar la convocatoria de vinculación de veinticinco (25) Profesores de planta 2023-2024</t>
  </si>
  <si>
    <t xml:space="preserve">Fortalecimiento Profesores de Planta </t>
  </si>
  <si>
    <t xml:space="preserve"> Realizar la convocatoria de vinculación de veinticinco (25) Profesores de planta 2023-2025</t>
  </si>
  <si>
    <t xml:space="preserve"> Fortalecimiento Profesores de Planta </t>
  </si>
  <si>
    <t>Verificar el avance de la estrategia de graduación al por parte de las Decanaturas y direcciones de programa</t>
  </si>
  <si>
    <t>Diseñar la ruta para la actualización y resignificación del Proyecto Educativo Institucional PEI</t>
  </si>
  <si>
    <t>Realizar la planificación y hoja de ruta para el diseño y estructura del Proyecto Educativo Institucional, artículado con el Modelo Educativo de la Universidad</t>
  </si>
  <si>
    <t xml:space="preserve"> Actualización del Proyecto Educativo Institucional PEI</t>
  </si>
  <si>
    <t xml:space="preserve"> Realizar la actualización y resignificación del Proyecto Educativo Institucional PEI de la Universidad de Cundinamarca</t>
  </si>
  <si>
    <t>Realizar la planificación y hoja de ruta para el diseño y estructura del Proyecto Educativo Institucional, articulado con el Modelo Educativo de la Universidad</t>
  </si>
  <si>
    <t>implementar insignias interculturales</t>
  </si>
  <si>
    <t>Presentar informe ante comité de virtualidad evidenciando insignias digitales interculturales otorgadas a por lo menos el 30% de participantes sobre la base de cálculo del año anterior</t>
  </si>
  <si>
    <t xml:space="preserve"> 1.3 Validar el Modelo Educativo Digital Transmoderno </t>
  </si>
  <si>
    <t xml:space="preserve"> Proyecto Educativo Institucional PEI resignificado</t>
  </si>
  <si>
    <t xml:space="preserve"> 4.3 Favorecer la internacionalización transcultural </t>
  </si>
  <si>
    <t>30% de los participantes del CAC con insignias digitales interculturales</t>
  </si>
  <si>
    <t>Meta Fiscal - educacion Continuada</t>
  </si>
  <si>
    <t>Cumplimiento del 25% de la meta fiscal de educacion Continuada</t>
  </si>
  <si>
    <t>Meta Fiscal Convenios</t>
  </si>
  <si>
    <t>Cumplimiento del 25% de la meta fiscal de Convenios y Contratos</t>
  </si>
  <si>
    <t>Establecer la planeación de las Experiencias de aprendizaje del Campo de Aprendizaje Cultural de la Facultad</t>
  </si>
  <si>
    <t>Definir y planear las experiencias de aprendizaje del CAC de acuerdo al cronograma para desarrollo de las mismas para 2024-1</t>
  </si>
  <si>
    <t>Cronograma y agenda de encuentros dialogicos 2024-1</t>
  </si>
  <si>
    <t>Presentacion y aprobacion por consejo de facultad el cronograma y agenda de encuentros dialogicos para 2024-1</t>
  </si>
  <si>
    <t xml:space="preserve"> Mejorar el dialogo entre procesos ISU y CTI</t>
  </si>
  <si>
    <t xml:space="preserve"> Dialogo de Saberes</t>
  </si>
  <si>
    <t xml:space="preserve">Dialogo de Saberes </t>
  </si>
  <si>
    <t>Implementar los (CAC)</t>
  </si>
  <si>
    <t xml:space="preserve"> 3. Campos de Aprendizaje Cultural </t>
  </si>
  <si>
    <t>Realizar los encuentros dialógicos y articularlos a las evidencias del CAC</t>
  </si>
  <si>
    <t xml:space="preserve">20. Campos de Aprendizaje Cultural (CAC) </t>
  </si>
  <si>
    <t>Construccion de documentos maestros, MBA</t>
  </si>
  <si>
    <t>Avance porcentual (50%) del Documento Maestro MBA</t>
  </si>
  <si>
    <t>Construcción de documentos maestros programa: Contaduría Pública, de la Extensión Soacha</t>
  </si>
  <si>
    <t>Radicación del Documento Maestro del programa: Contaduría Pública, de la Extension Soacha ante el Ministerio de Educación Nacional</t>
  </si>
  <si>
    <t>Meta Fiscal - educacion Continuada 2</t>
  </si>
  <si>
    <t>Cumplimiento del 50% de la meta fiscal de educacion Continuada</t>
  </si>
  <si>
    <t>Meta Fiscal Convenios 2</t>
  </si>
  <si>
    <t>Cumplimiento del 50% de la meta fiscal de Convenios y Contratos</t>
  </si>
  <si>
    <t>Desarrollo de experiencias acorde al cronograma definido para 2024-1</t>
  </si>
  <si>
    <t>Informe sobre el Desarrollo de las experiencias de aprendizaje e informe de las mismas vigencia 2024-1</t>
  </si>
  <si>
    <t>Realizacion de encuentros dialogicos 2024-1</t>
  </si>
  <si>
    <t>Realizar informe sobre el desarrollo y seguimiento de encuentros dialogicos y actas de los estos evidenciando los compromisos de la Facultad</t>
  </si>
  <si>
    <t xml:space="preserve"> Ampliar la Oferta Académica de pregrados y posgrados</t>
  </si>
  <si>
    <t xml:space="preserve"> Ampliar la oferta de programas de pregrado y posgrados</t>
  </si>
  <si>
    <t xml:space="preserve"> Ampliar la Oferta Académica de pregrados y posgrados </t>
  </si>
  <si>
    <t xml:space="preserve"> Dialogo de Saberes </t>
  </si>
  <si>
    <t>Mejorar el dialogo entre procesos ISU y CTI</t>
  </si>
  <si>
    <t xml:space="preserve"> Implementar los (CAC)</t>
  </si>
  <si>
    <t xml:space="preserve"> Realizar los encuentros dialógicos y articularlos a las evidencias del CAC</t>
  </si>
  <si>
    <t xml:space="preserve"> 20. Campos de Aprendizaje Cultural (CAC)</t>
  </si>
  <si>
    <t>Ampliar la oferta de servicios de educación continuada.</t>
  </si>
  <si>
    <t>Cumplimiento del 75% en la ejecución de meta fiscal de la Facultad con respecto a la Educación Continuada</t>
  </si>
  <si>
    <t>Radicar en SACES CNA el documento de apreciación de condiciones iniciales con miras a la acreditación en alta calidad de Un (1) programa académicos</t>
  </si>
  <si>
    <t>Radicar al CNA los informes del programa de IContaduría Pública (sede Fusagasugá, Chía, Facatativá y Ubaté)</t>
  </si>
  <si>
    <t>Ejecutar el plan de fortalecimiento y mejoramiento de medición de valor agregado y los procesos de gestión curricular del CAMPO DE APRENDIZAJE INSTITUCIONAL</t>
  </si>
  <si>
    <t>Presentar informe sobre el plan de fortalecimiento y mejoramiento de medición de valor agregado y los procesos de gestión curricular del CAMPO DE APRENDIZAJE INSTITUCIONAL</t>
  </si>
  <si>
    <t>Ejecutar el plan de fortalecimiento y mejoramiento de pruebas SABER PRO y de la Catedra Generación SIGLO 21</t>
  </si>
  <si>
    <t>Presentar informe sobre la ejeución de la ruta de fortalecimiento dfe pruebas SABER PRO y de la Catedra Generación Siglo XXI</t>
  </si>
  <si>
    <t>Cumplimiento meta fiscal convenios y contratos</t>
  </si>
  <si>
    <t>Cumplimiento del 75% en la ejecución de meta fiscal de la Facultad con respecto a Convenios y Contratos</t>
  </si>
  <si>
    <t>Presentar el informe que de cuenta del número de usuarios con insignias reconocidas, resultados del CAC de cultura y salvaguarda de patrimonio</t>
  </si>
  <si>
    <t>Presentar ante el Comité de extensión el informe que da cuenta del número de usuarios reconocidos con insignias digitales, resultados del CAC de cultura y salvaguarda del patrimonio en coherencia con los indicadores de acreditación.</t>
  </si>
  <si>
    <t>Vicerrectoría Académica &gt; 1. Misión de Impacto y Alta Calidad Transmoderna Translocal &gt; 1.3 Validar el Modelo Educativo Digital Transmoderno &gt; Mejorar en 3% los resultados de la medición de valor agregado institucional</t>
  </si>
  <si>
    <t>Cumplir con el 100% de ejecución anual estipulado en la meta fiscal de Educación Continuada</t>
  </si>
  <si>
    <t xml:space="preserve">&gt; 1.1 Diversificar la oferta académica en coherencia con las realidades y necesidades del entorno </t>
  </si>
  <si>
    <t xml:space="preserve">1.2 Implementar la ruta de alta calidad académica </t>
  </si>
  <si>
    <t>Radicar al CNA el documento de apreciación de condiciones iniciales con miras a la acreditación en alta calidad de Un (1) programa académico</t>
  </si>
  <si>
    <t>1.3 Validar el Modelo Educativo Digital Transmoderno</t>
  </si>
  <si>
    <t xml:space="preserve">  Mejorar en 3% los resultados de la medición de valor agregado institucional</t>
  </si>
  <si>
    <t xml:space="preserve"> 1.3 Validar el Modelo Educativo Digital Transmoderno</t>
  </si>
  <si>
    <t xml:space="preserve">  Repuntar dos (2) puntos sobre la base de línea institucional los resultados de pruebas SABER PRO Y SABER T Y T</t>
  </si>
  <si>
    <t xml:space="preserve"> 1.9 Propiciar el diálogo de saberes para el desarrollo territorial &gt;</t>
  </si>
  <si>
    <t xml:space="preserve"> Cumplir con el 100% de ejecución anual estipulado en la meta fiscal de convenios y contratos</t>
  </si>
  <si>
    <t>1.9 Propiciar el diálogo de saberes para el desarrollo territorial</t>
  </si>
  <si>
    <t xml:space="preserve"> Insignias digitales en los programas de formación continuada - 1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</si>
  <si>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Acta del Consejo de Facultad donde se aprueba y aprobación del PAD en el consejo de Facultad de Ciencias Administrativas, Económicas y COntables.</t>
  </si>
  <si>
    <t>Presentar ante el Comité Curricular de la Facultad el diseño del PAD: SOLUCIÓN DE PROBLEMAS TRANSLOCALES.</t>
  </si>
  <si>
    <t>Implementar el Campo de Aprendizaje: SOLUCIÓN DE PROBLEMAS TRANSLOCALES</t>
  </si>
  <si>
    <t>Consolidar (1) banco de problemas translocales por unidad regional</t>
  </si>
  <si>
    <t xml:space="preserve">1. Misión de Impacto y Alta Calidad Transmoderna Translocal </t>
  </si>
  <si>
    <t xml:space="preserve">Informe de avance </t>
  </si>
  <si>
    <t>Ejecutar el  plan de fortalecimiento y mejoramiento de medición de valor agregado y los procesos de gestión curricular del CAMPO DE APRENDIZAJE INSTITUCIONAL</t>
  </si>
  <si>
    <t>Implementa el plan  fortalecimiento y mejoramiento de medición de valor agregado y los procesos de gestión curricular del CAMPO DE APRENDIZAJE INSTITUCIONAL</t>
  </si>
  <si>
    <t>Mejorar en 12% el valor agregado institucional</t>
  </si>
  <si>
    <t>Informe avance gestor digital</t>
  </si>
  <si>
    <t>Ejecutar el plan de fortalecimiento y mejoramiento de pruebas SABER PRO y de la Catedra Generación SIGLO 21, correlacionar los CADI con las competencias genericas y especificas del respectivo nucleo basico del conocimeinto</t>
  </si>
  <si>
    <t>Cumplimiento con el del plan de fortalecimeinto y mejoramientode las pruebas SABER PRO en concordancia con el proceso de coherencia curricular</t>
  </si>
  <si>
    <t>Repuntar cinco (5) puntos sobre la  Línea base Institucional</t>
  </si>
  <si>
    <t>Certificado de la Ejecución Meta Fiscal por parte de ISU</t>
  </si>
  <si>
    <t>Cumplimiento del 100% en la ejecución de meta fiscal de la Facultad con respecto a Convenios y Contratos</t>
  </si>
  <si>
    <t>Cumplimiento meta fiscal convenios y contratos.</t>
  </si>
  <si>
    <t>Cumplir con el 100% de ejecución anual estipulado en la meta fiscal de convenios y contratos</t>
  </si>
  <si>
    <t>5. Organización Social del Conocimiento y Aprendizaje Viva</t>
  </si>
  <si>
    <t>Cumplimiento del 100% en la ejecución de meta fiscal de la Facultad con respecto a la Educación Continuada</t>
  </si>
  <si>
    <t>Ampliar la oferta de servicios de educación continuada y cumplimiento de la meta Fiscal establecida para las Facultades.</t>
  </si>
  <si>
    <t>Campo de Aprendizaje digitalizado.</t>
  </si>
  <si>
    <t xml:space="preserve">Presentar ante el Comité Curricular el diseño del Campo de Aprendizaje: Gestor del Campo. </t>
  </si>
  <si>
    <t>Implementar el Campo de Aprendizaje: Empresarios del Campo</t>
  </si>
  <si>
    <t>Facultades</t>
  </si>
  <si>
    <t>Vicerrectoria Académica</t>
  </si>
  <si>
    <t>Organizar dirigir e implementar el Campo de Aprendizaje: Empresarios del Campo</t>
  </si>
  <si>
    <t>Intercambio de buenas prácticas sociales innovadoras para agregar valor social</t>
  </si>
  <si>
    <t>Informe de entrega de insignias digitales</t>
  </si>
  <si>
    <t>Presentar el informe que da cuenta de (71) usuarios reconocidos con insignias digitales, resultados del CAC de cultura y salvaguarda del patrimonio en coherencia con los indicadores de acreditación.</t>
  </si>
  <si>
    <t>Entrega de Insignias para la Facultad de Ciencias Agropecuarias</t>
  </si>
  <si>
    <t xml:space="preserve"> insignias digital en los programas de formación continuada.(Integración a la macrocertificación, Implementar el Sistema)
* 1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</si>
  <si>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Informe implementación gestor digital</t>
  </si>
  <si>
    <t xml:space="preserve">Presentar al CA el Gestor Digital de eficacia, eficiencia y coherencia curricular </t>
  </si>
  <si>
    <t xml:space="preserve">Implementar el Gestor Digital de eficacia, eficiencia y coherencia curricular </t>
  </si>
  <si>
    <t>Gestor implementado</t>
  </si>
  <si>
    <t>1.4Fortalecer el Campo Multidimensional de Aprendizaje (CMA)</t>
  </si>
  <si>
    <t xml:space="preserve">Certificado AYA </t>
  </si>
  <si>
    <t xml:space="preserve">Plan de mejoramiento presnetado para seguimiento por control interno </t>
  </si>
  <si>
    <t xml:space="preserve">Presentar informe para acreditación de los programas de Ing. Agronómica e Ing. Ambiental  Informe de plan de mejoramiento </t>
  </si>
  <si>
    <t>Radicar ante el CNA la solicitud de acreditación de alta calidad de los programas académicos: Administración de Empresas (sedes Fusagasugá, Chía, Facatativá, Girardot y Ubaté), Ingeniería de Sistemas y Computación (Sede Chía, Facatativá y Fusagasugá), Ingeniería Agronómica (Sede Facatativá y Fusagasugá), Enfermería Girardot, Profesional en Ciencias del Deporte sede Soacha, Ingeniería Industrial sede Soacha, Ingeniería Ambiental (Sedes Girardot y Facatativá).</t>
  </si>
  <si>
    <t>1.2 Implementar la ruta de alta calidad académica</t>
  </si>
  <si>
    <t xml:space="preserve">*% de usuarios reconocidos mediante insignias digitales
*Informe de resultados de los CAC  de cultura y salva guarda del patrimonio.
* Informe de resultados de despliegue de procesos de Salvaguarda  del Patrimonio </t>
  </si>
  <si>
    <t xml:space="preserve">Presentar ante el Comité de extensión el informe que da cuenta del número de usuarios reconocidos con insignias digitales, resultados del CAC de cultura y salvaguarda del patrimonio en coherencia con los indicadores de acreditación. </t>
  </si>
  <si>
    <t xml:space="preserve">Presentar el informe que de cuenta del número de usuarios con insignias reconocidas, resultados del CAC de cultura y salvaguarda de patrimonio </t>
  </si>
  <si>
    <t>* 36 insignias digital en los programas de formación continuada.(Integración a la macrocertificación, Implementar el Sistema)
* 1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</si>
  <si>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 xml:space="preserve">Reporte Instituto de Postgrados </t>
  </si>
  <si>
    <t>Aumentar la calidad educativa a través de la alineación del 100% de los planes de aprendizaje disciplinares en los dosporpuestas de maestría de la facultad de ciencias agropecuarias</t>
  </si>
  <si>
    <t>Aumentar la educación de calidad y pertinente, mediante la gestión curricular</t>
  </si>
  <si>
    <t>Aumentar la educación de calidad y pertinente</t>
  </si>
  <si>
    <t>Educación de calidad y pertinente</t>
  </si>
  <si>
    <t xml:space="preserve">Certificado de control interno </t>
  </si>
  <si>
    <t xml:space="preserve">Presentar avance en el plan de mejoramiento para la reacreditación del Programa de  Zootecnia - Fusagasugá - Informe de plan de mejoramiento </t>
  </si>
  <si>
    <t>Cumplir con el 50% de ejecución estipulado en la meta fiscal, de educación continuada y contratos de convenios.</t>
  </si>
  <si>
    <t xml:space="preserve">Cumplir con el porcentaje de ejecución estipulado en meta fiscal de educación continuada y contratos de convenios. </t>
  </si>
  <si>
    <t xml:space="preserve">Cumplir con el porcentaje de ejecución estipulado en meta fiscal </t>
  </si>
  <si>
    <t>Meta fiscal</t>
  </si>
  <si>
    <t>Producir y soportar las condiciones iniciales con miras a la acreditación en alta calidad de los programas ingeniería agronómica Fusagasugá y Facatativá.</t>
  </si>
  <si>
    <t>Implementar educación con miras a la acreditación en alta calidad de programas</t>
  </si>
  <si>
    <t>Educación con miras a la acreditación en alta calidad</t>
  </si>
  <si>
    <t>Construir y presentar los documentos maestros para diversificar la oferta académica de, una especialización, una maestría y un doctorado, en la facultad de ciencias agropecuarias.</t>
  </si>
  <si>
    <t>Diversificar la oferta académica con nuevos programas</t>
  </si>
  <si>
    <t xml:space="preserve">Diversificar la oferta académica </t>
  </si>
  <si>
    <t>Aumentar la calidad educativa a través de la actualización del 20% de los planes de aprendizaje disciplinares en los programas de la facultad de ciencias agropecuarias de primero a quinto semestre.</t>
  </si>
  <si>
    <t>Cumplir con el 25% de ejecución estipulado en la meta fiscal, de educación continuada y contratos de convenios.</t>
  </si>
  <si>
    <t>Presentar Un (1) programas de pregrados ante MEN para obtención de RC</t>
  </si>
  <si>
    <t>Radicar Un (1) programas de pregrado ante el MEN</t>
  </si>
  <si>
    <t>Presentar Dos (2) programas de posgrado ante MEN para obtención de RC</t>
  </si>
  <si>
    <t>Radicar Dos (2) programa de posgrado ante el MEN</t>
  </si>
  <si>
    <t>Implementar el Campo de Aprendizaje: SOLUCIÓN DE PROBLEMAS TRANSLOCALES FCAEC - Presentar ante el Comité Curricular de la Facultad el diseño del PAD: SOLUCIÓN DE PROBLEMAS TRANSLOCALES. FCAEC</t>
  </si>
  <si>
    <t>Presentar ante el Comité Curricular de la Facultad el diseño del PAD: SOLUCIÓN DE PROBLEMAS TRANSLOCALES. FCAEC</t>
  </si>
  <si>
    <t>Radicar al CNA los informes de autoevaluación con fines de acreditación de los programas de la Facultad</t>
  </si>
  <si>
    <t>Radicar al CNA los informes de los programas de Administración de Empresas (sedes Fusagasugá, Chía, Facatativá, Girardot y Ubaté)</t>
  </si>
  <si>
    <t>Ejecutar el plan de fortalecimiento y mejoramiento de medición de valor agregado y los procesos de gestión curricular del CAMPO DE APRENDIZAJE INSTITUCIONAL - Presentar informe sobre el plan de fortalecimiento y mejoramiento de medición de valor agregado y los procesos de gestión curricular del CAMPO DE APRENDIZAJE INSTITUCIONAL</t>
  </si>
  <si>
    <t>Ejecutar el plan de fortalecimiento y mejoramiento de pruebas SABER PRO y de la Catedra Generación SIGLO 21 - Presentar informe sobre la ejeución de la ruta de fortalecimiento dfe pruebas SABER PRO y de la Catedra Generación Siglo XXI</t>
  </si>
  <si>
    <t>Implementar el Gestor Digital de eficacia, eficiencia y coherencia curricular</t>
  </si>
  <si>
    <t>Presentar al CA el Gestor Digital de eficacia, eficiencia y coherencia curricular</t>
  </si>
  <si>
    <t>Entregan de insignias digitales: Para FCAEC</t>
  </si>
  <si>
    <t>Presentar informe que da cuenta de 125 usuarios reconocidos con insignias digitales en la diferentes experiencias en el marco del Campo Aprendizaje Cultural Expo-Ucundinamarca.</t>
  </si>
  <si>
    <t>Implementar cursos de actualización disciplinar orientado a graduados. Presentar informe al Comité de virtualidad.</t>
  </si>
  <si>
    <t>Presentar informe al Comité de virtualidad de la implementación de 40 cursos por Facultad orientado a graduados mediante insignias digitales</t>
  </si>
  <si>
    <t>Implementar convenios de doble titulación en programas académicos</t>
  </si>
  <si>
    <t>Presentar ante Comité SAC el informe de convenios de doble titulación en programas académicos</t>
  </si>
  <si>
    <t>Radicar seis (6) programas académicos de Posgrados ante el Ministerio de Educación Nacional-MEN</t>
  </si>
  <si>
    <t xml:space="preserve"> Vicerrectoría Académica - 1. Misión de Impacto y Alta Calidad Transmoderna Translocal - 1.10 Aportar soluciones a problemas translocales de la mano con organizaciones y comunidades. - Consolidar (1) banco de problemas translocales por unidad regional</t>
  </si>
  <si>
    <t xml:space="preserve"> Mejorar en 3% los resultados de la medición de valor agregado institucional</t>
  </si>
  <si>
    <t xml:space="preserve">1.3 Validar el Modelo Educativo Digital Transmoderno </t>
  </si>
  <si>
    <t>Repuntar dos (2) puntos sobre la base de línea institucional los resultados de pruebas SABER PRO Y SABER T Y T</t>
  </si>
  <si>
    <t xml:space="preserve"> Gestor implementado</t>
  </si>
  <si>
    <t xml:space="preserve">&gt; 1.4 Fortalecer el Campo Multidimensional de Aprendizaje (CMA) </t>
  </si>
  <si>
    <t>Brindar a graduados 40 insignias digitales en actualización disciplinar.</t>
  </si>
  <si>
    <t xml:space="preserve"> 2.2 Generar identidad y sentido de pertenencia institucional en la comunidad universitaria como agente de cambio y transformación translocal </t>
  </si>
  <si>
    <t>Establecer convenios de doble grado y doble titulación en programas de pregrado y posgrado en modalidad presencial y virtual con otras Universidades Nacionales e Internacionales</t>
  </si>
  <si>
    <t xml:space="preserve"> 4.1 Internacionalizar el currículo  </t>
  </si>
  <si>
    <t>Realizar la asignación de responsables de cara al Plan estrategico para produccion cientifica de la facultad</t>
  </si>
  <si>
    <t>Establecer la asignación de profesores líderes responsables del Centro de Desarrollo Tecnológico y contratacion de personal externo. Documento de plan estrategico para desarrollar la produccion cientifica de la facultad de ingenieria aprobado por consejo de facultad.</t>
  </si>
  <si>
    <t>Cumplimiento de meta fiscal del 25% Convenios y contratos</t>
  </si>
  <si>
    <t>Certificación Interacción Social Universitaria</t>
  </si>
  <si>
    <t>Cumplimiento de meta fiscal del 25% Educación Continuada</t>
  </si>
  <si>
    <t>Establecer la planeación de las Experiencias de aprendizaje del Campo de Aprendizaje Cultural de la Facultad 2</t>
  </si>
  <si>
    <t xml:space="preserve"> Fortalecer y consolidar el Centro digital de desarrollo Tecnologico de la Facultad de ingenieria de Universidad de Cundinamarca (CDDT)</t>
  </si>
  <si>
    <t xml:space="preserve"> 12. Ciencia, Tecnología e Innovación (CTeI)</t>
  </si>
  <si>
    <t xml:space="preserve"> Cumplir con el porcentaje de ejecución anual estipulado en la meta fiscal de educación continuada y contratos y de convcenios y contratos</t>
  </si>
  <si>
    <t xml:space="preserve">15. Interacción Social Universitaria (ISU) </t>
  </si>
  <si>
    <t xml:space="preserve">3. Campos de Aprendizaje Cultural </t>
  </si>
  <si>
    <t>Desarrollar el plan estrategico de produccion cientifica</t>
  </si>
  <si>
    <t>Presentar informe de seguimiento al plan de produccion. Informe de seguimiento de ejecucion de proyectos de CTeI en desarrollo. Avalar proyectos de CTeI de la facultad.a presentarse en convocatorias. Apoyar la produccion cientifica de las experiencias de aprendizaje de la facultad.</t>
  </si>
  <si>
    <t>Cumplimiento de meta fiscal del 50% Educación Continuada</t>
  </si>
  <si>
    <t>Cumplimiento de meta fiscal del 50% Convenios y contratos</t>
  </si>
  <si>
    <t>Desarrollo de experiencias acorde al cronograma definido para 2024-1 2</t>
  </si>
  <si>
    <t xml:space="preserve">12. Ciencia, Tecnología e Innovación (CTeI) </t>
  </si>
  <si>
    <t xml:space="preserve"> 15. Interacción Social Universitaria (ISU) </t>
  </si>
  <si>
    <t>Cumplir con el porcentaje de ejecución anual estipulado en la meta fiscal de educación continuada y contratos y de convcenios y contratos</t>
  </si>
  <si>
    <t>Radicar al CNA los informes del programa de Ingeniería de Sistemas y Computación (Ubaté)</t>
  </si>
  <si>
    <t>Ejecutar el plan de fortalecimiento y mejoramiento de medición de valor agregado y los procesos de gestión curricular del CAMPO DE APRENDIZAJE INSTITUCIONAL - Presentar informe sobre el plan de fortalecimiento y mejoramiento de medición de valor agregado y los procesos de gestión curricular del CAMPO DE APRENDIZAJE INSTITUCIONAL.</t>
  </si>
  <si>
    <t>Ejecutar el plan de fortalecimiento y mejoramiento de pruebas SABER PRO y de la Catedra Generación SIGLO 21 - Presentar informe sobre la ejeución de la ruta de fortalecimiento dfe pruebas SABER PRO y de la Catedra Generación Siglo XXI.</t>
  </si>
  <si>
    <t>Cronograma y agenda de encuentros dialogicos 2024-2</t>
  </si>
  <si>
    <t xml:space="preserve"> Radicar al CNA el documento informe de autoevaluación con fines de acreditación en alta calidad de Un (1) programa académicos.</t>
  </si>
  <si>
    <t xml:space="preserve"> Repuntar dos (2) puntos sobre la base de línea institucional los resultados de pruebas SABER PRO Y SABER T Y T</t>
  </si>
  <si>
    <t xml:space="preserve"> 1.5 Potenciar la CTleI, orientada hacia la transformación del Territorio y el alcance de criterios de acreditación de la Universidad de Cundinamarca </t>
  </si>
  <si>
    <t xml:space="preserve"> Ampliar en un 25% el número de estudiantes matriculados a traves de la Oferta de cursos de educacion continuada</t>
  </si>
  <si>
    <t>Presentar Un (1) programas de pregrados ante MEN para obtención de RC - Radicar Un (1) programas de pregrado ante el MEN.</t>
  </si>
  <si>
    <t>Ampliar la oferta de servicios de educación continuada y cumplimiento de la meta Fiscal establecida para las Facultades. - Cumplimiento del 100% en la ejecución de meta fiscal de la Facultad con respecto a la Educación Continuada..</t>
  </si>
  <si>
    <t>Presentar Un (1) programa de posgrado ante MEN para obtención de RC</t>
  </si>
  <si>
    <t>Radicar Un (1) programa de posgrado ante el MEN</t>
  </si>
  <si>
    <t>Implementar el Campo de Aprendizaje: SOLUCIÓN DE PROBLEMAS TRANSLOCALES FI - Presentar ante el Comité Curricular de la Facultad el diseño del PAD: SOLUCIÓN DE PROBLEMAS TRANSLOCALES FC Ingenieria</t>
  </si>
  <si>
    <t>Presentar ante el Comité Curricular de la Facultad el diseño del PAD: SOLUCIÓN DE PROBLEMAS TRANSLOCALES FC Ingenieria</t>
  </si>
  <si>
    <t>Radicar al CNA los informes de autoevaluación con fines de acreditación de los programas de la Facultad - Radicar al CNA los informes de los programas de Ingeniería de Sistemas y Computación (Sede Chía, Facatativá y Fusagasugá) Ingeniería Industrial sede Soacha.</t>
  </si>
  <si>
    <t>Radicar al CNA los informes de los programas de Ingeniería de Sistemas y Computación (Sede Chía, Facatativá y Fusagasugá) Ingeniería Industrial sede Soacha</t>
  </si>
  <si>
    <t>Ejecutar el plan de fortalecimiento y mejoramiento de medición de valor agregado y los procesos de gestión curricular del CAMPO DE APRENDIZAJE INSTITUCIONAL - Presentar informe sobre el plan de fortalecimiento y mejoramiento de medición de valor agregado y los procesos de gestión curricular del CAMPO DE APRENDIZAJE INSTITUCIONAL..</t>
  </si>
  <si>
    <t>Ejecutar el plan de fortalecimiento y mejoramiento de pruebas SABER PRO y de la Catedra Generación SIGLO 21 - Presentar informe sobre la ejeución de la ruta de fortalecimiento dfe pruebas SABER PRO y de la Catedra Generación Siglo XXI..</t>
  </si>
  <si>
    <t>Desarrollo de experiencias acorde al cronograma definido para 2024-2</t>
  </si>
  <si>
    <t>Desarrollar el plan estrategico de produccion cientifica - Presentar informe de seguimiento al plan de produccion. Informe de seguimiento de ejecucion de proyectos de CTeI en desarrollo. Avalar proyectos de CTeI de la facultad.a presentarse en convocatorias. Apoyar la produccion cientifica de las experiencias de aprendizaje de la facultad..</t>
  </si>
  <si>
    <t>Implementar el Campo de Aprendizaje: solucion de problemas translocales</t>
  </si>
  <si>
    <t>Presentar ante el Comité Curricular el diseño del Campo de Aprendizaje: solucion de problemas translocales</t>
  </si>
  <si>
    <t>Cumplimiento meta fiscal convenios y contratos. - Cumplimiento del 100% en la ejecución de meta fiscal de la Facultad con respecto a Convenios y Contratos.</t>
  </si>
  <si>
    <t>Entregan de insignias digitales</t>
  </si>
  <si>
    <t>Presentar informe que da cuenta de 125 usuarios reconocidos con insignias digitales en coherencia con los indicadores de acreditación.</t>
  </si>
  <si>
    <t xml:space="preserve"> 1.1 Diversificar la oferta académica en coherencia con las realidades y necesidades del entorno &gt;</t>
  </si>
  <si>
    <t xml:space="preserve"> Radicar seis (6) programas académicos de Posgrados ante el Ministerio de Educación Nacional-MEN</t>
  </si>
  <si>
    <t>&gt; 1.3 Validar el Modelo Educativo Digital Transmoderno</t>
  </si>
  <si>
    <t xml:space="preserve">&gt; 1.4 Fortalecer el Campo Multidimensional de Aprendizaje (CMA) &gt; </t>
  </si>
  <si>
    <t>Fortalecer y consolidar el Centro digital de desarrollo Tecnologico de la Facultad de ingenieria de Universidad de Cundinamarca (CDDT)</t>
  </si>
  <si>
    <t xml:space="preserve"> Organizar dirigir e implementar el Campo de Aprendizaje: solucion de problemas translocales</t>
  </si>
  <si>
    <t xml:space="preserve"> Entrega de Insignias digitales en los programas de formación continuada - 1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</si>
  <si>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Construir 100% PAD del programa de Psicología.</t>
  </si>
  <si>
    <t>Construir el 100% de los PAD de Psicología Facatativá y Psicología Zipaquirá</t>
  </si>
  <si>
    <t>Desarrollar un (1) encuentro dialógico. Trimestre 1</t>
  </si>
  <si>
    <t>Realizar un (1) encuentro dialógico por cada programa de la Facultad</t>
  </si>
  <si>
    <t xml:space="preserve"> 1. Formación y Aprendizaje (FA) </t>
  </si>
  <si>
    <t>Construir PAD del programa de Psicología</t>
  </si>
  <si>
    <t>&gt; Desarrollar una comunicación efectiva con gestores del conocimiento y estudiantes.</t>
  </si>
  <si>
    <t xml:space="preserve"> Retención y éxito académico de los estudiantes </t>
  </si>
  <si>
    <t>Implementar las experiencias del CAC Zona Universitaria que permitan aumentar su participación</t>
  </si>
  <si>
    <t>Digitalización del CAC Zona Universitaria y despliegue de experiencias para la participación de la comunidad universitaria</t>
  </si>
  <si>
    <t>Digitalizar los CADI</t>
  </si>
  <si>
    <t>Digitalizar los CADI de IV y V semestre del programa de Enfermería</t>
  </si>
  <si>
    <t>Solicitud de renovación de RC radicada en el SACES</t>
  </si>
  <si>
    <t>Radicar renovación de Registro Calificado al SACES</t>
  </si>
  <si>
    <t>Participar en la convocatoria de investigación interna</t>
  </si>
  <si>
    <t>Participar en la convocatoria de investigación interna mínimo con un proyecto de investigación</t>
  </si>
  <si>
    <t>Participar en la convocatoria ISU</t>
  </si>
  <si>
    <t>Participar en la convocatoria ISU mínimo con un proyecto</t>
  </si>
  <si>
    <t>Cumplir con el margen anual estipulado en la meta fiscal de educación continuada</t>
  </si>
  <si>
    <t>ofertar de un (1) curso de educación continuada por programa académico</t>
  </si>
  <si>
    <t>Fomentar en la facultad la participación de los gestores en los procesos de cualificación generados por la EFAD</t>
  </si>
  <si>
    <t>25% de gestores del conocimiento participantes en las experiencias ofertadas por la EFAD</t>
  </si>
  <si>
    <t>Desarrollar un (1) encuentro dialógico. Trimestre 2</t>
  </si>
  <si>
    <t>Realizar el acompañamiento del aprendizaje a los estudiantes del Programa de Enfermería y Psicología y evaluar semestralmente los resultados</t>
  </si>
  <si>
    <t>Realizar el cargue de la información, correspondiente en el aplicativo y generar un informe que permita la toma de decisiones para el acompañamiento y abordar las analíticas académicas</t>
  </si>
  <si>
    <t>Incremento en una movilidad internacional saliente de un (1) gestor del conocimiento y de un (1) estudiante</t>
  </si>
  <si>
    <t>Generar la movilidad internacional saliente de un estudiante y un gestor del conocimiento por programa</t>
  </si>
  <si>
    <t xml:space="preserve"> 1. Formación y Aprendizaje (FA) &gt; </t>
  </si>
  <si>
    <t>Consolidar el CAC Zona Universitaria</t>
  </si>
  <si>
    <t>Digitalizar el 100% de los CADI</t>
  </si>
  <si>
    <t xml:space="preserve">. Formación y Aprendizaje (FA) </t>
  </si>
  <si>
    <t xml:space="preserve"> Renovar Registro Calificado del Programa de Psicología</t>
  </si>
  <si>
    <t>Un (1) proyecto de Investigación aprobado en la convocatoria interna de investigación</t>
  </si>
  <si>
    <t xml:space="preserve"> 2. Ciencia, Tecnología e Innovación </t>
  </si>
  <si>
    <t xml:space="preserve"> Un proyecto de Proyección Social aprobado en la convocatoria interna ISU</t>
  </si>
  <si>
    <t xml:space="preserve">3. Interacción Social Universitaria (ISU) </t>
  </si>
  <si>
    <t>Un (1) proyecto de Proyección Social aprobado en la convocatoria interna ISU</t>
  </si>
  <si>
    <t xml:space="preserve"> Cualificación de los gestores del Conocimiento</t>
  </si>
  <si>
    <t xml:space="preserve"> Participación del 25% de los gestores del conocimiento de la Facultad en las experiencias ofertadas por la EFAD</t>
  </si>
  <si>
    <t>Desarrollar una comunicación efectiva con gestores del conocimiento y estudiantes.</t>
  </si>
  <si>
    <t xml:space="preserve">Retención y éxito académico de los estudiantes </t>
  </si>
  <si>
    <t xml:space="preserve"> Mejorar en un dos (2) puntos porcentuales la retención de los estudiantes y el éxito académico en los programas de la facultad</t>
  </si>
  <si>
    <t>Incremento en una (1) movilidad internacional saliente por cada estamento de estudiantes y gestores del conocimiento</t>
  </si>
  <si>
    <t xml:space="preserve"> Movilidad internacional </t>
  </si>
  <si>
    <t>Presentar para aprobación del Consejo Académico el programa Maestría en Intervención psicosocial en contextos de cuidado</t>
  </si>
  <si>
    <t>Presentar para aprobación del Consejo Académico el programa Especialización en Aseguramiento y financiación en salud</t>
  </si>
  <si>
    <t>Cumplir con el 75% de ejecución estipulado en la meta fiscal de contratos y convenios.</t>
  </si>
  <si>
    <t>Cumplir con el 75% de ejecución estipulado en la meta fiscal, de educación continuada</t>
  </si>
  <si>
    <t>Radicar veintiocho (28) programas académicos de Posgrados ante el Ministerio de Educación Nacional - MEN.</t>
  </si>
  <si>
    <t xml:space="preserve"> Radicar veintiocho (28) programas académicos de Posgrados ante el Ministerio de Educación Nacional - MEN.</t>
  </si>
  <si>
    <t xml:space="preserve"> 1.6 Dinamizar las comunidades y redes academico-científicas transdisciplinarias, trascendiendo las fronteras del conocimiento </t>
  </si>
  <si>
    <t>Articular investigadores, grupos y semilleros a redes de conocimiento</t>
  </si>
  <si>
    <t xml:space="preserve"> insignias digital en los programas de formación continuada.(Integración a la macrocertificación, Implementar el Sistema) - 1 informe anual de resultados de la implementación y despliegue de los lineamientos de gestión cultural y los lineamientos de la gestión para la salvaguarda del patrimonio (Lineamientos, estudios, labores formativas, científicas, culturales y de extensión de la institución)</t>
  </si>
  <si>
    <t xml:space="preserve"> Cumplir con el porcentaje de ejecución estipulado en meta fiscal</t>
  </si>
  <si>
    <t>Cumplir con el porcentaje de ejecución estipulado en meta fiscal</t>
  </si>
  <si>
    <t>Radicar en el SACES la solicitud de Registro Calificado del programa de Maestría en Intervención psicosocial en contextos de cuidado</t>
  </si>
  <si>
    <t>Desarrollo del documento maestro para la solicitud del Registro Calificado</t>
  </si>
  <si>
    <t>Desarrollo del documento maestro para la solicitud del Registro Calificado aprobado por el comité curricular y Consejo de Facultad</t>
  </si>
  <si>
    <t>Presentar para aprobación del Consejo Académico el programa Maestría en Diseño y Análisis de Instrumentos psicométricos</t>
  </si>
  <si>
    <t>Implementar el Gestor Digital de eficacia, eficiencia y coherencia curricular - Presentar al CA el Gestor Digital de eficacia, eficiencia y coherencia curricular</t>
  </si>
  <si>
    <t>Entrega de Insignias para la FCS</t>
  </si>
  <si>
    <t>Reconocimiento de 24 de usuarios reconocidos con insignias digitales para la Facultad de Ciencias de la Salud</t>
  </si>
  <si>
    <t>Cumplir con el 100% de ejecución estipulado en la meta fiscal, de educación continuada</t>
  </si>
  <si>
    <t>Cumplir con el 100% de ejecución estipulado en la meta fiscal de contratos y convenios.</t>
  </si>
  <si>
    <t xml:space="preserve">1.1 Diversificar la oferta académica en coherencia con las realidades y necesidades del entorno </t>
  </si>
  <si>
    <t>1.1 Diversificar la oferta académica en coherencia con las realidades y necesidades del entorno</t>
  </si>
  <si>
    <t xml:space="preserve">1.4 Fortalecer el Campo Multidimensional de Aprendizaje (CMA) </t>
  </si>
  <si>
    <t>MANTENER EINCREMENTARLOS GRUPOS DE INVESTIGACIÓN DE LA FACULTAD Y SU ARTICULACIÓN CON LOS SEMILLEROS</t>
  </si>
  <si>
    <t>ACTIUALIZACIÓN DE GRUPOS Y SEMILLEROS DE INVESTIGACIÓN DE LA FACULTAD CON LAS LÍNEAS TRANSLOCALES</t>
  </si>
  <si>
    <t>PROYECTAR LA RUTA PARA LA DIGITALIZACIÓN DE LOS CAMPOS DE APRENDIZAJE DE LA FACULTAD</t>
  </si>
  <si>
    <t>ASIGNACIÓN DE PARTE DE LA COORDINACIÓN CON PREVIO AVAL DEL COMITÉ CURRICULAR, SOBRE LA ASIGNACIÓN DE LOS CADIS FALTANTES</t>
  </si>
  <si>
    <t>REALIZAR EL DESPLIEGUE DE LOS DOS PROYECTOS AVALADOS</t>
  </si>
  <si>
    <t>INFORME DEL PRIMER TRIMESTRE DONDE SE RECOJAN LAS EXPERIENCIAS DESARROLLADAS EN LOS PROYECTOS Y RESULTADOS PRELIMINARES</t>
  </si>
  <si>
    <t>INFORME DE ASESORÍAS ACADÉMICAS CON LOS ESTUDIANTES DE LOS PROGRAMAS DE LA FACULTAD</t>
  </si>
  <si>
    <t>INFORME TRIMESTRAL DE LAS ASEORÍAS REALIZADAS POR LOS GESTORES</t>
  </si>
  <si>
    <t>INCREMENTAR LA MOVILIDAD PARA ESTUDIANTES Y PROFESORES</t>
  </si>
  <si>
    <t>PRESENTACIÓN DE LOS ESTUDIANTES A LA CONVOCATORIA Y ACOMPAÑAR EL PROCES</t>
  </si>
  <si>
    <t>GESTIONAR EL AVANCE DE PROYECTOS DE INVESTIGACIÓN POR CONVOCATORIA PARA LA FACULTAD</t>
  </si>
  <si>
    <t xml:space="preserve"> CIENCIA, TECNOLOGÍA, INNOVACIÓN E INVESTIGACIÓN  </t>
  </si>
  <si>
    <t>DIGITALIZAR EL 50% DE LOS CADI DE LAS RUTAS DE FORMACIÓN DE LA FACULTAD</t>
  </si>
  <si>
    <t xml:space="preserve"> FORMACIÓN Y APRENDIZAJE </t>
  </si>
  <si>
    <t xml:space="preserve"> INTERACCIÓN SOCIAL UNIVERSITARIA </t>
  </si>
  <si>
    <t>EJECUCIÓN DE 2 PRYECTOS AVALADOS POR CONVOCATORIA INTERNA</t>
  </si>
  <si>
    <t xml:space="preserve"> Realizar acompañamiento académico a los estudiantes</t>
  </si>
  <si>
    <t>MEDIT a un clic</t>
  </si>
  <si>
    <t xml:space="preserve"> PROMOVER LA MOVILIDAD ENTRANTE Y SALIENTE DE PROFESORES Y ESTUDIANTES &gt; </t>
  </si>
  <si>
    <t>PARTICIPACIÓN EN PROGRAMAS DE DOCENTE Y ESTUDIANTE EMBAJADOR</t>
  </si>
  <si>
    <t xml:space="preserve"> PROMOVER LA MOVILIDAD ENTRANTE Y SALIENTE DE PROFESORES Y ESTUDIANTES  </t>
  </si>
  <si>
    <t>PROYECTOS APROBADOS EN LA CONVOCATORIA INTERNA DE CTeI</t>
  </si>
  <si>
    <t>AVAL DE MÍNIMO 2 PROYECTOS POR CONVOCATORIA INTERNA, ES DECIR 1 POR GRUPO</t>
  </si>
  <si>
    <t>DESPLIEGUE DE LAS ESTRATEGIAS PARA LA DIGITALIZACION DE LOS CAMPOS DE APRENDIZAJE</t>
  </si>
  <si>
    <t>DIGITALIZACIÓN DE CADA CADI POR EL PROFESOR EN COMPAÑÍA DEL GESTOR DE EDUCACIÓN VIRTUAL PARA TERMINAR TECNOLÓGICAMENTE LOS CADI</t>
  </si>
  <si>
    <t>ENCUENTROS DIALÓGICOS</t>
  </si>
  <si>
    <t>REALIZAR 2 ENCUENTROS DIALÓGICOS POR CADA PROGRAMA DE LA FACULTAD Y ENTREGA DE SUS RESPECTIVOS INFORMES</t>
  </si>
  <si>
    <t>ARTICULAR LOS 2 PROYECTOS CON EL CAC ACTIVIDAD FÍSICA PARA LA VIDA DE LA FACULTAD</t>
  </si>
  <si>
    <t>PRESENTACIÓN DE INFORME DEL SEMESTRE CON LOS RESULTADOS DE LA APLICACIÓN DE LOS S PROYECTOS DE LA FACULTAD Y SU ARTICULACIÓN CON EL CAC</t>
  </si>
  <si>
    <t>INCREMENTAR LA MOVILIDAD PARA ESTUDIANTES Y PROFESORES 2</t>
  </si>
  <si>
    <t>INFORME DEL SEMESTRE DE LAS SALIDAS INTERNACIONALES DE ESTUDIANTES Y PROFESORES EMBAJADORES DE LA FACULTAD</t>
  </si>
  <si>
    <t xml:space="preserve"> EJECUCIÓN DE 2 PRYECTOS AVALADOS POR CONVOCATORIA INTERNA</t>
  </si>
  <si>
    <t>Consolidar el valor agregado en la Universidad de Cundinamarca.</t>
  </si>
  <si>
    <t>Presentar informe en donde se evidencie la mejora en cuatro por ciento (2%) en el valor agregado con respecto a la vigencia de medición anterior.</t>
  </si>
  <si>
    <t>Implementar el Gestor Digital de eficacia, eficiencia y coherencia curricular - Presentar al CA el Gestor Digital de eficacia, eficiencia y coherencia curricular.</t>
  </si>
  <si>
    <t>Entrega de insignias: para FCD</t>
  </si>
  <si>
    <t>reconocimiento de 24 usuarios reconocidos por medio de insignias digitales</t>
  </si>
  <si>
    <t>Cumplimiento meta fiscal convenios y contratos. - Cumplimiento del 100% en la ejecución de meta fiscal de la Facultad con respecto a Convenios y Contratos</t>
  </si>
  <si>
    <t>Ampliar la oferta de servicios de educación continuada y cumplimiento de la meta Fiscal establecida para las Facultades. - Cumplimiento del 100% en la ejecución de meta fiscal de la Facultad con respecto a la Educación Continuada</t>
  </si>
  <si>
    <t xml:space="preserve"> Mejorar en 12% el valor agregado institucional</t>
  </si>
  <si>
    <t xml:space="preserve"> 1.6 Dinamizar las comunidades y redes academico-científicas transdisciplinarias, trascendiendo las fronteras del conocimiento  </t>
  </si>
  <si>
    <t xml:space="preserve"> 1.9 Propiciar el diálogo de saberes para el desarrollo territorial</t>
  </si>
  <si>
    <t xml:space="preserve"> 5.2 Fortalecer el plan  de medios y recursos educativos</t>
  </si>
  <si>
    <t xml:space="preserve"> Cumplir con el 100% de ejecución anual estipulado en la meta fiscal de Educación Continuada</t>
  </si>
  <si>
    <t>Contrucción de los lineamientos de operación Club de Lectura Casa de Lectura Siglo 21 y del Observatorio de Medios.</t>
  </si>
  <si>
    <t>Despliegue de la ruta para el proceso de construcción de los lineamientos con las descripciones amparadas en el artículo cuarto y sexto del acuerdo No. 021 del 2022-06-07.</t>
  </si>
  <si>
    <t>Presentación de documento Estado de la Cuestión</t>
  </si>
  <si>
    <t>Presentación ante cuerpos colegiados del documento estado de la cuestión para determinar la factibilidad de las profundizaciones de la Ruta de Aprendizaje del Programa Música.</t>
  </si>
  <si>
    <t>Presentación documento maestro resignificación curricular</t>
  </si>
  <si>
    <t>Presentación ante cuerpos colegiados del documento maestro de resignificación curricular del Programa Música.</t>
  </si>
  <si>
    <t>Integrar la Casa de la Lectura y el Observatorio Transmedia al micrositio del Centro Transmedia</t>
  </si>
  <si>
    <t>Consolidar el sitio web del Centro Transmedia, la Casa de la Lectura y el Observatorio Transmedia, con el fin de fortalecer la presencia digital del Centro Transmedia y sus proyectos asociados, a fin de generar una mayor visibilidad y accesibilidad de los contenidos.</t>
  </si>
  <si>
    <t>Informe de Asesorías académicas con los estudiantes de los programas de Música</t>
  </si>
  <si>
    <t>Analítica de datos con las Asesorias realizadas en el programa de Música durante el 1 Trimestre del año 2024. Seguimiento a los estudiantes por ubicación semestral realizando sesiones de orientación con los estudiantes que soliciten y con los estudiantes que presentan bajo desempeño académico. Socialización y Reporte mensual ante el Comité Curricular del programa de Música</t>
  </si>
  <si>
    <t>Seguimiento a los procesos de movilidad saliente de estudiantes del programa de música</t>
  </si>
  <si>
    <t>Seguimiento y acompañamiento académico a un estudiante embajador beneficiado de la convocatoria.</t>
  </si>
  <si>
    <t>Ruta para la Publicación V volúmen Revista de difusión Trémolo</t>
  </si>
  <si>
    <t>Diseñar y operacionalizar la ruta para la publicación del quinto volumen de la Revista Trémolo del Programa de Música de la Facultad de Ciencias Sociales, Humanidades y Ciencias Políticas.</t>
  </si>
  <si>
    <t>Implementar los Lineamientos de Operación DEL OBSERVATORIO DE MEDIOS Y CLUB DE LECTURA</t>
  </si>
  <si>
    <t xml:space="preserve"> Formación y Aprendizaje (FA) </t>
  </si>
  <si>
    <t xml:space="preserve"> Resignificación curricular </t>
  </si>
  <si>
    <t xml:space="preserve"> Realizar la resignificación de pregrados y radicar los documentos ante el MEN</t>
  </si>
  <si>
    <t xml:space="preserve"> Implementar herramientas de comunicación digital para promover la interacción y difusión de contenidos para el DEL OBSERVATORIO DE MEDIOS Y CLUB DE LECTURA.</t>
  </si>
  <si>
    <t xml:space="preserve"> MEDIT a un clic </t>
  </si>
  <si>
    <t>Realizar acompañamiento académico a los estudiantes</t>
  </si>
  <si>
    <t xml:space="preserve"> PARTICIPACIÓN EN PROGRAMAS DE DOCENTE Y ESTUDIANTE EMBAJADOR</t>
  </si>
  <si>
    <t>PROMOVER LA MOVILIDAD ENTRANTE Y SALIENTE DE PROFESORES Y ESTUDIANTES</t>
  </si>
  <si>
    <t xml:space="preserve"> Crear y publicar la revista digital del programa de música, con edición semestral</t>
  </si>
  <si>
    <t xml:space="preserve"> Posicionamiento y visibilidad de la Ucundinamarca </t>
  </si>
  <si>
    <t>Planeación para el despliegue de las funciones para el Observatorio de Medios y Club de Lectura.</t>
  </si>
  <si>
    <t>Presentación ante el cuerpo colegiado pertinente la propuesta del despliegue de operación del Observatorio de Medios y Club de Lectura.</t>
  </si>
  <si>
    <t>Presentación documento final resignificación programa Música ante Consejo Académico.</t>
  </si>
  <si>
    <t>Presentación documento final resignificación programa Música ante Consejo Académico</t>
  </si>
  <si>
    <t>Incorporación del aparte de profundizaciones en el documento maestro de resignificación</t>
  </si>
  <si>
    <t>Presentación documento final resignificación con la definición de las profundizaciones y la ruta de oferta posgradual del programa Música ante Consejo Académico</t>
  </si>
  <si>
    <t>Informe de asesorías académicas con los estudiantes de los programas de Música 2</t>
  </si>
  <si>
    <t>Seguimiento a los procesos de movilidad saliente de profesores del programa de música</t>
  </si>
  <si>
    <t>Informe con productos y resultados de un profesor embajador del programa de música.</t>
  </si>
  <si>
    <t>Publicación volúmen 5 Revista Música</t>
  </si>
  <si>
    <t>Publicar el volumen 5 de la Revista Trémolo del Programa de Música de la Facultad de Ciencias Sociales, Humanidades y Ciencias Políticas</t>
  </si>
  <si>
    <t xml:space="preserve">Formación y Aprendizaje (FA) </t>
  </si>
  <si>
    <t xml:space="preserve"> Resignificación curricular</t>
  </si>
  <si>
    <t>l &gt; Implementar las profundizaciones, que determinaran la ruta de la oferta posgradual del programa</t>
  </si>
  <si>
    <t>Diseño de la oferta posgradua</t>
  </si>
  <si>
    <t xml:space="preserve"> MEDIT a un clic</t>
  </si>
  <si>
    <t xml:space="preserve">PROMOVER LA MOVILIDAD ENTRANTE Y SALIENTE DE PROFESORES Y ESTUDIANTES </t>
  </si>
  <si>
    <t>Implementar el Campo de Aprendizaje</t>
  </si>
  <si>
    <t>Presentar ante el Comité Curricular el diseño del Campo de Aprendizaje: Gestor del Campo.</t>
  </si>
  <si>
    <t>Articular los Campos de Aprendizaje Institucionales y Disciplinares con el saber especifico y genérico del SABER PRO. - Presentar informe en donde se evidencie el incremento de dos (2) puntos sobre la línea base nacional de cara al saber específico y genérico del SABER PRO..</t>
  </si>
  <si>
    <t>Presentar informe en donde se evidencie el incremento de dos (2) puntos sobre la línea base nacional de cara al saber específico y genérico del SABER PRO.</t>
  </si>
  <si>
    <t>Implementar el Gestor Digital de eficacia, eficiencia y coherencia curricular - Presentar al CA el Gestor Digital de eficacia, eficiencia y coherencia curricular .</t>
  </si>
  <si>
    <t>PROYECTOS APROBADOS EN LA CONVOCATORIA INTERNA DE CTeI - AVAL DE MÍNIMO 2 PROYECTOS POR CONVOCATORIA INTERNA, ES DECIR 1 POR GRUPO .</t>
  </si>
  <si>
    <t>Entrega de Insignias para la Facultad</t>
  </si>
  <si>
    <t>Reconocimiento de 12 usuarios con insignias digitales</t>
  </si>
  <si>
    <t>Ampliar la oferta de servicios de educación continuada y cumplimiento de la meta Fiscal establecida para las Facultades. - Cumplimiento del 100% en la ejecución de meta fiscal de la Facultad con respecto a la Educación Continuada.</t>
  </si>
  <si>
    <t xml:space="preserve"> Organizar dirigir e implementar el Campo de Aprendizaje: Plan de Aprendizaje PAD</t>
  </si>
  <si>
    <t xml:space="preserve">1.11 Articular ISU y Ciencia, Tecnología e Innovación. </t>
  </si>
  <si>
    <t xml:space="preserve"> Mejorar en 2% el valor agregado institucional</t>
  </si>
  <si>
    <t xml:space="preserve">  Repuntar dos (2) puntos sobre la Línea base Institucional - Repuntar dos (2) puntos sobre el promedio Nacional</t>
  </si>
  <si>
    <t xml:space="preserve"> Articular investigadores, grupos y semilleros a redes de conocimiento</t>
  </si>
  <si>
    <t xml:space="preserve">1.6 Dinamizar las comunidades y redes academico-científicas transdisciplinarias, trascendiendo las fronteras del conocimiento </t>
  </si>
  <si>
    <t>5.2 Fortalecer el plan de medios y recursos educativos</t>
  </si>
  <si>
    <t>Elaboracion de PAD</t>
  </si>
  <si>
    <t>Diseño de experiencias y fases</t>
  </si>
  <si>
    <t>Seguimiento de avance por porcentajes de los proyectos de investigación vigentes</t>
  </si>
  <si>
    <t>Consolidación de productos académicos de investigación. </t>
  </si>
  <si>
    <t>Gestionar el Proceso de Resignificación del programa</t>
  </si>
  <si>
    <t>Elaborar documento maestro, diseñar plan de transicion,construir ruta de aprendizaje y actualizar el PEP del programa</t>
  </si>
  <si>
    <t>Sesión encuentro dialógico - Según calendario acuerdo No. 009 CS</t>
  </si>
  <si>
    <t>Se realizará el encuentro dialógico con agenda: Temas institucionales, de facultad y programa (marzo-mayo)</t>
  </si>
  <si>
    <t>Mantener o elevar la participación de estudiantes y docentes en el programa de movilidad académica</t>
  </si>
  <si>
    <t>Participar en las convocatorias de estudiante embajador, voluntariado internacional y docente embajador</t>
  </si>
  <si>
    <t xml:space="preserve"> CAC &gt; Implementar el CAC paz-ciencia</t>
  </si>
  <si>
    <t>&gt; Consolidar los campos de conocimiento translocal por facultad</t>
  </si>
  <si>
    <t xml:space="preserve"> CAC </t>
  </si>
  <si>
    <t xml:space="preserve"> Ctel </t>
  </si>
  <si>
    <t>Resignificación y renovacion de alta calidad del programa Licenciatura en Ciencias Sociales y radicar los documentos ante el MEN</t>
  </si>
  <si>
    <t xml:space="preserve"> Renovacion de alta calidad </t>
  </si>
  <si>
    <t xml:space="preserve"> Desplegar las estrategias de comunicaciòn efectiva y asertiva con los estudiantes</t>
  </si>
  <si>
    <t>Participación en movilidad academica</t>
  </si>
  <si>
    <t xml:space="preserve"> Internacionalizaciòn </t>
  </si>
  <si>
    <t>Desarrollo de experiencia 1</t>
  </si>
  <si>
    <t>Ejecución de fases de la experiencia 1, informe y analítica del desarrollo de la experiencia.</t>
  </si>
  <si>
    <t>Implementar las dinámicas investigativas en los semilleros de investigación de la Facultad</t>
  </si>
  <si>
    <t>Participación de estudiantes y profesores en eventos académicos y científicos Nacionales e Internacionales</t>
  </si>
  <si>
    <t>Intervención en los Campos de Aprendizaje Cultural -CAC</t>
  </si>
  <si>
    <t>Desarrollo de experiencias que demuestren identificación de problemas reales donde se evidencie la participación del Centro Regional Orlando Fals Borda.</t>
  </si>
  <si>
    <t>Culminar el informe de autoevaluaciòn</t>
  </si>
  <si>
    <t>Elaboracion y entrega de informe final de autoevaluaciòn 2021-2023.</t>
  </si>
  <si>
    <t>Seguimiento al avance de las direcciones de trabajo de grado</t>
  </si>
  <si>
    <t>Diligenciar plantilla de seguimiento a trabajos de grado</t>
  </si>
  <si>
    <t>Elaborar propuesta de investigacion conjunta Universidad Piura Peru</t>
  </si>
  <si>
    <t>Dinamizar el convenio la universidad de Piura-Perú mediante la elaboración de propuesta de investigación conjunta</t>
  </si>
  <si>
    <t xml:space="preserve"> Implementar el CAC paz-ciencia</t>
  </si>
  <si>
    <t xml:space="preserve"> CAC</t>
  </si>
  <si>
    <t xml:space="preserve"> Consolidar los campos de conocimiento translocal por facultad</t>
  </si>
  <si>
    <t>IMPLEMENTACIÓN DEL ORLANDO FALS BORDA CON LINEAMIENTOS DE ASIGNACIÓN DE ESPACIOS</t>
  </si>
  <si>
    <t>Consolidar el valor agregado en la Universidad de Cundinamarca. - Presentar informe en donde se evidencie la mejora en cuatro por ciento (2%) en el valor agregado con respecto a la vigencia de medición anterior..</t>
  </si>
  <si>
    <t>Articular los Campos de Aprendizaje Institucionales y Disciplinares con el saber especifico y genérico del SABER PRO.</t>
  </si>
  <si>
    <t>Implementar el Gestor Digital de eficacia, eficiencia y coherencia curricular - Presentar al CA el Gestor Digital de eficacia, eficiencia y coherencia curricular..</t>
  </si>
  <si>
    <t>Entrega de Insignias Digitales para la facultad de Educación</t>
  </si>
  <si>
    <t>reconocimiento de 12 usuarios con Insignias Digitales</t>
  </si>
  <si>
    <t>Cumplimiento meta fiscal convenios y contratos. - Cumplimiento del 100% en la ejecución de meta fiscal de la Facultad con respecto a Convenios y Contratos..</t>
  </si>
  <si>
    <t>Repuntar dos (2) puntos sobre la Línea base Institucional - Repuntar dos (2) puntos sobre el promedio Nacional</t>
  </si>
  <si>
    <t xml:space="preserve"> Organizar dirigir e implementar el Campo de Aprendizaje: Empresarios del Campo</t>
  </si>
  <si>
    <t xml:space="preserve">&gt; 5.2 Fortalecer el plan de medios y recursos educativos. </t>
  </si>
  <si>
    <t xml:space="preserve"> 5.2 Fortalecer el plan de medios y recursos educativos. &gt; Cumplir con el 100% de ejecución anual estipulado en la meta fiscal de convenios y contratos</t>
  </si>
  <si>
    <t>Sensibilizar a la comunidad universitaria acerca de los procesos de gestión cultural y de salvaguarda del patrimonio</t>
  </si>
  <si>
    <t>Realizar el proceso de promoción de la memoria histórica, identidad cultural e institucional, en el marco de la función sustantiva de Interacción Social Universitaria, el modelo educativo MEDIT, la política Pública nacional de Extensión y la normatividad vigente del Ministerio de Cultura. Informe con evidencias de la sensibilización.</t>
  </si>
  <si>
    <t>Articular ISU - LIS con el fondo de emprendimiento y el Centro Digital de Emprendimiento, Innovación y Gestión Empresarial (CDEI).</t>
  </si>
  <si>
    <t>Enlazar insumos del banco de problemas translocales con procesos de emprendimiento empresarial; articular soluciones y agentes LIS con procesos de emprendimiento. Informe con evidencias sobre la articulación.</t>
  </si>
  <si>
    <t>Enlazar insumos del banco de problemas translocales con procesos de emprendimiento empresarial; articular soluciones y agentes LIS con procesos de emprendimiento.</t>
  </si>
  <si>
    <t>Establecer el Banco de Problemas translocales en las unidades regionales</t>
  </si>
  <si>
    <t>Aplicación de metologías para actualización/ levantamiento de nuevos bancos de problemas tranlsocales; difusión de banco de problemas. Ruta de difusión e informe con evidencias del despliegue del Banco de Problemas.</t>
  </si>
  <si>
    <t>Establecer procesos de analítica de datos de manera transveradsal a la gestión ISU</t>
  </si>
  <si>
    <t>Analizar y visualizar información y datos relvantes de manera ágil acerca de los resultados, soluciones e impactos de la gestión ISU en todos sus frentes. Tableros de Control con la información actualizada.</t>
  </si>
  <si>
    <t xml:space="preserve"> Despliegue de los lineamientos de gestión cultural y de gestión para la salvaguarda del patrimonio</t>
  </si>
  <si>
    <t xml:space="preserve"> Campo de Aprendizaje cultural (CAC) </t>
  </si>
  <si>
    <t>Promoción y a compañamiento al emprendimiento empresarial y social en los territorios</t>
  </si>
  <si>
    <t xml:space="preserve">Emprendimiento </t>
  </si>
  <si>
    <t>Implementar y desplegar el Laboratorio de Innovación Social LIS de la Universidad de Cundinamarca</t>
  </si>
  <si>
    <t xml:space="preserve">Implementar el Laboratorio de Innovación Social </t>
  </si>
  <si>
    <t xml:space="preserve"> Implementar el Laboratorio de Innovación Social </t>
  </si>
  <si>
    <t>Consolidación de LIS en unidades regionales</t>
  </si>
  <si>
    <t xml:space="preserve"> Laboratorio de Innovación Social LIS</t>
  </si>
  <si>
    <t xml:space="preserve"> Tecnología y analítica </t>
  </si>
  <si>
    <t>Incorporación de la tecnología y la analítica de datos en la gestión ISU</t>
  </si>
  <si>
    <t>Generar los Planes de Aprendizaje PAD del CAC de cultura y patrimonio en articulación con CAC existentes.</t>
  </si>
  <si>
    <t>Realizar planes de aprendizaje digital (PAD) asociados a los proceso de gestón cultural y slavaguarda del patrimonio</t>
  </si>
  <si>
    <t>Crear el Campo de aprendizaje digital del Laboratorio de Innovación Social (LIS)</t>
  </si>
  <si>
    <t>Crear el Campo de aprendizaje digital del Laboratorio de Innovación Social (LIS).</t>
  </si>
  <si>
    <t xml:space="preserve"> Campo de Aprendizaje cultural (CAC)</t>
  </si>
  <si>
    <t>Realizar el levantamiento y consolidación del Banco de problemas translocal por unidad regional. - Presentar informe con los resultados de consolidación y despliegue del Banco de problemas translocal por unidad regional.</t>
  </si>
  <si>
    <t>Presentar informe con los resultados de consolidación y despliegue del Banco de problemas translocal por unidad regional</t>
  </si>
  <si>
    <t>Fortalecer procesos de analítica de datos de manera transveradsal a la gestión ISU - Analizar y visualizar información y datos relvantes de manera ágil acerca de los resultados, soluciones e impactos de la gestión ISU en todos sus frentes. Tableros de Control con la información actualizada..</t>
  </si>
  <si>
    <t>Desplegrar estrategias de gestión administrativa para ejecutar los recursos de funcionamiento y/o inversión. - Cumplimiento del 75% de ejecución anual estipulados para los recursos de Inversión y/o Funcionamiento....</t>
  </si>
  <si>
    <t>Cumplimiento del 75% de ejecución anual estipulados para los recursos de Inversión y/o Funcionamiento.</t>
  </si>
  <si>
    <t>Consolidar una (1) banco de problemas translocales por unidad regional - - Generar al menos una(1) convocatoria LIS anual - - Contribuir al menos una (1) desarrollo de proyecto de emprendimiento social en cada una de las unidades regionales</t>
  </si>
  <si>
    <t>Fortalecimiento de la analítica de datos en la gestión ISU</t>
  </si>
  <si>
    <t xml:space="preserve">5.1 Convertir a la Universidad de Cundinamarca en una Institución educativa ágil para responder a los retos de una organización transmoderna y translocal. </t>
  </si>
  <si>
    <t xml:space="preserve"> Cumplir con el 100% de ejecución anual estipulados para los recursos de Inversión y/o Funcionamiento.</t>
  </si>
  <si>
    <t>Consolidar y realizar oferta de educación continuada - Consolidar y realizar oferta de educación continuada de la mano con las facultades e implementando durante el segundo periodo académico el otorgamiento de insignias digitales.</t>
  </si>
  <si>
    <t>Consolidar y realizar oferta de educación continuada de la mano con las facultades e implementando durante el segundo periodo académico el otorgamiento de insignias digitales</t>
  </si>
  <si>
    <t>Presentar informe anual de ejecución de proyectos vía convocatorias ISU</t>
  </si>
  <si>
    <t>Realizar la gestión y acompañamiento para la ejecución de proyectos ISU seleccionados vía convocatoria</t>
  </si>
  <si>
    <t>Articularse con las unidades regionales de Soacha y Ubaté para la contribución a los campos de aprendizaje digital y LIS. - Apoyar a los equipos de CDEI y unidades regionales en la conformación del campo de aprendizaje digital y experiencia con empresarios externos.</t>
  </si>
  <si>
    <t>Apoyar a los equipos de CDEI y unidades regionales en la conformación del campo de aprendizaje digital y experiencia con empresarios externos</t>
  </si>
  <si>
    <t>Medir indicadores de desempeño en sostenibilidad institucional.Cumplimiento del proceso de evaluación de desempeño, ambiental, social, económico y de gobernanza, como parte de la gestión de la sostenibilidad institucional. - Realizar la medición de indicadores en materia ambiental, social, económico y de gobernanza según parametros y estandares establecidos por organismos de verificación y tercera parte..</t>
  </si>
  <si>
    <t>Realizar la medición de indicadores en materia ambiental, social, económico y de gobernanza según parametros y estandares establecidos por organismos de verificación y tercera parte.</t>
  </si>
  <si>
    <t>Generar espacios de difusión conjunta y visibilización de los productos derivados de los proyectos. - Realizar articulación misional mediante difusión conjunta de resultados y/o productos de los proyectos o iniciativas de CTeI e ISU.</t>
  </si>
  <si>
    <t>Realizar articulación misional mediante difusión conjunta de resultados y/o productos de los proyectos o iniciativas de CTeI e ISU</t>
  </si>
  <si>
    <t>Presentar el avance de contrucción del portafolio institucional que incluya servicios de cooperación y transferencia de tecnología. - Presentar el avance del portafolio y los beneficios institucionales derivados de la prestación de servicios de cooperación y transferencia de tecnología..</t>
  </si>
  <si>
    <t>Presentar el avance del portafolio y los beneficios institucionales derivados de la prestación de servicios de cooperación y transferencia de tecnología.</t>
  </si>
  <si>
    <t>Facilitar la suscripcion de usabilidad e impacto de los convenios. - Presentar informe de usabilidad e impacto de convenios registrando resultados, mejoras o transformaciones logradas.</t>
  </si>
  <si>
    <t>Presentar informe de usabilidad e impacto de convenios registrando resultados, mejoras o transformaciones logradas</t>
  </si>
  <si>
    <t>Realizar una experiencia institucional en materia de gestión cultural y del patrimonio - Arituculación con el programa de Música y autoridades locales en materia de cultura y patrimonio..</t>
  </si>
  <si>
    <t>Arituculación con el programa de Música y autoridades locales en materia de cultura y patrimonio.</t>
  </si>
  <si>
    <t>Desplegrar estrategias de gestión administrativa para ejecutar los recursos de funcionamiento y/o inversión. - Cumplimiento del 100% de ejecución anual estipulados para los recursos de Inversión y/o Funcionamiento..</t>
  </si>
  <si>
    <t>Cumplimiento del 100% de ejecución anual estipulados para los recursos de Inversión y/o Funcionamiento.</t>
  </si>
  <si>
    <t>Implementar en un 15% el plan de acción derivado del proceso de auditoria y continuar con la implementación de las recomendaciones derivadas del diagnostico inicial - Articular el plan de acción efr con las áreas ejecutoras del modelo de gestión de la conciliación y efecatuar difusión de valores efr. Participar en la formulación de propuesta de portafolio de salario emocional.</t>
  </si>
  <si>
    <t>Articular el plan de acción efr con las áreas ejecutoras del modelo de gestión de la conciliación y efecatuar difusión de valores efr. Participar en la formulación de propuesta de portafolio de salario emocional</t>
  </si>
  <si>
    <t xml:space="preserve"> Consolidar una (1) banco de problemas translocales por unidad regional - - Generar al menos una(1) convocatoria LIS anual - - Contribuir al menos una (1) desarrollo de proyecto de emprendimiento social en cada una de las unidades regionales</t>
  </si>
  <si>
    <t>Realizar minimo una (1) convocatoria al año</t>
  </si>
  <si>
    <t xml:space="preserve"> Cumplimiento del proceso de evaluación de desempeño, ambiental, social, económico y de gobernanza, como parte de la gestión de la sostenibilidad institucional.</t>
  </si>
  <si>
    <t xml:space="preserve">Divulgar el portafolio de beneficios y servicios de la UCundinamarca en al menos el 60% de las instituciones públicas y el 5% de las empresas privadas en los municipios que componen las regiones donde la Universidad tiene presencia </t>
  </si>
  <si>
    <t xml:space="preserve"> Desarrollo de trescientos (300) cursos de educación continuada.</t>
  </si>
  <si>
    <t xml:space="preserve">1.11 Articular ISU y Ciencia, Tecnología e Innovación. &gt; </t>
  </si>
  <si>
    <t>Vicerrectoría Académica &gt; 1. Misión de Impacto y Alta Calidad Transmoderna Translocal &gt; 1.8 Realizar intercambio e buenas practicas sociales innovadoras para agregar valor social</t>
  </si>
  <si>
    <t xml:space="preserve"> Divulgar el portafolio de beneficios y servicios de la UCundinamarca en al menos el 60% de las instituciones públicas y el 5% de las empresas privadas en los municipios que componen las regiones donde la Universidad tiene presencia - -</t>
  </si>
  <si>
    <t>Realizar una experiencia institucional en materia de gestión cultural y del patrimonio</t>
  </si>
  <si>
    <t>Cumplir con el 100% de ejecución anual estipulados para los recursos de Inversión y/o Funcionamiento.</t>
  </si>
  <si>
    <t xml:space="preserve"> Obtener la categoria B</t>
  </si>
  <si>
    <t>Generar términos de la VII convocatoria interna para financiar proyectos de investigación generación siglo 21</t>
  </si>
  <si>
    <t>Construir términos de referencia de la VII Convocatoria Interna para financiar proyectos de investigación</t>
  </si>
  <si>
    <t>Incrementar el número de proyectos avalados en convocatorias internas</t>
  </si>
  <si>
    <t xml:space="preserve"> Crear valor a través de la ciencia tecnología e innovación &gt; </t>
  </si>
  <si>
    <t>Aperturar convocatoria banco de semilleros y planes de trabajo de semilleros de investigación</t>
  </si>
  <si>
    <t>Realizar convocatoria de banco de semilleros y planes de trabajo de semilleros de investigación para la consolidación y fortalecimiento desde el campo institucional de aprendizaje.</t>
  </si>
  <si>
    <t>Ejecutar estrategia de participación de entidades externas en las convocatorias de investigación</t>
  </si>
  <si>
    <t>Desarrollar una estrategia que permita el aumento y mejora de productos en el marco de convenios con entidades externas.</t>
  </si>
  <si>
    <t>Generar metodología unificada para asesorías a grupos de investigación</t>
  </si>
  <si>
    <t>Desarrollar 2 asesorías a los grupos de investigación en cuanto a los requisitos y las estrategias que se necesitan para que los productos de nuevo conocimiento de los integrantes de los grupos sean tipo TOP o tipo A</t>
  </si>
  <si>
    <t>Generar metodología unificada para asesorías a gestores del conocimiento investigadores</t>
  </si>
  <si>
    <t>Realizar asesoría a los investigadores en cuanto a los requisitos y las estrategias que necesitan para que los productos de nuevo conocimiento de los integrantes de los grupos sean tipo TOP o tipo A, teniendo en cuenta los siguientes aspectos</t>
  </si>
  <si>
    <t>Aperturar la VII convocatoria Interna para financiar proyectos de investigación generación siglo 21</t>
  </si>
  <si>
    <t>Estructurar, socializar y divulgar a la comunidad Universitaria. términos de referencia de la VII Convocatoria Interna para financiar proyectos de investigación generación siglo 21</t>
  </si>
  <si>
    <t>Realizar socialización, cierre y resultado de la VII convocatoria Interna para financiar proyectos de investigación generación siglo 21.</t>
  </si>
  <si>
    <t>Realizar acompañamiento en el cierre de la inscripción de proyectos y continuidad con la revisión de requisitos, subsanación y envió a pares evaluadores para la respectiva publicación de proyectos que cumplen los parámetros establecidos en la evaluación de pares evaluadores para la financiación.</t>
  </si>
  <si>
    <t>Participar en eventos que permitan la visibilidad de la Editorial de la Universidad de Cundinamarca a nivel nacional e internacional</t>
  </si>
  <si>
    <t>Participar en eventos que permitan la visibilidad de la Editorial de la Universidad de Cundinamarca a nivel nacional e internacional como lo es la Feria Internacional del Libro FILBO</t>
  </si>
  <si>
    <t>Gestionar la Convocatoria de publicaciones no periódicas</t>
  </si>
  <si>
    <t>Realizar y publicar términos de referencia de la Convocatoria publicaciones no periódicas, dirigida a toda la comunidad académica de la Universidad de Cundinamarca.</t>
  </si>
  <si>
    <t xml:space="preserve"> Contribuir a la consolidación de la Ciencia, Tecnología e innovación desde el campo institucional de aprendizaje. </t>
  </si>
  <si>
    <t xml:space="preserve"> Fomentar la participación de semilleros de Investigación y la cultura de investigación</t>
  </si>
  <si>
    <t>Crear valor a través de la ciencia tecnología e innovación</t>
  </si>
  <si>
    <t xml:space="preserve"> Evaluar el impacto de los proyectos desarrollados en convenio con convocatorias internas y externas</t>
  </si>
  <si>
    <t>Fortalecer los grupos de investigación</t>
  </si>
  <si>
    <t xml:space="preserve"> Crear valor a través de la ciencia tecnología e innovación </t>
  </si>
  <si>
    <t xml:space="preserve"> Generar estrategias para el fortalecimiento del proceso de categorización de los gestores del conocimiento investigadores.</t>
  </si>
  <si>
    <t>Incrementar el número de proyectos avalados en convocatorias internas.</t>
  </si>
  <si>
    <t xml:space="preserve"> Crear valor a través de la ciencia tecnología e innovación  convocatorias internas.</t>
  </si>
  <si>
    <t>Incrementar el número de proyectos avalados en</t>
  </si>
  <si>
    <t>Visibiliza la Editorial de la Ucundinamarca</t>
  </si>
  <si>
    <t xml:space="preserve"> Producir conocimiento traslocal y transmoderno</t>
  </si>
  <si>
    <t xml:space="preserve"> Fortalecer el proceso para las producciones editoriales</t>
  </si>
  <si>
    <t>Asesorar a los grupos de investigación e investigadores en lo referente al modelo vigente de medición de Minciencias para que carguen efectivamente su productividad en las plataformas CvLAC y GrupLAC. - se realizan reuniones mediante la herramienta teams, donde se hace acompañamiento en cuanto a cargue correcto de la productividad en las plataforma</t>
  </si>
  <si>
    <t>se realizan reuniones mediante la herramienta teams, donde se hace acompañamiento en cuanto a cargue correcto de la productividad en las plataforma</t>
  </si>
  <si>
    <t>Ejecutar estrategia de participación de entidades externas en las convocatorias de investigación - Desarrollar una estrategia que permita el aumento y mejora de productos en el marco de convenios con entidades externas.</t>
  </si>
  <si>
    <t>Consolidar encuentros nacionales y latinoamericanos de Gestores de conocimiento y Semilleros de Investigación - Consolidar e incentivar la participación en encuentros nacionales y latinoamericanos</t>
  </si>
  <si>
    <t>Consolidar e incentivar la participación en encuentros nacionales y latinoamericanos</t>
  </si>
  <si>
    <t>Realizar sensibilización del procedimiento de transferencia de resultados de investigación. - Realizar sensibilización del procedimiento de transferencia de resultados de investigación con la comunidad universitaria donde se socialice y resuelvan las diferentes inquietudes.</t>
  </si>
  <si>
    <t>Realizar sensibilización del procedimiento de transferencia de resultados de investigación con la comunidad universitaria donde se socialice y resuelvan las diferentes inquietudes.</t>
  </si>
  <si>
    <t>1.5 Potenciar la CTleI, orientada hacia la transformación del Territorio y el alcance de criterios de acreditación de la Universidad de Cundinamarca &gt;</t>
  </si>
  <si>
    <t xml:space="preserve"> Vicerrectoría Académica - 1. Misión de Impacto y Alta Calidad Transmoderna Translocal - 1.5 Potenciar la CTleI, orientada hacia la transformación del Territorio y el alcance de criterios de acreditación de la Universidad de Cundinamarca - Incrementar en un 5% sobre la base actual (74 investigadores categorizados) del nivel de categorización de investigadores o su equivalente según el modelo de medición establecido por Minciencias</t>
  </si>
  <si>
    <t xml:space="preserve"> 1.6 Dinamizar las comunidades y redes academico-científicas transdisciplinarias, trascendiendo las fronteras del conocimiento</t>
  </si>
  <si>
    <t xml:space="preserve"> Vicerrectoría Académica - 1. Misión de Impacto y Alta Calidad Transmoderna Translocal - 1.6 Dinamizar las comunidades y redes academico-científicas transdisciplinarias, trascendiendo las fronteras del conocimiento - Evaluar el impacto de los proyectos desarrollados en convenio con convocatorias internas y externas</t>
  </si>
  <si>
    <t xml:space="preserve"> Dinamizar las comunidades y redes academico-científicas transdisciplinarias, trascendiendo las fronteras del conocimiento</t>
  </si>
  <si>
    <t xml:space="preserve"> Vicerrectoría Académica - 1. Misión de Impacto y Alta Calidad Transmoderna Translocal - 1.6 Dinamizar las comunidades y redes academico-científicas transdisciplinarias, trascendiendo las fronteras del conocimiento - Implementar la ruta de incentivos y participación de semilleristas en las redes de conocimiento</t>
  </si>
  <si>
    <t xml:space="preserve"> 1.7 Incrementar la huella de generación e impacto de nuevo conocimiento.</t>
  </si>
  <si>
    <t xml:space="preserve"> Vicerrectoría Académica - 1. Misión de Impacto y Alta Calidad Transmoderna Translocal - 1.7 Incrementar la huella de generación e impacto de nuevo conocimiento. - Establecer una estrategia de transferencia de tecnologías y conocimiento</t>
  </si>
  <si>
    <t>Aperturar la VIII convocatoria Interna para financiar proyectos de investigación generación siglo 21 - Estructurar los términos de referencia de la VIII Convocatoria, Socializar los pretérminos de referencia a la comunidad para las observaciones y ajustes y Gestión de CDP de la VI Convocatoria y apertura de la misma.</t>
  </si>
  <si>
    <t>Estructurar los términos de referencia de la VIII Convocatoria, Socializar los pretérminos de referencia a la comunidad para las observaciones y ajustes y Gestión de CDP de la VI Convocatoria y apertura de la misma.</t>
  </si>
  <si>
    <t>Realizar socialización, cierre y resultado de la VIII convocatoria Interna para financiar proyectos de investigación generación siglo 21. - *Incentivar a la vinculación en el Banco de pares evaluadores de proyectos. - *Realizar Socialización de los términos de referencia y dudas de la VII convocatoria Interna. A su vez, acompañamiento en el cierre de la inscripción de proyectos y continuidad con la revisión de requisitos, subsanación y envió a pares evaluadores para la respectiva publicación de proyectos que cumplen los parámetros establecidos en la evaluación de pares evaluadores para la financiación.</t>
  </si>
  <si>
    <t>*Incentivar a la vinculación en el Banco de pares evaluadores de proyectos. - *Realizar Socialización de los términos de referencia y dudas de la VII convocatoria Interna. A su vez, acompañamiento en el cierre de la inscripción de proyectos y continuidad con la revisión de requisitos, subsanación y envió a pares evaluadores para la respectiva publicación de proyectos que cumplen los parámetros establecidos en la evaluación de pares evaluadores para la financiación.</t>
  </si>
  <si>
    <t>Realizar seguimiento a la productividad, a los planes de mejoramiento y al cumplimiento de los requisitos que deben cumplir los investigadores y grupos de investigación para subir de categoría. - Seguimiento a las planes de mejoramiento de los investifadores y grupos</t>
  </si>
  <si>
    <t>Seguimiento a las planes de mejoramiento de los investifadores y grupos</t>
  </si>
  <si>
    <t>Evaluar estrategia que permita el aumento y mejora de productos en el marco de convenios con entidades externas. - Evaluar la estrategia que permita el aumento y mejora de productos en el marco de convenios con entidades externas.</t>
  </si>
  <si>
    <t>Evaluar la estrategia que permita el aumento y mejora de productos en el marco de convenios con entidades externas.</t>
  </si>
  <si>
    <t>Desarrollar el Encuentro de Semilleros de Investigación - Llevar a cabo el Encuentro de semilleros de investigación, dónde podrán socializar las propuestas de trabajo y la posible generación de redes de semilleros entre sedes, seccionales y extensiones.</t>
  </si>
  <si>
    <t>Llevar a cabo el Encuentro de semilleros de investigación, dónde podrán socializar las propuestas de trabajo y la posible generación de redes de semilleros entre sedes, seccionales y extensiones.</t>
  </si>
  <si>
    <t>Consolidar encuentros nacionales y latinoamericanos de Gestores de conocimiento y Semilleros de Investigación del CTel - Incentivar la participación en encuentros nacionales y latinoamericanos</t>
  </si>
  <si>
    <t>Incentivar la participación en encuentros nacionales y latinoamericanos</t>
  </si>
  <si>
    <t xml:space="preserve"> 1.5 Potenciar la CTleI, orientada hacia la transformación del Territorio y el alcance de criterios de acreditación de la Universidad de Cundinamarca</t>
  </si>
  <si>
    <t xml:space="preserve">&gt; 1.5 Potenciar la CTleI, orientada hacia la transformación del Territorio y el alcance de criterios de acreditación de la Universidad de Cundinamarca </t>
  </si>
  <si>
    <t xml:space="preserve"> Vicerrectoría Académica - Misión de Impacto y Alta Calidad Transmoderna Translocal - Dinamizar las comunidades y redes académico-cientificas transdisplinarias, trascendiendo las fronteras del conocimiento - Evaluar el impacto de los proyectos desarrollados en convenio con convocatorias internas y externas</t>
  </si>
  <si>
    <t>Implementar la ruta de incentivos y participación de semilleristas en las redes de conocimiento</t>
  </si>
  <si>
    <t xml:space="preserve"> Implementar la ruta de incentivos y participación de semilleristas en las redes de conocimiento</t>
  </si>
  <si>
    <t xml:space="preserve"> Mejorar las metricas de calidad y cantidad de producción cientifica a nivel institucional en un 30% (Linea base indice H15)</t>
  </si>
  <si>
    <t xml:space="preserve"> Incrementar el número de proyectos avalados en convocatorias internas.</t>
  </si>
  <si>
    <t xml:space="preserve">  Incrementar el número de proyectos avalados en convocatorias internas.</t>
  </si>
  <si>
    <t>Generar estrategias específicas para funcionarios, docentes y administrativos.</t>
  </si>
  <si>
    <t>Realizar una experiencia "Tomando las oficinas con cultura y deporte", contando con la participación de mínimo el 15% de esta población.</t>
  </si>
  <si>
    <t>Desarrollar el programa de Salud visual e higiene auditiva.</t>
  </si>
  <si>
    <t>Para la población docente y administrativa, contar con la participación de mínimo el 10% del personal vinculado.</t>
  </si>
  <si>
    <t>Desarrollar la Ruta de orientación vocacional, articulada con los diferentes colegios de los municipios donde la Universidad hace presencia.</t>
  </si>
  <si>
    <t>Ejecutar la ruta de orientación vocacional, visitando mínimo 3 colegios por unidad regional.</t>
  </si>
  <si>
    <t>Ejecutar experiencias culturales y deportivas que permitan el intercambio de saberes</t>
  </si>
  <si>
    <t>Realizar mínimo 3 experiencias artísticas y deportivas en el trimestre.</t>
  </si>
  <si>
    <t>Vincular a las familias o redes de apoyo mediante experiencias que contribuyan a la educación del ser.</t>
  </si>
  <si>
    <t>Realizar encuentros para la familia, día de la familia, en las diferentes sedes, seccionales y extensiones de la Universidad de Cundinamarca con participación aproximada de 400 padres o familiares.</t>
  </si>
  <si>
    <t xml:space="preserve"> Estilos de vida y entornos saludables &gt; Ejecutar programas especiales para profesores y personal administrativo</t>
  </si>
  <si>
    <t>Ejecutar programas especiales para profesores y personal administrativo</t>
  </si>
  <si>
    <t>Promover un estilo de vida propio, saludable y propicio, para la convivencia, la armonía, la libertad y el aprendizaje.</t>
  </si>
  <si>
    <t xml:space="preserve"> Estilos de vida y entornos saludables</t>
  </si>
  <si>
    <t>Fomentar el sentido de pertenencia, los valores, la civilidad y la libertad</t>
  </si>
  <si>
    <t>Generar espacios para el desarrollo del sentido de pertenencia, vinculando a los municipios de las 7 provincias de Cundinamarca donde opera la Universidad.</t>
  </si>
  <si>
    <t>Fortalecer y cultivar la salud física, emocional, espiritual y mental; el arte, el deporte y la cultura.</t>
  </si>
  <si>
    <t xml:space="preserve"> Gestionar espacios de interacción artística y deportiva fortaleciendo el arte, la cultura, la música, las letras, el deporte, la salud física y la construcción de la cultura traslocal.</t>
  </si>
  <si>
    <t>La familia como parte del proceso formativo, la mejora y la transformación</t>
  </si>
  <si>
    <t>Vincular a la familia en las estrategias institucionales deportivas, artísticas, musicales, recreativas y formativas.</t>
  </si>
  <si>
    <t>Generar estrategias específicas para funcionarios, docentes y administrativos. 2</t>
  </si>
  <si>
    <t>Desarrollar el programa osteomuscular</t>
  </si>
  <si>
    <t>Desarrollar el programa hábitos de vida y entornos saludables</t>
  </si>
  <si>
    <t>Buscar Disminuir el número de estudiantes en condición de pérdida de calidad de estudiante por pérdida de campo de aprendizaje en 3 oportunidades.</t>
  </si>
  <si>
    <t>Determinar estrategias de seguimiento y acompañamiento a estudiantes con perdida de campos de aprendizaje por primera y segunda vez con el fin de evitar que lleguen a una posible perdida de Calidad de Estudiante.</t>
  </si>
  <si>
    <t>Implementar la estrategia de retención estudiantil y demás acciones que aportan a la permanencia</t>
  </si>
  <si>
    <t>Reportar a través de un tablero de datos los resultados de las acciones estratégicas por programa académico, semestre académico y unidad regional.</t>
  </si>
  <si>
    <t>Ejecutar experiencias culturales y deportivas que permitan el intercambio de saberes 2</t>
  </si>
  <si>
    <t>Desarrollar mínimo 5 experiencias artísticas y deportivas en el trimestre.</t>
  </si>
  <si>
    <t>Vincular a la comunidad universitaria en los diferentes grupos de formación cultural y deportiva.</t>
  </si>
  <si>
    <t>Alcanzar la participación del 10% de la comunidad universitaria en los grupos de formación cultural y deportiva.</t>
  </si>
  <si>
    <t>Incrementar en un 5% la participación en las Jornadas de aprendizaje recreativo dirigidas a los hijos de los funcionarios, docentes y administrativos de la institución.</t>
  </si>
  <si>
    <t>Informe con las estadísticas de participación, estrategias desarrolladas, registro fotográfico y comparativo con la última jornada de la vigencia anterior.</t>
  </si>
  <si>
    <t xml:space="preserve"> Ejecutar programas especiales para profesores y personal administrativo</t>
  </si>
  <si>
    <t xml:space="preserve"> Estilos de vida y entornos saludables </t>
  </si>
  <si>
    <t>Consolidar, publicar y entregar los datos de los impactos, mejoras y transformaciones logrados en el campo de aprendizaje bienestar constitutivo de la vida y la libertad.</t>
  </si>
  <si>
    <t xml:space="preserve"> Éxito académico; Seguimiento a los programas de bienestar </t>
  </si>
  <si>
    <t xml:space="preserve"> Éxito académico; Seguimiento a los programas de bienestar</t>
  </si>
  <si>
    <t xml:space="preserve">Fortalecer y cultivar la salud física, emocional, espiritual y mental; el arte, el deporte y la cultura. </t>
  </si>
  <si>
    <t xml:space="preserve"> Fortalecer y cultivar la salud física, emocional, espiritual y mental; el arte, el deporte y la cultural</t>
  </si>
  <si>
    <t xml:space="preserve"> Vincular a la familia en las estrategias institucionales deportivas, artísticas, musicales, recreativas y formativas.</t>
  </si>
  <si>
    <t xml:space="preserve">La familia como parte del proceso formativo, la mejora y la transformación </t>
  </si>
  <si>
    <t>Incrementar la participación en los grupos culturales y deportivos que aportan al Fortalecimiento de los valores democráticos, la civilidad y la libertad.</t>
  </si>
  <si>
    <t>Diseñar procesos y/o procedimientos de la equidad y la diversidad aportando a la política de calidad</t>
  </si>
  <si>
    <t>Elaborar el procedimiento para la prevención y atención de casos de discriminación, violencia sexual y/o basada en género en concordancia con las estrategias de la política de Educación Superior Inclusiva</t>
  </si>
  <si>
    <t>Validar la caracterización del usuario diverso en Equidad a través del Módulo de vulnerabilidad</t>
  </si>
  <si>
    <t>Presentar un informe de caracterización de la Población priorizada según el Módulo de vulnerabilidad</t>
  </si>
  <si>
    <t>Implementar una estrategia de formación orientada al fortalecimiento de la Equidad y Diversidad mediante un portafolio de educación continuada</t>
  </si>
  <si>
    <t>Estructura de un Diplomado en temas de prevención de violencias, bajo el Modelo Educativo Digital Transmoderno Medit (PAD)</t>
  </si>
  <si>
    <t>Determinar estrategias, experiencias y plan de trabajo cuatrienio con el fin de mejorar el estado físico de la población estudiantil que hace parte del programa de hábitos y estilos de vida saludable</t>
  </si>
  <si>
    <t>Determinar el programa junto con las experiencias a desarrollar; Planeación y cronograma del programa para la población estudiantil</t>
  </si>
  <si>
    <t>Implementar el Encuentro Deportivo de Universidades Translocales en disciplinas propias de la UC</t>
  </si>
  <si>
    <t>Realizar y presentar la Planeación del (1) Encuentro de Universidades Translocales</t>
  </si>
  <si>
    <t xml:space="preserve"> Experiencia formativa en la equidad y la diversidad </t>
  </si>
  <si>
    <t>Gestionar el despliegue de las acciones estratégicas del protocolo institucional de prevención y atención de violencias sexuales y/o basadas en género</t>
  </si>
  <si>
    <t xml:space="preserve"> 3.3 Fortalecer la salud mental, Fisíca, emocional y espiritual; el arte, el deporte, la cultura, la gimnasia, la musica</t>
  </si>
  <si>
    <t xml:space="preserve"> Gestionar el despliegue de las acciones estratégicas del protocolo institucional de prevención y atención de violencias sexuales y/o basadas en género</t>
  </si>
  <si>
    <t>Mejorar el estado físico del 15% de la población Universitaria vinculada al programa</t>
  </si>
  <si>
    <t xml:space="preserve"> 3.3 Fortalecer la salud mental, Fisíca, emocional y espiritual; el arte, el deporte, la cultura, la gimnasia, la musica.</t>
  </si>
  <si>
    <t>Vincular diez (10) Universidades en cuatro (4) disciplinas</t>
  </si>
  <si>
    <t>Presentar ante el CA los lineamientos para la gestion de éxito académico</t>
  </si>
  <si>
    <t>Radicar ante el CA los lineamientos para la gestión de éxito académico</t>
  </si>
  <si>
    <t>Presentar el plan de cobertura de programas socioeconómicos</t>
  </si>
  <si>
    <t>Presentar propuesta de cobertura al comité de puntaje de exoneraciones y programas socio económicos del aumento de cobertura en la vigencia del plan de desarrollo para estudiantes</t>
  </si>
  <si>
    <t>Presentar propuesta de cobertura al comité de puntaje de exoneraciones y programas socio económicos del aumento de cobertura en programas socioeconómicos en la vigencia del plan de desarrollo</t>
  </si>
  <si>
    <t>Diseñar e implementar un Programa de hábitos de vida saludable que vincule mínimo al 5% de la población estudiantil</t>
  </si>
  <si>
    <t>Presentar informe ante la Comisión de Bienestar y Equidad de la cobertura de estudiantes que participan en el programa de hábitos y estilos de vida saludable</t>
  </si>
  <si>
    <t>Implementar el plan estratégico derivado del protocolo institucional de prevención y atención de violencias sexuales y/o basadas en género</t>
  </si>
  <si>
    <t>Presentar informe a comisión de Bienestar y Equidad en relación con la implementación del protocolo institucional de prevención y atención de violencias sexuales y/o basadas en género</t>
  </si>
  <si>
    <t>Ejecutar una experiencia en la Equidad y la Diversidad bajo la Campo Multidimensional de Aprendizaje (CMA)</t>
  </si>
  <si>
    <t>Ejecutar bajo el Campo Multidimensional de Aprendizaje (CMA) una experiencia dirigida a Gestores del Conocimiento, Estudiantes, Funcionarios y Directivos sustentado en la Equidad, Diversidad, Pluralismo y Diferencia, vinculando a la familia en el proceso</t>
  </si>
  <si>
    <t>Diseñar la encuesta institucional de la felicidad a la comunidad universitaria</t>
  </si>
  <si>
    <t>Presentar el instrumento ante la comisión de Bienestar y equidad</t>
  </si>
  <si>
    <t>Diseñar la estratégia para la vinculación de graduados a las lineas deportivas, culturales y artísticas que despliega BU</t>
  </si>
  <si>
    <t>Presentar a la comisión de Bienestar, equidad y diversidad, la estrategia para la vinculación de graduados en líneas deportivas, culturales y artísticas que despliega BU, evidenciando que el 1% de los participantes de los grupos artísticos, culturales y deportivos sean graduados</t>
  </si>
  <si>
    <t>Implementar el Encuentro Deportivo de Universidades Translocales en disciplinas propias de la UC por parte De la Dirección de BU</t>
  </si>
  <si>
    <t>Ejecutar el despliegue logístico para el desarrollo del (I) Encuentro Deportivo de Universidades Translócales</t>
  </si>
  <si>
    <t>Implementar EL PLAN DE VINCULACIÓN DE FAMILIAS en el despliegue de estrategias formativas de BU</t>
  </si>
  <si>
    <t>Presentar informe a comisión de Bienestar y Equidad a efectos de socializar los resultados del plan de vinculación de familias a estrategias desplegadas por parte de BU, alcanzando la vinculación del 2% de las familias de los estudiantes</t>
  </si>
  <si>
    <t>Ejecutar nuevas modalidades deportivas y culturales para diversificar los servicios de BU</t>
  </si>
  <si>
    <t>Presentar informe a la comisión de Bienestar y Equidad que de cuenta de la puesta en marcha de nuevas modalidades deportivas y culturales para diversificar servicios de BU y su impacto</t>
  </si>
  <si>
    <t>3.1 Implementar la gestión de éxito académico en la Universidad de Cundinamarca.</t>
  </si>
  <si>
    <t xml:space="preserve"> Guía de operación para la gestión de éxito académico</t>
  </si>
  <si>
    <t>Mínimo 13% de estudiantes de cada programa con PSE</t>
  </si>
  <si>
    <t xml:space="preserve"> 3.1 Implementar la gestión de éxito académico en la Universidad de Cundinamarca. </t>
  </si>
  <si>
    <t xml:space="preserve"> 13% de la población Universitaria con PSE</t>
  </si>
  <si>
    <t xml:space="preserve"> 3.2 Promover, crear, fortalecer las condiciones de un estilo de vida propio, saludable y propicio </t>
  </si>
  <si>
    <t>3.3 Fortalecer la salud mental, Fisíca, emocional y espiritual; el arte, el deporte, la cultura, la gimnasia, la musica.</t>
  </si>
  <si>
    <t>Implementar la encuesta de la felicidad institucional a por lo menos el 20% de la comunidad universitaria</t>
  </si>
  <si>
    <t xml:space="preserve">3.3 Fortalecer la salud mental, Fisíca, emocional y espiritual; el arte, el deporte, la cultura, la gimnasia, la musica. </t>
  </si>
  <si>
    <t>Lograr que el 5% de los participantes de los grupos artísticos, culturales y deportivos sean graduados</t>
  </si>
  <si>
    <t>3.3 Fortalecer la salud mental, Fisíca, emocional y espiritual; el arte, el deporte, la cultura, la gimnasia, la musica</t>
  </si>
  <si>
    <t xml:space="preserve"> &gt; 5% de las familias de los estudiantes en la estrategia de bienestar</t>
  </si>
  <si>
    <t xml:space="preserve"> 3.3 Fortalecer la salud mental, Fisíca, emocional y espiritual; el arte, el deporte, la cultura, la gimnasia, la musica. &gt; </t>
  </si>
  <si>
    <t>7 modalidades en cada seccional y extensión</t>
  </si>
  <si>
    <t>Radicar al CNA los planes de mejoramiento de condiciones iniciales de 1 sede y 3 programas académicos</t>
  </si>
  <si>
    <t>Radicar al Consejo Nacional de Acreditación los planes de mejoramiento producto de aprobación de condiciones iniciales de la sede Fusagasugá y los programas Ingeniería Ambiental Girardot-Facatativá, Administración de Empresas Chía y Administración de Empresas Facatativá</t>
  </si>
  <si>
    <t>Radicar proceso de apreciacion de condiciones iniciales de la sede Zipaquira</t>
  </si>
  <si>
    <t>Radicar al Consejo Nacional de Acreditación el documento solicitud de apreciación de condiciones iniciales de la sede Zipaquirá</t>
  </si>
  <si>
    <t>Radicar al MEN documentos maestros para obtención de registro calificado 7 programas académicos nueva oferta</t>
  </si>
  <si>
    <t>Radicar ante el Ministerio de Educación Nacional procesos para obtencion de registro calificado de 2 programas de pregrado, 4 especializaciones y una Maestría</t>
  </si>
  <si>
    <t>Presentar procesos de obtención de registro calificado a cuerpos colegiados de la institución</t>
  </si>
  <si>
    <t>Presentar a cuerpos colegiados los documentos maestros para obtención de registro calificado de los programas: Ingeniería en Robótica y Automatización, Ingeniería Electrónica y Energías Renovables, Psicología, Especialización en Herramientas Biotecnológicas para la Producción Animal y Especialización en Transformación Tecnológica e Innovación de Productos Lácteos y Cárnicos</t>
  </si>
  <si>
    <t>Presentar ante CNA planes de mejoramiento de condiciones iniciales</t>
  </si>
  <si>
    <t xml:space="preserve">Alta calidad vista desde la mirada institucional del modelo MEDIT </t>
  </si>
  <si>
    <t xml:space="preserve"> Presentar programas y lugares de desarrollo a apreciación de condiciones iniciales</t>
  </si>
  <si>
    <t xml:space="preserve"> Diversificar la oferta académica de la Institución</t>
  </si>
  <si>
    <t xml:space="preserve"> Consolidar la diversificación de la oferta académica</t>
  </si>
  <si>
    <t>Radicar proceso de apreciacion de condiciones iniciales 3 programas académicos</t>
  </si>
  <si>
    <t>Radicar al Consejo Nacional de Acreditación los documentos solicitud de apreciación de condiciones iniciales de los programas Administración de Empresas Girardot, Contaduría Pública Fusagasugá e Ingeniería de Sistemas y Computación Ubaté</t>
  </si>
  <si>
    <t>Presentar procesos de obtención de registro calificado a cuerpos colegiados de la institución 2</t>
  </si>
  <si>
    <t>Presentar a cuerpos colegiados los documentos maestros para obtención de registro calificado de los programas: Licenciatura en Español e Inglés, Ingeniería en Estadística y Ciencia de Datos, Especialización en Educación, Ruralidades y Derechos Humanos, Especialización en Aseguramiento y Financiación en Salud, Maestría en intervención psicosocial en contextos de cuidado, Maestría en Aseguramiento de la Calidad en Educación Superior</t>
  </si>
  <si>
    <t>Radicar al MEN documentos maestros para obtención de registro calificado 7 programas académicos nueva oferta 2</t>
  </si>
  <si>
    <t>Radicar ante el Ministerio de Educación Nacional procesos para obtencion de registro calificado de 3 programas de pregrado, 3 especializaciones y una Maestría</t>
  </si>
  <si>
    <t>Desarrollar seguimiento a planes de mejoramiento de programas académicos y sedes de la Institución</t>
  </si>
  <si>
    <t>Generar seguimiento a planes de mejoramiento producto de los procesos de autoevaluación de programas académicos y sedes de la institución</t>
  </si>
  <si>
    <t>Presentar programas y lugares de desarrollo a apreciación de condiciones iniciales</t>
  </si>
  <si>
    <t>&gt; Alta calidad vista desde la mirada institucional del modelo MEDIT</t>
  </si>
  <si>
    <t xml:space="preserve"> Consolidar la diversificación de la oferta académica </t>
  </si>
  <si>
    <t>Realizar seguimiento a planes de mejoramiento</t>
  </si>
  <si>
    <t xml:space="preserve"> Consolidar procesos de Autoevaluación y Acreditación </t>
  </si>
  <si>
    <t>Desplegrar estrategias de gestión administrativa para ejecutar los recursos de funcionamiento y/o inversión. - Cumplimiento del 75% de ejecución anual estipulados para los recursos de Inversión y/o Funcionamiento..</t>
  </si>
  <si>
    <t>Radicar en SACES CNA el documento de apreciación de condiciones iniciales con miras a la acreditación en alta calidad de tres (3) programas académicos</t>
  </si>
  <si>
    <t>Radicar documentos solicitud de apreciación de condiciones iniciales de los programas Administración de Empresas Girardot, Ingeniería de Sistemas y Computación Ubaté y Contaduría Pública Fusagasugá</t>
  </si>
  <si>
    <t>Radicar en SACES CNA el documento informe de autoevaluación con miras a la renovación de alta calidad de la Licenciatura en Ciencias Sociales</t>
  </si>
  <si>
    <t>Radicar ante el CNA el informe de autoevaluación con fines de renovación de acreditación de alta calidad de la Licenciatura en Ciencias Sociales</t>
  </si>
  <si>
    <t>Completar documentación para radicación ante el MEN, de procesos de obtención de registro calificado</t>
  </si>
  <si>
    <t>Radicar seis (6) programas académicos de posgrado ante el Ministerio de Educación Nacional, para obtención de registro calificado.</t>
  </si>
  <si>
    <t xml:space="preserve"> 1.4 Fortalecer el Campo Multidimensional de Aprendizaje (CMA) &gt;</t>
  </si>
  <si>
    <t>Radicar al CNA el documento de apreciación de condiciones iniciales con miras a la acreditación en alta calidad de tres programas académicos</t>
  </si>
  <si>
    <t>1.4 Fortalecer el Campo Multidimensional de Aprendizaje (CMA)</t>
  </si>
  <si>
    <t>&gt; 1.4 Fortalecer el Campo Multidimensional de Aprendizaje (CMA)</t>
  </si>
  <si>
    <t xml:space="preserve"> Radicar seis (6) programas académicos de Posgrados ante el Ministerio de Educación Nacional - MEN.</t>
  </si>
  <si>
    <t>Estender estrategias de gestión administrativa para ejecutar los recursos de funcionamiento y/o inversión.</t>
  </si>
  <si>
    <t>Radicar al CNA informes de autoevaluación con fines de acreditación</t>
  </si>
  <si>
    <t>Radicar informes de autoevaluación al CNA, de acuerdo con ejecución de PM producto de visitas de Consejeros designados por CNA</t>
  </si>
  <si>
    <t>Planear y recibir visita de pares</t>
  </si>
  <si>
    <t>Atender visitas de pares académicos que sean notificadas por el Ministerio de Educación Nacional</t>
  </si>
  <si>
    <t xml:space="preserve"> &gt; 1.4 Fortalecer el Campo Multidimensional de Aprendizaje (CMA) </t>
  </si>
  <si>
    <t>Radicar al CNA el documento informe de autoevaluación con fines de acreditación en alta calidad de quince (15) programas académicos.</t>
  </si>
  <si>
    <t>Radicar seis (6) programas académicos de Posgrados ante el Ministerio de Educación Nacional - MEN.</t>
  </si>
  <si>
    <t>Implementación CAC Hibrido</t>
  </si>
  <si>
    <t>Desarrollo de propuesta de CAC Hibrido para los programnas activos, en transición y la nueva oferta Posgradual.</t>
  </si>
  <si>
    <t>Implementación y seguimiento del plan de marketing académico del Instituto de Posgrados</t>
  </si>
  <si>
    <t>Desarrollo de webinar, eventos academicos, noticias, atención a aspirantes, programas de radio y videos</t>
  </si>
  <si>
    <t>Sistematizar los resutlados del despliegue del Campo de Aprendizaje Cultural</t>
  </si>
  <si>
    <t xml:space="preserve"> Formación y Aprendizaje (FA)  </t>
  </si>
  <si>
    <t xml:space="preserve"> Operación del Instituto de Posgrados &gt; </t>
  </si>
  <si>
    <t>Implementación y seguimiento del plan de servicios y marketing del Instituto de Posgrados</t>
  </si>
  <si>
    <t>Implementación CAC Bagüe vigencia 2023 T2</t>
  </si>
  <si>
    <t>Desarrollo de campaña de expectativa y visita al territorio para implementar el CAC de acuerdo con la nueva apuesta hibrida.</t>
  </si>
  <si>
    <t>Cumplir las metas fiscales del Instituto de Posgrados 50%</t>
  </si>
  <si>
    <t>Ingresos provenientes de inscripciones, matrículas, derechos de grado, certificaciones, cursos de profundización, diplomados.</t>
  </si>
  <si>
    <t>Implementación y seguimiento del plan de marketing académico del Instituto de Posgrados 2</t>
  </si>
  <si>
    <t>Lanzamiento de la nueva oferta Posgradual.</t>
  </si>
  <si>
    <t xml:space="preserve"> Formación y Aprendizaje (FA)</t>
  </si>
  <si>
    <t xml:space="preserve"> Sistematizar los resutlados del despliegue del Campo de Aprendizaje Cultural</t>
  </si>
  <si>
    <t>Cumplir las metas fiscales del Instituto de Posgrados</t>
  </si>
  <si>
    <t xml:space="preserve"> Operación del Instituto de Posgrados</t>
  </si>
  <si>
    <t xml:space="preserve"> Implementación y seguimiento del plan de servicios y marketing del Instituto de Posgrados</t>
  </si>
  <si>
    <t>Operación del Instituto de Posgrados</t>
  </si>
  <si>
    <t>Implementar convenios de doble titulación en programas académicos - Presentar ante Comité SAC el informe de convenios de doble titulación en programas académicos</t>
  </si>
  <si>
    <t>Cumplimiento del 90% de ejecución anual de los recursos financieros asignados al fondo del Instituto de Posgrados.</t>
  </si>
  <si>
    <t>Cumplimiento del 90% de ejecución anual de los recursos financieros asignados al fondo.</t>
  </si>
  <si>
    <t>Cumplimiento del 75% de ejecución de los recursos financieros asignados al fondo del III Trimestre 2024.</t>
  </si>
  <si>
    <t>Cumplimiento del 75% de ejecución de los recursos financieros asignados al fondo.</t>
  </si>
  <si>
    <t>Realizar encuesta de satisfacción sobre los servicios ofrecidos del Instituto de posgrados</t>
  </si>
  <si>
    <t>presentar ante el Comité Directivo del Instituto de Posgrados informe que refleje la percepción de los servicios que oferta el Instituto</t>
  </si>
  <si>
    <t>Presentacion de 6 documentos maestros ante el Consejo Académico - Presentar ante CA 6 documentos maestros de programas de especialización y/o maestría de acuerdo con el énfasis requerido a líneas de profundización de programas académicos de pregrado</t>
  </si>
  <si>
    <t>Presentar ante CA 6 documentos maestros de programas de especialización y/o maestría de acuerdo con el énfasis requerido a líneas de profundización de programas académicos de pregrado</t>
  </si>
  <si>
    <t>Presentar informe del nivel de avance del modelo de operación del Instituto ante el Comité del Instituto de Posgrados</t>
  </si>
  <si>
    <t>Presentar ante Comité del Instituto de Posgrados informe de avance procesos, procedimientos, estrategias y mecanismos implementados que consolidan el modelo de operación del Instituto de la vigencia 2024 y los proyectados para las otras vigencias</t>
  </si>
  <si>
    <t>programas académicos por Facultad con doble titulación</t>
  </si>
  <si>
    <t xml:space="preserve"> 4.1 Internacionalizar el currículo   </t>
  </si>
  <si>
    <t xml:space="preserve"> Alcanzar un nivel de satisfacción superior al 80% respecto a los servicios ofrecidos</t>
  </si>
  <si>
    <t>5.3 Consolidar al Instituto de Posgrados como una unidad de servicios y de negocio</t>
  </si>
  <si>
    <t>Creación de 18 documentos maestros de especializaciones de acuerdo con el énfasis requerido y con la ruta de coherencia curricular.</t>
  </si>
  <si>
    <t xml:space="preserve"> 5.3 Consolidar al Instituto de Posgrados como una unidad de servicios y de negocio.</t>
  </si>
  <si>
    <t xml:space="preserve"> Modelo de operación del Instituto de Posgrados</t>
  </si>
  <si>
    <t xml:space="preserve"> 5.3 Consolidar al Instituto de Posgrados como una unidad de servicio y de negocio </t>
  </si>
  <si>
    <t>Cumplimiento del 100% de ejecución de los recursos financieros asignados al fondo del III Trimestre 2024.</t>
  </si>
  <si>
    <t>Cumplimiento del 100% de ejecución de los recursos financieros asignados al fondo.</t>
  </si>
  <si>
    <t>Ejecución T1 25%</t>
  </si>
  <si>
    <t>Alcanzar la ejecución de Planes de inversión 2024 en un 25%</t>
  </si>
  <si>
    <t>Alcanzar la ejecución de funcionamiento 2024 en un 25%</t>
  </si>
  <si>
    <t>Ejecución del 100% Plan de Inversión</t>
  </si>
  <si>
    <t xml:space="preserve"> Implementación proyectos de fortalecimiento de los espacios académicos </t>
  </si>
  <si>
    <t>Ejecución Plan de funcionamiento</t>
  </si>
  <si>
    <t xml:space="preserve"> 100% de ejecución presupuestal de los procesos </t>
  </si>
  <si>
    <t>Ejecución T2 50%</t>
  </si>
  <si>
    <t>Alcanzar la ejecución de Planes de inversión 2024 en un 50%</t>
  </si>
  <si>
    <t>Encuestas semestrales</t>
  </si>
  <si>
    <t>Informe de las encuestas aplicadas, con el fin de evaluar su satisfacción por servicios prestados en la UAA</t>
  </si>
  <si>
    <t>Alcanzar la ejecución de Planes de funcionamiento 2024 en un 50%</t>
  </si>
  <si>
    <t>Percepción positiva del 80% por parte de la comunidad universitaria, respecto de la caldiad de procesos y servicios de la institución</t>
  </si>
  <si>
    <t xml:space="preserve"> Mantener nivel de satisfacción del usuario  </t>
  </si>
  <si>
    <t xml:space="preserve"> 100% de ejecución presupuestal de los procesos</t>
  </si>
  <si>
    <t>Desarrollar e implementar un plan de mejoramiento de medios y recuros educativos.</t>
  </si>
  <si>
    <t>Realizar un análisis de los medios y recursos educativos actuales, incluyendo recursos digitales y físicos, herramientas tecnológicas, infraestructura física y el recurso humano disponible.</t>
  </si>
  <si>
    <t>Desplegrar estrategias de gestión administrativa para ejecutar los recursos de funcionamiento y/o inversión del 75%</t>
  </si>
  <si>
    <t>Realizar proyección lineamientos de gestión de la Unidad de Apoyo Académico y CGCA</t>
  </si>
  <si>
    <t>Proyectar los lineamientos de operación de la Unidad de Apoyo Académico y el CGCA</t>
  </si>
  <si>
    <t>Difundir en redes sociales, y medios de comunicación institucionales la adquisicion de los medios y recursos adquiridos</t>
  </si>
  <si>
    <t>Socializar a la comunidad académica la adquisición y el uso de los medios educativo</t>
  </si>
  <si>
    <t>Realizar el Diseño de la encuesta de satisfacción sobre disponibilidad y calidad de los servicios prestados por la UAA</t>
  </si>
  <si>
    <t>Diseñar la encuesta de satisfacción para la medición de sobre disponibilidad y calidad de los servicios prestados por la UAA , dirigida a estudiantes, gestores del conocimiento y personal administrativo.</t>
  </si>
  <si>
    <t>smoderna Translocal &gt; 1.4 Fortalecer el Campo Multidimensional de Aprendizaje (CMA)</t>
  </si>
  <si>
    <t xml:space="preserve"> &gt; Establecer lineamientos de Gestión de la Unidad de Apoyo Académico y el CGCA</t>
  </si>
  <si>
    <t>Incrementar la usabilidad de al menos el 50% de los medios y recursos adquiridos</t>
  </si>
  <si>
    <t>Generar los proyectos de innovación educativa, con el proposito de mejorar y optimizar los medios y recursos utilizados en el proceso de formación y aprendizaje.</t>
  </si>
  <si>
    <t>Desarrollar un plan detallado que incluya los objetivos, recursos necesarios, cronograma y recursos que se requieren para la implementación.</t>
  </si>
  <si>
    <t>Desplegrar estrategias de gestión administrativa para ejecutar los recursos de funcionamiento y/o inversión. - Cumplimiento del 90% de ejecución anual estipulados para los recursos de Inversión y/o Funcionamiento.</t>
  </si>
  <si>
    <t>Cumplimiento del 90% de ejecución anual estipulados para los recursos de Inversión y/o Funcionamiento.</t>
  </si>
  <si>
    <t>Realizar lineamientos de gestión de la Unidad de Apoyo Académico y CGCA</t>
  </si>
  <si>
    <t>Presentar los lineamientos de operación de la Unidad de Apoyo Académico y el CGCA</t>
  </si>
  <si>
    <t>Presentar informe que evidencie la mejora del 5% sobre la base de cálculo del año anterior en relación con la disponibilidad y calidad de los servicios de espacios educativos en la UC</t>
  </si>
  <si>
    <t>Realizar la encuesta de satisfacción sobre disponibilidad y calidad de los servicios prestados por la UAA.</t>
  </si>
  <si>
    <t>Implementar de la encuesta de satisfacción para la medición de sobre disponibilidad y calidad de los servicios prestados por la UAA , dirigida a estudiantes, gestores del conocimiento y personal administrativo.</t>
  </si>
  <si>
    <t xml:space="preserve"> Establecer lineamientos de Gestión de la Unidad de Apoyo Académico y el CGCA</t>
  </si>
  <si>
    <t>Incrementar la usabilidad de al menos el 50% de los medios y recursos adquiridos.</t>
  </si>
  <si>
    <t>Entregar el diseño de la arquitectura del gestor digital de eficacia, eficiencia y coherencia curricular</t>
  </si>
  <si>
    <t>Entregar el diseño de la arquitectura del gestor digital de eficacia, eficiencia y coherencia curricular a la dirección de sistemas y tecnología</t>
  </si>
  <si>
    <t>Ejecutar las rutas de aprendizaje para el proyecto de armonización en la sede Soacha</t>
  </si>
  <si>
    <t>Ejecutar las rutas de aprendizaje para el proyecto de tránsito y armonización en la sede Soacha en atención a las necesidades del municipio</t>
  </si>
  <si>
    <t xml:space="preserve"> Proyecto de tránsito a la vida universitaria </t>
  </si>
  <si>
    <t xml:space="preserve"> Implementar el 100 % del proyecto de tránsito de educación básica y media con educación superior en el municipio de Soacha</t>
  </si>
  <si>
    <t xml:space="preserve"> Gestor digital de eficacia, eficiencia y coherencia curricular </t>
  </si>
  <si>
    <t xml:space="preserve"> Implementar el gestor digital de eficacia, eficiencia y coherencia curricular, en la Universidad de Cundinamarca</t>
  </si>
  <si>
    <t>Presentar ante el consejo académico el gestor digital de eficacia, eficiencia y coherencia curricular</t>
  </si>
  <si>
    <t>Presentar ante el consejo académico el gestor digital de eficacia, eficiencia y coherencia curricular en ambiente de prueba, el documento guía de la matriz digital y el proyecto de acuerdo</t>
  </si>
  <si>
    <t>Ejecutar las rutas de aprendizaje para el proyecto de armonización en la sede Soacha 2</t>
  </si>
  <si>
    <t>Implementar el gestor digital de eficacia, eficiencia y coherencia curricular, en la Universidad de Cundinamarca</t>
  </si>
  <si>
    <t xml:space="preserve"> Proyecto de tránsito a la vida universitaria</t>
  </si>
  <si>
    <t>Desplegrar estrategias de gestión administrativa para ejecutar los recursos de funcionamiento y/o inversión. - Cumplimiento del 75% de ejecución anual estipulados para los recursos de Inversión y/o Funcionamiento.</t>
  </si>
  <si>
    <t>Diseñar el Plan de Mejoramiento y presentarlo ante el Consejo de la Facultad</t>
  </si>
  <si>
    <t>Plan de Mejoramiento y Fortalecimiento Saber Pro y Saber T &amp; T de los programas académicos de la Universidad de Cundinamarca</t>
  </si>
  <si>
    <t>Desplegrar estrategias de gestión administrativa para ejecutar los recursos de funcionamiento y/o inversión. - Cumplimiento del 100% de ejecución anual estipulados para los recursos de Inversión y/o Funcionamiento. -4to tr</t>
  </si>
  <si>
    <t>Presentar ante el CA y CS el documento de medición de impacto del MEDIT actualizado a la vigencia</t>
  </si>
  <si>
    <t>Diseñar los indicadores de impacto del MEDIT</t>
  </si>
  <si>
    <t>Implementar la metodología MCA en el despliegue de experiencias académicas y formativas de la UC</t>
  </si>
  <si>
    <t>Presentar ante la comisión de gestión y evaluación curricular el informe semestral que evidencia la aplicación de MCA con resultados de transformación e impacto</t>
  </si>
  <si>
    <t>Implementar la ruta de apropiación del MEDIT mediante el despliegue de experiencias formativas en la comunidad universitaria</t>
  </si>
  <si>
    <t>Diseñar la ruta de apropiación MEDIT</t>
  </si>
  <si>
    <t xml:space="preserve"> 1.3 Validar el Modelo Educativo Digital Transmoderno &gt;</t>
  </si>
  <si>
    <t xml:space="preserve"> Repuntar dos (2) puntos sobre la Línea base Institucional - Repuntar dos (2) puntos sobre el promedio Nacional</t>
  </si>
  <si>
    <t xml:space="preserve"> Documentar e implementar los lineamientos de impacto del MEDIT</t>
  </si>
  <si>
    <t xml:space="preserve"> Identificar desde cada macro proceso la oportunidad de desplegar la Metodología del Campo Aprendizaje (MCA)</t>
  </si>
  <si>
    <t xml:space="preserve"> Implementar el Gestor Digital de eficacia, eficiencia y coherencia curricular</t>
  </si>
  <si>
    <t xml:space="preserve"> Incremento en la implementación de la Metodología del Campo Aprendizaje (MCA) en un 50% de todas las experiencias de aprendizaje académicas y administrativas.</t>
  </si>
  <si>
    <t xml:space="preserve"> Plan de mejora de apropiación del MEDIT para cierre de brechas</t>
  </si>
  <si>
    <t>Desplegar los Campos de Aprendizaje digitalizados</t>
  </si>
  <si>
    <t>Crear reporte del despliegue realizado en Campos de Aprendizaje Digitales para el periodo académico 2024-1, evidenciando el 95% de los campos digitalizados.</t>
  </si>
  <si>
    <t>Implementar la ruta de inicio de actividades académicas 2024-1</t>
  </si>
  <si>
    <t xml:space="preserve">Ruta de inicio de actividades académicas 2024-1 </t>
  </si>
  <si>
    <t>Recursos educativos digitales de los Campos de Aprendizaje Culturales (CAC)</t>
  </si>
  <si>
    <t>Desarrollar los recursos educativos digitales de los Campos de Aprendizaje Culturales (CAC), acorde a la estrategia de resignificación de los CAC.</t>
  </si>
  <si>
    <t>Desarrollar los recursos educativos digitales de la oferta autogestionable en educación continuada</t>
  </si>
  <si>
    <t>Desarrollar los recursos educativos digitales de la oferta autogestionable en educación continuada, mínimo uno por facultad.</t>
  </si>
  <si>
    <t>Reporte análisis curricular</t>
  </si>
  <si>
    <t>Crear reporte consolidado del estado de actualización curricular a los Campos de Aprendizaje y sus procesos de virtualización, para la toma de decisiones estratégicas.</t>
  </si>
  <si>
    <t>Aumentar la oferta de cursos para graduados</t>
  </si>
  <si>
    <t>Aumentar a 25 la oferta de cursos disciplinares para graduados, certificados mediante insignias digitales.</t>
  </si>
  <si>
    <t xml:space="preserve"> Recursos educativos digitales de los Campos de Aprendizaje Culturales (CAC)</t>
  </si>
  <si>
    <t>Digitalizar la oferta autogestionable en educación continuada</t>
  </si>
  <si>
    <t xml:space="preserve"> Oferta autogestionable en educación continuada </t>
  </si>
  <si>
    <t xml:space="preserve"> Ruta de inicio de actividades académicas 2024-1 </t>
  </si>
  <si>
    <t xml:space="preserve"> Oferta de cursos para graduados &gt; </t>
  </si>
  <si>
    <t>Digitalización de cursos de educación continuada a través del procedimiento de gestión tecnoeducativa y de Interacción social universitaria</t>
  </si>
  <si>
    <t>Digitalización de cursos de educación continuada a través del procedimiento de gestión tecnoeducativa y de ISU</t>
  </si>
  <si>
    <t>Desplegrar estrategias de gestión administrativa para ejecutar los recursos de funcionamiento y/o inversión. -Cumplimiento del 75% de ejecución anual estipulados para los recursos de Inversión y/o Funcionamiento.</t>
  </si>
  <si>
    <t xml:space="preserve"> Ampliar en un 25% el número de estudiantes matriculados a través de la Oferta de cursos de educación continuada</t>
  </si>
  <si>
    <t>Aumentar la oferta de Cursos para Graduados</t>
  </si>
  <si>
    <t>Aumentar a 25 la oferta de cursos disciplinares para graduados, certificados mediante insignias digitales</t>
  </si>
  <si>
    <t>Ampliar en un 25% el número de estudiantes matriculados a través de la Oferta de cursos de educación continuada</t>
  </si>
  <si>
    <t>Generar convocatoria para movilidad internacional presencial saliente y entrante de gestores de conocimiento</t>
  </si>
  <si>
    <t>Realizar convocatoria para movilidad internacional presencial saliente y entrante de gestores de conocimiento, publicada en página web institucional y socializada</t>
  </si>
  <si>
    <t>Generar convocatoria para experiencias internacionales mediadas por tecnología, en el marco del CAC Pluriverso Transmoderno</t>
  </si>
  <si>
    <t>Realizar convocatoria para experiencias internacionales, publicada en página web institucional y socializada</t>
  </si>
  <si>
    <t>Desarrollar estrategias en beneficio de la movilidad internacional presencial saliente y entrante de gestores de conocimiento</t>
  </si>
  <si>
    <t xml:space="preserve"> Fortalecer alianzas estratégicas internacionales</t>
  </si>
  <si>
    <t>Desarrollar experiencias globales mediadas por tecnología, en el marco del CAC Pluriverso Transmoderno</t>
  </si>
  <si>
    <t xml:space="preserve"> Mejorar el diálogo translocal de la Ucundinamarca</t>
  </si>
  <si>
    <t>Ejecutar estrategias tendientes al incremento de la participación de la comunidad universitaria en voluntariado internacional</t>
  </si>
  <si>
    <t>Generar convocatorias y plan de trabajo del voluntariado internacional entrante y saliente a desarrollar en 2024</t>
  </si>
  <si>
    <t>Ejecutar estrategias para la implementación del cronograma de movilidades internacionales de gestores del conocimiento</t>
  </si>
  <si>
    <t>Avanzar en la implementación del cronograma de movilidades internacionales de gestores del conocimiento saliente y entrante, seleccionados por convocatoria</t>
  </si>
  <si>
    <t>Formalizar nuevos convenios de internacionalización para la generación de oportunidades globales y académicas</t>
  </si>
  <si>
    <t>Generar convenios con instituciones internacionales orientados al fortalecimiento de la red de colaboraciones globales, y enriqueciendo las oportunidades académicas e investigativas de la universidad.</t>
  </si>
  <si>
    <t>Desarrollar experiencia REDLUT mediada por la tecnología, con comunidad universitaria nacional e internacional</t>
  </si>
  <si>
    <t>Ejecutar experiencia en el marco de la REDLUT, sistematizando su impacto</t>
  </si>
  <si>
    <t>Desarrollar experiencias internacionales del CAC Pluriverso Transmoderno</t>
  </si>
  <si>
    <t>Implementar el catálogo de experiencias internacionales online en el marco del CAC Pluriverso Transmoderno, seleccionadas en convocatoria con participación de Facultades y dependencias</t>
  </si>
  <si>
    <t>Realizar convocatorias de estudiante embajador entrante y saliente 2024-2, publicadas en página web institucional y socializadas</t>
  </si>
  <si>
    <t>Generar convocatorias para 50 estudiantes participantes en el programa estudiante embajador entrante y 45 estudiantes programa embajador saliente</t>
  </si>
  <si>
    <t>Ejecutar estrategias tendientes al incremento de la participación de la comunidad universitaria en experiencias de diálogo translocal</t>
  </si>
  <si>
    <t>Desarrollar experiencias de socialización, difusión y participación de las estrategias de movilidad internacional saliente</t>
  </si>
  <si>
    <t>Generar convocatorias de estudiantes programa casa Cundinamarca entrante y saliente</t>
  </si>
  <si>
    <t>Generar convocatorias casa Cundinamarca entrante y saliente, publicadas en página web institucional y socializadas</t>
  </si>
  <si>
    <t xml:space="preserve"> Contribuir al voluntariado transmoderno en el marco del MEDIT </t>
  </si>
  <si>
    <t xml:space="preserve"> Incrementar la participación en el voluntariado internacional entrante y saliente, en 15 beneficiados por cada uno</t>
  </si>
  <si>
    <t xml:space="preserve"> Fortalecer alianzas estratégicas internacionales  </t>
  </si>
  <si>
    <t>Incrementar el número de convenios internacionales</t>
  </si>
  <si>
    <t xml:space="preserve"> Mejorar el diálogo translocal de la UCundinamarca </t>
  </si>
  <si>
    <t xml:space="preserve"> Desarrollar experiencias globales mediadas por tecnología, en el marco del CAC Pluriverso Transmoderno</t>
  </si>
  <si>
    <t xml:space="preserve"> Generar convocatorias de estudiante embajador entrante y saliente 2024-2</t>
  </si>
  <si>
    <t>Incrementar en un 25% la participación de la comunidad universitaria en experiencias de diálogo translocal</t>
  </si>
  <si>
    <t>Incrementar participación de estudiantes en el programa casa Cundinamarca entrante y saliente</t>
  </si>
  <si>
    <t>Desarrollar programas de inmersión en Segunda Lengua para la comunidad universitaria. - Desarrollar programas de inmersión en Segunda Lengua para la comunidad universitaria con eld esarrollo de tres campamentos Latinoamericanos Biblingues.</t>
  </si>
  <si>
    <t>Desarrollar programas de inmersión en Segunda Lengua para la comunidad universitaria con eld esarrollo de tres campamentos Latinoamericanos Biblingues</t>
  </si>
  <si>
    <t>Desarrollar programa para la movilidad académica entrante y saliente de estudiantes y profesores gestores del conocimiento y aprendizaje y administrativos - Desarrollar programa para la movilidad académica entrante en voluntariado internacional y mediada por la tecnologìa.</t>
  </si>
  <si>
    <t>Desarrollar programa para la movilidad académica entrante en voluntariado internacional y mediada por la tecnologìa</t>
  </si>
  <si>
    <t>Desarrollar conjuntamente con ISU y CTI experiencias internacionales - Desarrollar conjuntamente con ISU y CTI experiencias internacionales para el desarrollo de proyectos de cooperación nacional e internacional del dialogo Latinoamericano de las con enfoque internacional..</t>
  </si>
  <si>
    <t>Desarrollar conjuntamente con ISU y CTI experiencias internacionales para el desarrollo de proyectos de cooperación nacional e internacional del dialogo Latinoamericano de las con enfoque internacional.</t>
  </si>
  <si>
    <t>Establecer alianzas estratégicas para el desarrollo de cooperación nacional e internacional - Establecer 2 alianzas estratégicas para el desarrollo de cooperación nacional e internacional para el desarrollo del voluntariado internacional entrante.</t>
  </si>
  <si>
    <t>Establecer 2 alianzas estratégicas para el desarrollo de cooperación nacional e internacional para el desarrollo del voluntariado internacional entrante</t>
  </si>
  <si>
    <t>Desplegrar estrategias de gestión administrativa para ejecutar los recursos de funcionamiento y/o inversión. - Cumplimiento del 75% de ejecución anual estipulados para los recursos de Inversión y/o Funcionamiento...</t>
  </si>
  <si>
    <t xml:space="preserve"> 4.1 Internacionalizar el currículo &gt;</t>
  </si>
  <si>
    <t xml:space="preserve"> 1 programa de inmersión</t>
  </si>
  <si>
    <t xml:space="preserve"> 40% personas adicionales</t>
  </si>
  <si>
    <t xml:space="preserve"> 4.1 Internacionalizar el currículo</t>
  </si>
  <si>
    <t>4.2 Concretar el diálogo científico latinoamericano</t>
  </si>
  <si>
    <t>Obtener conjuntamente con ISU y CTI recursos para el desarrollo de proyectos de cooperación nacional e internacional del dialogo Latinoamericano</t>
  </si>
  <si>
    <t>10 alianzas estratégicas activas por Facultad</t>
  </si>
  <si>
    <t xml:space="preserve"> 4.2 Concretar el diálogo científico latinoamericano  </t>
  </si>
  <si>
    <t>Desarrollar programas de inmersión en Segunda Lengua para la comunidad universitaria. - Desarrollar programas de inmersión en Segunda Lengua para la comunidad universitaria - Latin American Camp Site.</t>
  </si>
  <si>
    <t>Desarrollar programas de inmersión en Segunda Lengua para la comunidad universitaria - Latin American Camp Site</t>
  </si>
  <si>
    <t>Desarrollar programa para la movilidad académica entrante en voluntariado internacional</t>
  </si>
  <si>
    <t>Desarrollar programa para la movilidad académica entrante y saliente de estudiantes y profesores gestores del conocimiento y aprendizaje y administrativos</t>
  </si>
  <si>
    <t>Desarrollar conjuntamente con ISU y CTeI experiencias internacionales - Desarrollar conjuntamente con ISU y CTI experiencias internacionales para el desarrollo de proyectos de cooperación nacional e internacional del dialogo Latinoamericano de las con enfoque internacional..</t>
  </si>
  <si>
    <t>Desarrollar programa de Marketing digital Internacional para visibilizar el dialogo latinoamericano - Planear la ruta de creaciòn del Plan de marketing.</t>
  </si>
  <si>
    <t>Planear la ruta de creaciòn del Plan de marketing</t>
  </si>
  <si>
    <t>Desplegrar estrategias de gestión administrativa para ejecutar los recursos de funcionamiento y/o inversión. - Cumplimiento del 100% de ejecución anual estipulados para los recursos de Inversión y/o Funcionamiento...</t>
  </si>
  <si>
    <t>40% personas adicionales</t>
  </si>
  <si>
    <t xml:space="preserve">4.1 Internacionalizar el currículo </t>
  </si>
  <si>
    <t xml:space="preserve">4.2 Concretar el diálogo científico latinoamericano </t>
  </si>
  <si>
    <t>1 programa de Marketing Internacional</t>
  </si>
  <si>
    <t>Reconocimiento de la practica educativa de los gestores del conocimiento y el aprendizaje</t>
  </si>
  <si>
    <t>Realizar las experiencias para el reconocimiento de los gestores del conocimiento y el aprendizaje</t>
  </si>
  <si>
    <t>Tramitar la aprobación del acuerdo que reglamente la Ruta de aprendizaje del gestor del conocimiento y el aprendizaje en la Escuela de Formación y Aprendizaje Docente EFADS21</t>
  </si>
  <si>
    <t>Presentar al Consejo Académico para aprobación el acuerdo que reglamente la Ruta de aprendizaje del gestor del conocimiento y el aprendizaje en la Escuela de Formación y Aprendizaje Docente EFADS21de la</t>
  </si>
  <si>
    <t>Desarrollar experiencias de cualificación para los gestores del conocimiento y el aprendizaje</t>
  </si>
  <si>
    <t>Desarrollar mínimo seis (6) experiencias para los gestores del conocimiento y el aprendizaje</t>
  </si>
  <si>
    <t xml:space="preserve"> Ruta de aprendizaje del gestor del conocimiento y el aprendizaje en la Escuela de Formación y Aprendizaje Docente EFADS21 &gt; </t>
  </si>
  <si>
    <t>Gestionar experiencias de reconocimiento para los gestores del conocimiento</t>
  </si>
  <si>
    <t xml:space="preserve"> Ruta de aprendizaje del gestor del conocimiento y el aprendizaje en la Escuela de Formación y Aprendizaje Docente EFADS21 </t>
  </si>
  <si>
    <t>Implementar experiencias de aprendizaje para el gestor del conocimiento y el aprendizaje en la Escuela de Formación y Aprendizaje Docente EFADS21</t>
  </si>
  <si>
    <t xml:space="preserve"> Ruta de aprendizaje del gestor del conocimiento y el aprendizaje en la Escuela de Formación y Aprendizaje Docente EFADS21  </t>
  </si>
  <si>
    <t>Ejecutar el plan anual de formación generando la oferta de seis (6) cursos mediante insignias digitales orientando al uso y apropiación de herramientas tecnológicas</t>
  </si>
  <si>
    <t>Ofertar a los Gestores del Conocimiento y el aprendizaje de seis (6) cursos mediante insignias digitales orientando para al uso y apropiación de herramientas tecnológicas</t>
  </si>
  <si>
    <t>Dinamizar la participación de los gestores del conocimiento en los circuitos de formación de la EFAD</t>
  </si>
  <si>
    <t>Gestionar la participación de los gestores del conocimiento en las comunidades de aprendizaje</t>
  </si>
  <si>
    <t>Desplegrar estrategias de gestión administrativa para ejecutar los recursos de funcionamiento y/o inversión.</t>
  </si>
  <si>
    <t xml:space="preserve"> Implementar la ruta de aprendizaje desde la EFAD</t>
  </si>
  <si>
    <t xml:space="preserve"> 2.1 Consolidar una cultura digital y translocal como estrategia para la mejora y la transformación</t>
  </si>
  <si>
    <t>Implementar la ruta de aprendizaje desde la EFAD</t>
  </si>
  <si>
    <t>2.1 Consolidar una cultura digital y translocal como estrategia para la mejora y la transformación</t>
  </si>
  <si>
    <t>Presentacion del proyecto de acuerdo al Consejo Academico</t>
  </si>
  <si>
    <t>Presentación del proyecto de acuerdo al Consejo Académico para su aprobación</t>
  </si>
  <si>
    <t>Desarrollo del Intercambio de experiencias innovadoras en el Marco del MEDIT, como estrategia para el uso y apropiación de las herramientas tecnológicas y digitales que permita mejorar el desarrollo de los campos de aprendizaje</t>
  </si>
  <si>
    <t>Desplegrar estrategias de gestión administrativa para ejecutar los recursos de funcionamiento y/o inversión. - Cumplimiento del 100% de ejecución anual estipulados para los recursos de Inversión y/o Funcionamiento.</t>
  </si>
  <si>
    <t xml:space="preserve"> Ruta de aprendizaje del gestor del conocimiento y el aprendizaje en la Escuela de Formación y Aprendizaje Docente EFADS21</t>
  </si>
  <si>
    <t>Generar experiencias formativas en ética profesional y trámite de tarjeta profesional</t>
  </si>
  <si>
    <t>Realizar 4 experiencias formativas respecto de la ética profesional y trámite de tarjeta profesional</t>
  </si>
  <si>
    <t>Generar oferta 16 cursos virtuales</t>
  </si>
  <si>
    <t>Realizar el proceso de difusión y registro a los cursos por medios de comunicación institucionales</t>
  </si>
  <si>
    <t>Generar experiencias de socialización de la política de graduados</t>
  </si>
  <si>
    <t>Socialización a graduandos en el marco del proceso de graduación de primer semestre, en todas las sedes de la Institución</t>
  </si>
  <si>
    <t>Ejecutar estrategias efectivas que proporcionen a los profesionales mecanismos para la inserción exitosa en el entorno laboral</t>
  </si>
  <si>
    <t xml:space="preserve">Contribuir a la inserción laboral, el emprendimiento y el desarrollo continuo de los graduados </t>
  </si>
  <si>
    <t>Ofertar 16 cursos virtuales gratuitos y certificables para la comunidad de graduados</t>
  </si>
  <si>
    <t xml:space="preserve">Fortalecer vinculación académica y profesional de los graduados </t>
  </si>
  <si>
    <t xml:space="preserve"> Incrementar a 5%, la población de graduados que participen en experiencias institucionales</t>
  </si>
  <si>
    <t xml:space="preserve"> Generar cultura de participación activa y permanente de graduados en la vida universitaria</t>
  </si>
  <si>
    <t>Generar experiencias formativas en materia de ruta de empleabilidad e inserción laboral</t>
  </si>
  <si>
    <t>Realizar de 3 experiencias de formación en habilidades blandas, hoja de vida, entrevista laboral y consecución de empleo</t>
  </si>
  <si>
    <t>Desarrollar 16 cursos virtuales</t>
  </si>
  <si>
    <t>Desarrollar 16 cursos, realizando seguimiento pertinente desde su inscripción hasta su certificación y generando estadísticas de la participación</t>
  </si>
  <si>
    <t>Desarrollar encuentros de graduados en programas académicos en ruta de acreditación</t>
  </si>
  <si>
    <t>Realizar experiencias con graduados de programas académicos (según se presenten a procesos de Acreditación), como estrategia de sensibilización en el proceso de acreditación en alta calidad de los programas</t>
  </si>
  <si>
    <t xml:space="preserve"> Contribuir a la inserción laboral, el emprendimiento y el desarrollo continuo de los graduados &gt; </t>
  </si>
  <si>
    <t xml:space="preserve"> Ofertar 16 cursos virtuales gratuitos y certificables para la comunidad de graduados</t>
  </si>
  <si>
    <t>Incrementar a 5%, la población de graduados que participen en experiencias institucionales</t>
  </si>
  <si>
    <t xml:space="preserve">Generar cultura de participación activa y permanente de graduados en la vida universitaria </t>
  </si>
  <si>
    <t>Desplegrar estrategias de gestión administrativa para ejecutar los recursos de funcionamiento y/o inversión -Cumplimiento del 75% de ejecución anual estipulados para los recursos de Inversión y/o Funcionamiento.</t>
  </si>
  <si>
    <t>Desplegrar estrategias de gestión administrativa para ejecutar los recursos de funcionamiento y/o inversión. -Cumplimiento del 100% de ejecución anual estipulados para los recursos de Inversión y/o Funcionamiento.</t>
  </si>
  <si>
    <t>Presentar informe a la comisión de acreditación y mediante documento de sistematización de los graduados con inserción laboral orientada a través de procesos UC</t>
  </si>
  <si>
    <t>Lograr que el 8% de la comunidad de graduados participen de las estrategias proyectadas.</t>
  </si>
  <si>
    <t>Presentar informe a la comisión de Bienestar y Equidad a efectos de reportar la sistematización de participación de graduados en líneas deportivas, culturales y artísticas que despliega BU</t>
  </si>
  <si>
    <t>Lograr que el 1% de las personas que conforman los grupos formativos culturales y deportivos sean graduados de la Institución</t>
  </si>
  <si>
    <t xml:space="preserve"> Lograr la participación del 5% del total de graduados anuales, en las estrategias diseñadas para la inserción laboral, emprendimiento,actualización y formación de los graduados.</t>
  </si>
  <si>
    <t xml:space="preserve"> Lograr que el 5% de los participantes de los grupos artísticos, culturales y deportivos sean graduados</t>
  </si>
  <si>
    <t>Dinamizar la estrategia del programa adulto mayor Trimestre 1</t>
  </si>
  <si>
    <t>Ampliar el rango de edad del programa Adulto Mayor que permita tener más cobertura.</t>
  </si>
  <si>
    <t>Generar nuevas estrategias para ampliar la cobertura de servicios Trimestre 1</t>
  </si>
  <si>
    <t>Ofertar un nuevo campo de aprendizaje cultural Danza Folclórica.</t>
  </si>
  <si>
    <t xml:space="preserve"> Fortalecimiento de los Programas de Actividad Física para la Vida y Diversidad Funcional</t>
  </si>
  <si>
    <t xml:space="preserve"> Ampliar la cobertura de los programas del CAD -Adulto Mayor</t>
  </si>
  <si>
    <t xml:space="preserve"> Implementar y ampliar la cobertura de nuevas experiencias deportivas y culturales que impacten en la comunidad universitaria.</t>
  </si>
  <si>
    <t>Fortalecimiento de los campos de aprendizaje</t>
  </si>
  <si>
    <t>Dinamizar la estrategia del programa adulto mayor. Trimestre 2</t>
  </si>
  <si>
    <t>Ampliar la intensidad horaria del Programa de Adulto Mayor.</t>
  </si>
  <si>
    <t>Generar nuevas estrategias para ampliar la cobertura de servicios Trimestre 2</t>
  </si>
  <si>
    <t>Ampliación de las categorias de Ciclismo Infantil.</t>
  </si>
  <si>
    <t>Implementar la estrategia de la analítica de datos</t>
  </si>
  <si>
    <t>Contar con el personal idoneo y capacitado frente a la analítica de datos de los deportistas del Club Deportivo Ucundinamarca- Informe con evidencias</t>
  </si>
  <si>
    <t xml:space="preserve"> Fortalecimiento de los Programas de Actividad Física para la Vida y Diversidad Funcional.</t>
  </si>
  <si>
    <t xml:space="preserve">Fortalecimiento de los campos de aprendizaje </t>
  </si>
  <si>
    <t>Implementar y ampliar la cobertura de nuevas experiencias deportivas y culturales que impacten en la comunidad universitaria.</t>
  </si>
  <si>
    <t xml:space="preserve"> Realizar el seguimiento y control de los datos de los deportistas del Club Deportivo Ucundinamarca</t>
  </si>
  <si>
    <t>Utilizar herramientas técnologicas</t>
  </si>
  <si>
    <t>Aperturar una nueva experiencia deportiva ampliando el portafolio de servicio del CAD - Apertura de una nueva categoria formativo B de la disciplina Natación para la poblacion de 7 a 16 años.</t>
  </si>
  <si>
    <t>Apertura de una nueva categoria formativo B de la disciplina Natación para la poblacion de 7 a 16 años</t>
  </si>
  <si>
    <t>Aperturar los espacios para desarrollo de las pasantias en el CAD - Informar a la comunidad universitaria a traves de piezas publicitarias.</t>
  </si>
  <si>
    <t>Informar a la comunidad universitaria a traves de piezas publicitarias</t>
  </si>
  <si>
    <t>Generar nuevas estrategias para ampliar la cobertura de servicios - Adecuación del escenario Gimnasio con una modalidad de clases grupales, mdonde se vincule toda la comunidad en general.</t>
  </si>
  <si>
    <t>Adecuación del escenario Gimnasio con una modalidad de clases grupales, mdonde se vincule toda la comunidad en general</t>
  </si>
  <si>
    <t>Desplegrar estrategias de gestión administrativa para ejecutar los recursos financieros asignados al fondo. - Cumplimiento del 75% de ejecución anual de los recursos financieros asignados al fondo..</t>
  </si>
  <si>
    <t>Cumplimiento del 75% de ejecución anual de los recursos financieros asignados al fondo.</t>
  </si>
  <si>
    <t xml:space="preserve"> Ampliar la cobertura de los programas Deportivos del CAD</t>
  </si>
  <si>
    <t xml:space="preserve"> Implementar en el CAD un campo de aprendizaje para el desarrollo de la investigacion a traves de las pasantias academicas de los estudiantes</t>
  </si>
  <si>
    <t xml:space="preserve"> Implementar y ampliar la cobertura de nuevas experiencias deportivas y culturales que impacten en la comunidad universitaria y comunidad en general</t>
  </si>
  <si>
    <t>llevar acabo el primer campemento experiencial CAD hacia una vida Universitaria, vinculando a los estudiantes de secundaria de instituciones educativas publicas y privadas - realizar el primer Campamento Ucundinamarca Hacia una vida Universitaria.</t>
  </si>
  <si>
    <t>realizar el primer Campamento Ucundinamarca Hacia una vida Universitaria</t>
  </si>
  <si>
    <t>Generar eventos deportivos de gran impacto donde se vinculen a la comunidad universitaria, academica y empresarial en torno del fortalecimiento y aprovechamiento del tiempo libre - Desarrollar la II COPA UCUNDINAMARCA DE FUTBOL MAS ALLA DE LA UNIVERSIDAD TRADICIONAL.</t>
  </si>
  <si>
    <t>Desarrollar la II COPA UCUNDINAMARCA DE FUTBOL MAS ALLA DE LA UNIVERSIDAD TRADICIONAL</t>
  </si>
  <si>
    <t>Desplegrar estrategias de gestión administrativa para ejecutar los recursos financieros asignados al fondo. - Cumplimiento del 100% de ejecución anual de los recursos financieros asignados al fondo..</t>
  </si>
  <si>
    <t>Cumplimiento del 100% de ejecución anual de los recursos financieros asignados al fondo.</t>
  </si>
  <si>
    <t xml:space="preserve">2.2 Generar identidad y sentido de pertenencia institucional en la comunidad universitaria como agente de cambio y transformación translocal </t>
  </si>
  <si>
    <t>Desarrollar el primer campemento experiencial CAD hacia una vida Universitaria, vinculando a los estudiantes de secundaria de instituciones educativas publicas y privadas</t>
  </si>
  <si>
    <t>Desarrollar con la comunidad en General una experiencia deportiva que impacten en la comunidad universitaria y comunidad en general</t>
  </si>
  <si>
    <t xml:space="preserve"> 3.2 Promover, crear, fortalecer las condiciones de un estilo de vida propio, saludable y propicio  </t>
  </si>
  <si>
    <t>Definir la ruta para la elaboración de los lineamientos de los Centros de Estudios Agroambientales (CEA), como centros de investigación e innovación.</t>
  </si>
  <si>
    <t>Definir los lineamientos de los Centros de Estudios Agroambientales (CEA)</t>
  </si>
  <si>
    <t xml:space="preserve"> Lineamientos de los Centros de Estudios Agroambientales (CEA) </t>
  </si>
  <si>
    <t>Definir y presentar los lineamientos de los Centros de Estudios Agroambientales (CEA)</t>
  </si>
  <si>
    <t>Presentar los lineamientos de los Centros de Estudios Agroambientales (CEA)</t>
  </si>
  <si>
    <t>Presentar los lineamientos de los Centros de Estudios Agroambientales (CEA), como centros de investigación e innovación, ante el comité para el desarrollo de la Investigación.</t>
  </si>
  <si>
    <t xml:space="preserve">Lineamientos de los Centros de Estudios Agroambientales (CEA) </t>
  </si>
  <si>
    <t>Definir los lineamientos de los Centros de Estudios Agroambientales.</t>
  </si>
  <si>
    <t>Radicar proyecto de inversión de la gestión de nuevas aplicaciones y tecnologías de la información y la comunicación para la gestión del conocimiento y aprendizaje de los idiomas.</t>
  </si>
  <si>
    <t>Radicar proyecto de inversión de la gestión de nuevas aplicaciones y tecnologías de la información y la comunicación para la gestión del conocimiento y aprendizaje de los idiomas, en el banco universitario de proyectos de la dirección de planeación institucional.</t>
  </si>
  <si>
    <t>Presentar los lineamientos del centro de idiomas LanguageS21 para las sedes Fusagasugá, Facatativá y Chía.</t>
  </si>
  <si>
    <t>Presentar ante el consejo académico los lineamientos del centro de idiomas "LanguageS21 para las sedes Fusagasugá, Facatativá y Chía, previo aval del comité directivo del centro de idiomas "LanguageS21.</t>
  </si>
  <si>
    <t>Presentar las rutas de formación en segunda lengua para los agentes de la comunidad universitaria, así como en los niños, jóvenes o adultos de cualquier parte del país y especialmente de los habitantes del Departamento de Cundinamarca interesados en ello, ante el comité directivo del centro de idiomas LanguageS21.</t>
  </si>
  <si>
    <t>Implementar las rutas de formación en segunda lengua para los agentes de la comunidad universitaria, así como en los niños, jóvenes o adultos de cualquier parte del país y especialmente de los habitantes del Departamento de Cundinamarca interesados en ello.</t>
  </si>
  <si>
    <t xml:space="preserve">Gestión de nuevas aplicaciones y tecnologías de la información y la comunicación </t>
  </si>
  <si>
    <t>Lineamientos académicos del centro de idiomas LanguageS21</t>
  </si>
  <si>
    <t xml:space="preserve"> Presentar los lineamientos académicos del centro de idiomas LanguageS21</t>
  </si>
  <si>
    <t>Radicar proyecto de inversión de la gestión de nuevas aplicaciones y tecnologías de la información y la comunicación</t>
  </si>
  <si>
    <t>Implementar las rutas de formación en segunda lengua</t>
  </si>
  <si>
    <t xml:space="preserve"> Rutas de formación en segunda lengua</t>
  </si>
  <si>
    <t>Crear y formalizar la Politica de Emprendimiento</t>
  </si>
  <si>
    <t>Política de Emprendimiento para la Universidad de Cundinamarca presentada y aprobada ante en Consejo Académico.</t>
  </si>
  <si>
    <t>Realizar el diseño de los lineamientos del Fondo de emprendimiento</t>
  </si>
  <si>
    <t>Diseño de lineamientos del fondo de Emprendimiento</t>
  </si>
  <si>
    <t>Mejorar los procesos de emprendimiento de la Universidad</t>
  </si>
  <si>
    <t xml:space="preserve">Emprendimiento Ucundinamarca  </t>
  </si>
  <si>
    <t xml:space="preserve"> Emprendimiento Ucundinamarca </t>
  </si>
  <si>
    <t xml:space="preserve"> Mejorar los procesos de emprendimiento de la Universidad</t>
  </si>
  <si>
    <t>Realizar la implementacion de la tienda Virtual</t>
  </si>
  <si>
    <t>Puesta en marcha de la tienda Virtual, informe con evidencias sobre la puesta en marcha de la tienda virtual.</t>
  </si>
  <si>
    <t>Implementacion CDEI</t>
  </si>
  <si>
    <t>Informe de asesorias, acompañamientos, talleres y demás estrategias utilizadas en la implementación del CDEI</t>
  </si>
  <si>
    <t>Emprendimiento Ucundinamarca</t>
  </si>
  <si>
    <t>Fondo de emprendimiento</t>
  </si>
  <si>
    <t>Presentación y aprobación lineamientos del fondo de Emprendimiento ante el consejo académico</t>
  </si>
  <si>
    <t>Crear los Lineamientos de Emprendimiento - Lineamientos de Emprendimiento para la Universidad de Cundinamarca presentada ante en Consejo Académico.</t>
  </si>
  <si>
    <t>Lineamientos de Emprendimiento para la Universidad de Cundinamarca presentada ante en Consejo Académico.</t>
  </si>
  <si>
    <t>Realizar la implementación de la tienda Virtual - Puesta en marcha de la tienda Virtual, informe con evidencias sobre la puesta en marcha de la Market Place.</t>
  </si>
  <si>
    <t>Puesta en marcha de la tienda Virtual, informe con evidencias sobre la puesta en marcha de la Market Place.</t>
  </si>
  <si>
    <t>Implementación CDEI - Informe de asesorias, acompañamientos, talleres y demás estrategias utilizadas en la implementación del CDEI</t>
  </si>
  <si>
    <t xml:space="preserve"> 5.8 Generar una universidad emprendedora </t>
  </si>
  <si>
    <t>Crear el fondo de emprendimiento de la Ucundinamarca</t>
  </si>
  <si>
    <t xml:space="preserve"> - 5.8 Generar una universidad emprendedora</t>
  </si>
  <si>
    <t xml:space="preserve"> Organizar e implementar el ecosistema de emprendimiento en la UCundinamarca y participar en la implementación del ecosistema en el Departamento Cundinamarca</t>
  </si>
  <si>
    <t>Organizar e implementar el ecosistema de emprendimiento en la UCundinamarca y participar en la implementación del ecosistema en el Departamento Cundinamarca</t>
  </si>
  <si>
    <t>Presentar al Comité SAC Informe de avance sobre la implementación de estrategias del ecosistema de emprendimiento en la UC - Presentar ante Comité SAC el informe que da cuenta del nivel de avance en la implementación de estrategias, procesos y procedmientos para la gestión del ecosistema de emprendimiento en la Ucundinamarca</t>
  </si>
  <si>
    <t>Presentar ante Comité SAC el informe que da cuenta del nivel de avance en la implementación de estrategias, procesos y procedmientos para la gestión del ecosistema de emprendimiento en la Ucundinamarca</t>
  </si>
  <si>
    <t>Presentar informe al Consejo Académico sobre los avances de las convocatorias de emprendimiento e innovación</t>
  </si>
  <si>
    <t>Presentar ante Consejo Académico informe que da cuenta del nivel de avance en el desarrollo de convocatorias a las que se ha postulado la UC en materia de emprendimiento e innovación</t>
  </si>
  <si>
    <t xml:space="preserve">Fortalecer el Campo Multidimensional de Aprendizaje (CMA) &gt; </t>
  </si>
  <si>
    <t>Ecosistema implementado en la Ucundinamarca</t>
  </si>
  <si>
    <t xml:space="preserve"> Postular a la UCundinamarca en convocatorias de emprendimiento pertinentes</t>
  </si>
  <si>
    <t>Desarrollar el micrositio web del Centro Transmedia.</t>
  </si>
  <si>
    <t>Gestionar el desarrollo de la página web del Centro Transmedia para la comunicación y la difusión de experiencias del Centro Transmedia.</t>
  </si>
  <si>
    <t xml:space="preserve"> Visibilizar el Centro Transmedia de la Ucundinamarca </t>
  </si>
  <si>
    <t xml:space="preserve"> Ejecutar estrategias de comunicación para la interacción y difusión de experiencias del Centro Transmedia.</t>
  </si>
  <si>
    <t>Publicar el artículo académico sobre Análisis de Consumo de Redes de los Jóvenes Universitarios, de la Seccional Ubaté y su aplicación a los Proyectos de Grado de la Universidad de Cundinamarca</t>
  </si>
  <si>
    <t>Gestionar la obtención del ISBN del artículo académico producido por los estudiantes y el líder del Observatorio de Medios</t>
  </si>
  <si>
    <t>Realizar las Olimpiadas Gramaticales, periodo 2024-1</t>
  </si>
  <si>
    <t>Coordinar la preproducción, producción y postproducción de las Olimpiadas Gramaticales periodo 2024-1, para el desarrollo de habilidades lingüísticas en la comunidad universitaria.</t>
  </si>
  <si>
    <t>Desarrollar la experiencia El Pensador, periodo 2024-1</t>
  </si>
  <si>
    <t>Coordinar la preproducción, producción y postproducción de la experiencia El Pensador, para la promoción de la reflexión y el debate en la comunidad universitaria.</t>
  </si>
  <si>
    <t xml:space="preserve"> Publicar artículo académico del Centro Transmedia</t>
  </si>
  <si>
    <t>Generar producción académica desde el Centro Transmedia</t>
  </si>
  <si>
    <t xml:space="preserve"> Visibilizar el Centro Transmedia de la Ucundinamarca</t>
  </si>
  <si>
    <t>Ejecutar estrategias de comunicación para la interacción y difusión de experiencias del Centro Transmedia.</t>
  </si>
  <si>
    <t>Publicar artículo académico del Centro Transmedia</t>
  </si>
  <si>
    <t>Formulación de procesos de contratación servicios bibliográficos CGCA</t>
  </si>
  <si>
    <t>Formulación y aprobación de siete (7) procesos por medio de la plataforma -contratación para los recursos electrónicos proyectados, de acuerdo con la asignación presupuestal.</t>
  </si>
  <si>
    <t>Planeación de 7 experiencias del Campo de Aprendizaje Cultural CAC Cultura del Conocimiento una (1) por unidad regional</t>
  </si>
  <si>
    <t>Diseñar 1 experiencia por unidad regional y plasmarlo en el cronograma despliegue esto enfocado a fomentar hábitos de lectura, promover la consulta de recursos bibliográficos y desarrollar la cultura de la investigación y creación basada en los Recursos Educativos bibliográficos y con enfoque al (REA) (CAC)</t>
  </si>
  <si>
    <t>Programar y comunicar experiencias de formación y asesoría en las redes sociales Biblioclic</t>
  </si>
  <si>
    <t>Elaborar, publicar y realizar campañas de divulgación a través de las redes sociales de la Universidad, el cronograma de experiencias de formación y asesoría de cada unidad regional.</t>
  </si>
  <si>
    <t>Analizar la eficiencia y la usabilidad de recursos, Servicios y herramientas del CGCA</t>
  </si>
  <si>
    <t>Realizar análisis de evaluación, eficacia y eficiencia de los recursos, servicios y herramientas utilizados, así como determinar el valor obtenido en relación con los recursos invertidos. Identificar las sedes, programas y herramientas que presentan menor usabilidad posterior a la formación realizada.</t>
  </si>
  <si>
    <t>Aplicar un instrumento de percepción para evaluar de manera integral los servicios y recursos destinados a la comunidad universitaria por parte del CGCA.</t>
  </si>
  <si>
    <t>Utilizar métricas, como el porcentaje de respuestas en los instrumentos, para medir el progreso hacia el 90% de percepción favorable.</t>
  </si>
  <si>
    <t>Ejecución 100% de los recursos asignados al CGCA</t>
  </si>
  <si>
    <t xml:space="preserve"> 9.2. CULTURA ACADÉMICA, CIENTÍFICA Y FORMATIVA </t>
  </si>
  <si>
    <t>Implementar y valorar una (1) experiencia cultural por unidad regional que permita aumentar en un 20% el número de usuarios que consultan recursos bibliográficos.</t>
  </si>
  <si>
    <t xml:space="preserve"> 9.2. CULTURA ACADÉMICA, CIENTÍFICA Y FORMATIVA</t>
  </si>
  <si>
    <t>Incrementar en un 25% el alcance a la comunidad universitaria de los recursos y servicios de formación y asesoría en todas las unidades regionales</t>
  </si>
  <si>
    <t xml:space="preserve">9.6. ORGANIZACIÓN UNIVERSITARIA DIGITAL </t>
  </si>
  <si>
    <t xml:space="preserve"> Alcanzar un 90% de percepción favorable en la atención y pertinencia de los recursos bibliográficos</t>
  </si>
  <si>
    <t>Solicitud CDP Aprobados Recursos CGCA</t>
  </si>
  <si>
    <t>Realizar solicitud de CDP correspondientes a los recursos del CGCA.</t>
  </si>
  <si>
    <t>Despliegue del 100% de las experiencias del CAC Cultura del Conocimiento en todas las unidades regionales</t>
  </si>
  <si>
    <t>Este despliegue tiene como resultado esperado de aprendizaje proporcionar oportunidades para que los estudiantes participen en experiencias de co-creación y utilización de información, así como mejorar las habilidades de investigación y creación basadas en recursos educativos bibliográficos. Además, se busca fomentar el placer de la lectura y su uso efectivo como herramienta para el desarrollo educativo y cultural.</t>
  </si>
  <si>
    <t>Crear Plan Estratégico de Mejora</t>
  </si>
  <si>
    <t>Análisis detallado para determinar si los recursos invertidos en los recursos bibliográficos suscritos están generando el valor y el aprovechamiento esperado.</t>
  </si>
  <si>
    <t>Planificación y seguimiento de mejora de la Percepción de la comunidad universitaria frente a los servicios del CGCA</t>
  </si>
  <si>
    <t>Definir hitos y plazos para evaluar el progreso hacia el 90% de percepción favorable y realizar ajustes según sea necesario.</t>
  </si>
  <si>
    <t xml:space="preserve"> Ejecución 100% de los recursos asignados al CGCA</t>
  </si>
  <si>
    <t>Implementar y valorar una (1) experiencia cultural por unidad regional que permita aumentar en un 20% el número de usuarios que consultan recursos bibliográficos</t>
  </si>
  <si>
    <t xml:space="preserve">9.2. CULTURA ACADÉMICA, CIENTÍFICA Y FORMATIVA </t>
  </si>
  <si>
    <t xml:space="preserve"> 9.6. ORGANIZACIÓN UNIVERSITARIA DIGITAL</t>
  </si>
  <si>
    <t>Programar y comunicar experiencias culturales del CAC Cultura del Conocimiento en las redes sociales Biblioclic. 100%</t>
  </si>
  <si>
    <t>Elaborar, publicar y realizar campañas de divulgación a través de las redes sociales de la Universidad, el cronograma de experiencias y estratégias culturales del CGCA de cada unidad regional y sede.</t>
  </si>
  <si>
    <t>Consolidar una estratégia del CAC Cultura del Conocimiento, que garantice espacios y dinamicas culturales del CGCA 50%</t>
  </si>
  <si>
    <t>Proyectar y ejecutar una parilla de programación de experiencias culturales y de formación grantizando una (1) experiencia presencial por cada sede de manera semestral, enfocado a fomentar hábitos de lectura, promover la consulta de recursos bibliográficos y desarrollar la cultura de la investigación y creación basada en los Recursos Educativos bibliográficos y con enfoque al (REA) (CAC)</t>
  </si>
  <si>
    <t>Gestión de solicitudes y despliegue servicio de formación. 50%</t>
  </si>
  <si>
    <t>Tramitar solicitudes por plataforma institucional (SIS) Y Realizar asesorias de formación en Normas APA, ICONTEC, Bases de Datos, Turnitin y Gestores Bibliogrpaficos.</t>
  </si>
  <si>
    <t>Realizar un plan piloto para ampliar y fortalecer la parrilla de servicios de formación. 50%</t>
  </si>
  <si>
    <t>Realizar la planeación, proyección y ejecución de un nuevo tipo/temática de asesoría de formación y pronerlo en marcha a través de un plan piloto desde el CGCA.</t>
  </si>
  <si>
    <t>Programar y comunicar experiencias de formación y asesoría en las redes sociales Biblioclic. 100%</t>
  </si>
  <si>
    <t>Asegurar que los medios y recursos educativos sean accesibles para todos los estudiantes.</t>
  </si>
  <si>
    <t xml:space="preserve"> Asegurar que los medios y recursos educativos sean accesibles para todos los estudiantes.</t>
  </si>
  <si>
    <t xml:space="preserve"> 5.2 Fortalecer el plan de medios y recursos educativos</t>
  </si>
  <si>
    <t>Diseñar y poner en funcionamiento los Campos de Aprendizaje Disciplinares, institucionales y Culturales en todos los programas académicos resignificados.</t>
  </si>
  <si>
    <t>Consolidar una estratégia del CAC Cultura del Conocimiento, que garantice espacios y dinamicas culturales del CGCA 100%</t>
  </si>
  <si>
    <t>Realizar un plan piloto para ampliar y fortalecer la parrilla de servicios de formación. 100%</t>
  </si>
  <si>
    <t>Gestión de solicitudes y despliegue servicio de formación. 100%</t>
  </si>
  <si>
    <t>Conocer la pertinencia de las colecciones y el porcentaje de los recursos que son consultados por los usuarios. 100%</t>
  </si>
  <si>
    <t>Estudio que Incluye cualquier tipo de material bibliográfico impreso y electrónico (libros, revistas, material audiovisual, trabajos de grado etc.), otros elementos (equipos de cómputo, portátiles, kindle etc.). - Puede utilizarse la misma medición para material consultado dentro de la biblioteca consulta en sala. - Para medir este indicador es indispensable determinar el número de los títulos únicos que fueron utilizados en un tiempo determinado, para evitar promediar los usos del mismo material</t>
  </si>
  <si>
    <t>Medición de recursos, curaduría y analisis de bibliocifras. 100%</t>
  </si>
  <si>
    <t>Establecer y llevar a cabo un proceso de analisis de usabilidad a través de aplicativos y herramientas que se puedan gestionar y dinamizar desde el Área de Soporte CGCA que permita una veeduría constante de la efectividad y usabilidad de recursos adquiridos.</t>
  </si>
  <si>
    <t>Adquisición, catalogación, ingreso y divulgación. 100%</t>
  </si>
  <si>
    <t>Realizar proceso de catalogación e ingreso a la colección del CGCA de cada unidad y sede. De igual manera, estratégias de divulgación y circulación de libros y material bibliográfico físico a través de medios de comunicación y redes; procesos de formación, culturales; lanzamientos y experiencias macro del CAC Cultura del Conocimiento.</t>
  </si>
  <si>
    <t>Actualizar procesos y procedimientos de la equidad y la diversidad aportando a la política de calidad</t>
  </si>
  <si>
    <t>Plan de trabajo de actualización de procesos y procedimientos relacionados con la permanencia, pertinencia, calidad y graduación de estudiantes de poblaciones priorizadas.</t>
  </si>
  <si>
    <t>Ejecutar una experiencia formativa en la equidad y la diversidad bajo la Metodología Campo de Aprendizaje (MCA)</t>
  </si>
  <si>
    <t>Ejecutar bajo la Metodología Campo de Aprendizaje (MCA) una experiencia de formación dirigida a gestores del conocimiento, estudiantes, funcionarios y directivos, sustentado en la equidad, diversidad, pluralidad y diferencia vinculando a la familia en el proceso.</t>
  </si>
  <si>
    <t>Implementar planes curriculares diversos e inclusivos en planes de aprendizaje digital</t>
  </si>
  <si>
    <t>Implementar acciones de diversidad y equidad en el diseño de planes de aprendizaje de digital en articulación con el CMA y la dirección de Autoevaluación y Acreditación</t>
  </si>
  <si>
    <t>Caracterizar a la población diversa en equidad</t>
  </si>
  <si>
    <t>Validar la caracterización del usuario diverso en equidad a través del módulo de vulnerabilidad y sociodemográfico.</t>
  </si>
  <si>
    <t>Actualizar procesos y procedimientos de la equidad y la diversidad</t>
  </si>
  <si>
    <t xml:space="preserve">Experiencia formativa en la equidad y la diversidad </t>
  </si>
  <si>
    <t>Ejecutar una experiencia formativa en la equidad y la diversidad</t>
  </si>
  <si>
    <t xml:space="preserve"> Implementar planes curriculares diversos e inclusivos</t>
  </si>
  <si>
    <t xml:space="preserve"> Planes curriculares diversos e inclusivos </t>
  </si>
  <si>
    <t xml:space="preserve"> Caracterizar a la población diversa en equidad</t>
  </si>
  <si>
    <t xml:space="preserve"> Población diversa en equidad </t>
  </si>
  <si>
    <t xml:space="preserve">Tareas ajustadas y trasladadas al BIENESTAR UNIVERSITARIO para cumplimiento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</si>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</sst>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color theme="1"/>
      <name val="Arial"/>
      <family val="2"/>
    </font>
    <font>
      <b/>
      <sz val="10"/>
      <color rgb="FF292929"/>
      <name val="Arial"/>
      <family val="2"/>
    </font>
    <font>
      <b/>
      <sz val="10"/>
      <color theme="1"/>
      <name val="Arial"/>
      <family val="2"/>
    </font>
    <font>
      <b/>
      <sz val="14"/>
      <color theme="1"/>
      <name val="Arial"/>
      <family val="2"/>
    </font>
    <font>
      <sz val="9"/>
      <color theme="1"/>
      <name val="Arial"/>
      <family val="2"/>
    </font>
    <font>
      <u/>
      <sz val="9"/>
      <color theme="1"/>
      <name val="Arial"/>
      <family val="2"/>
    </font>
    <font>
      <b/>
      <sz val="14"/>
      <color theme="0"/>
      <name val="Arial"/>
      <family val="2"/>
    </font>
    <font>
      <b/>
      <sz val="12"/>
      <color theme="0"/>
      <name val="Arial"/>
      <family val="2"/>
    </font>
    <font>
      <b/>
      <sz val="8"/>
      <color theme="0"/>
      <name val="Arial"/>
      <family val="2"/>
    </font>
    <font>
      <u/>
      <sz val="11"/>
      <color theme="10"/>
      <name val="Calibri"/>
      <family val="2"/>
      <scheme val="minor"/>
    </font>
    <font>
      <b/>
      <sz val="9"/>
      <color rgb="FF292929"/>
      <name val="Arial"/>
      <family val="2"/>
    </font>
    <font>
      <b/>
      <sz val="9"/>
      <color theme="1"/>
      <name val="Arial"/>
      <family val="2"/>
    </font>
    <font>
      <b/>
      <sz val="9"/>
      <color theme="0"/>
      <name val="Arial"/>
      <family val="2"/>
    </font>
    <font>
      <sz val="9"/>
      <color theme="0"/>
      <name val="Arial"/>
      <family val="2"/>
    </font>
    <font>
      <b/>
      <i/>
      <sz val="9"/>
      <color theme="1"/>
      <name val="Arial"/>
      <family val="2"/>
    </font>
    <font>
      <b/>
      <i/>
      <sz val="8"/>
      <color theme="1"/>
      <name val="Arial"/>
      <family val="2"/>
    </font>
    <font>
      <sz val="8"/>
      <color theme="1"/>
      <name val="Arial"/>
      <family val="2"/>
    </font>
    <font>
      <i/>
      <sz val="8"/>
      <color theme="1"/>
      <name val="Arial"/>
      <family val="2"/>
    </font>
    <font>
      <b/>
      <i/>
      <u/>
      <sz val="8"/>
      <color theme="1"/>
      <name val="Arial"/>
      <family val="2"/>
    </font>
    <font>
      <b/>
      <u/>
      <sz val="8"/>
      <color theme="1"/>
      <name val="Arial"/>
      <family val="2"/>
    </font>
    <font>
      <b/>
      <sz val="10"/>
      <color theme="0"/>
      <name val="Arial"/>
      <family val="2"/>
    </font>
    <font>
      <b/>
      <sz val="11"/>
      <color theme="0"/>
      <name val="Arial"/>
      <family val="2"/>
    </font>
    <font>
      <sz val="11"/>
      <color theme="1"/>
      <name val="Arial"/>
      <family val="2"/>
    </font>
    <font>
      <u/>
      <sz val="10"/>
      <color theme="1"/>
      <name val="Arial"/>
      <family val="2"/>
    </font>
    <font>
      <sz val="9"/>
      <name val="Arial"/>
      <family val="2"/>
    </font>
    <font>
      <sz val="9"/>
      <color rgb="FF000000"/>
      <name val="Arial"/>
      <family val="2"/>
    </font>
    <font>
      <sz val="11"/>
      <name val="Century Gothic"/>
      <family val="2"/>
    </font>
    <font>
      <sz val="9"/>
      <color rgb="FF91C256"/>
      <name val="Arial"/>
      <family val="2"/>
    </font>
    <font>
      <sz val="9"/>
      <color rgb="FFFF0000"/>
      <name val="Arial"/>
      <family val="2"/>
    </font>
  </fonts>
  <fills count="15">
    <fill>
      <patternFill patternType="none"/>
    </fill>
    <fill>
      <patternFill patternType="gray125"/>
    </fill>
    <fill>
      <patternFill patternType="solid">
        <fgColor theme="0"/>
        <bgColor indexed="64"/>
      </patternFill>
    </fill>
    <fill>
      <patternFill patternType="solid">
        <fgColor rgb="FF007B3E"/>
        <bgColor indexed="64"/>
      </patternFill>
    </fill>
    <fill>
      <patternFill patternType="solid">
        <fgColor rgb="FFDAAA00"/>
        <bgColor indexed="64"/>
      </patternFill>
    </fill>
    <fill>
      <patternFill patternType="solid">
        <fgColor theme="0" tint="-4.9989318521683403E-2"/>
        <bgColor indexed="64"/>
      </patternFill>
    </fill>
    <fill>
      <patternFill patternType="solid">
        <fgColor rgb="FF00482B"/>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988C"/>
        <bgColor indexed="64"/>
      </patternFill>
    </fill>
    <fill>
      <patternFill patternType="solid">
        <fgColor rgb="FF91C256"/>
        <bgColor indexed="64"/>
      </patternFill>
    </fill>
    <fill>
      <patternFill patternType="solid">
        <fgColor theme="0" tint="-0.34998626667073579"/>
        <bgColor indexed="64"/>
      </patternFill>
    </fill>
    <fill>
      <patternFill patternType="solid">
        <fgColor rgb="FFF2F2F2"/>
        <bgColor rgb="FF000000"/>
      </patternFill>
    </fill>
    <fill>
      <patternFill patternType="solid">
        <fgColor rgb="FFD9D9D9"/>
        <bgColor rgb="FF000000"/>
      </patternFill>
    </fill>
    <fill>
      <patternFill patternType="solid">
        <fgColor theme="0"/>
        <bgColor rgb="FF000000"/>
      </patternFill>
    </fill>
  </fills>
  <borders count="2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ck">
        <color rgb="FF91C256"/>
      </top>
      <bottom style="thin">
        <color theme="0" tint="-0.34998626667073579"/>
      </bottom>
      <diagonal/>
    </border>
    <border>
      <left style="thin">
        <color theme="0" tint="-0.34998626667073579"/>
      </left>
      <right style="thin">
        <color theme="0" tint="-0.34998626667073579"/>
      </right>
      <top style="thick">
        <color rgb="FFDAAA00"/>
      </top>
      <bottom style="thin">
        <color theme="0" tint="-0.34998626667073579"/>
      </bottom>
      <diagonal/>
    </border>
    <border>
      <left/>
      <right/>
      <top/>
      <bottom style="thin">
        <color theme="0" tint="-4.9989318521683403E-2"/>
      </bottom>
      <diagonal/>
    </border>
    <border>
      <left/>
      <right/>
      <top/>
      <bottom style="thin">
        <color theme="0"/>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ck">
        <color rgb="FF91C256"/>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diagonal/>
    </border>
    <border>
      <left style="thin">
        <color rgb="FFA6A6A6"/>
      </left>
      <right style="thin">
        <color rgb="FFA6A6A6"/>
      </right>
      <top style="thin">
        <color rgb="FFA6A6A6"/>
      </top>
      <bottom/>
      <diagonal/>
    </border>
  </borders>
  <cellStyleXfs count="2">
    <xf numFmtId="0" fontId="0" fillId="0" borderId="0"/>
    <xf numFmtId="0" fontId="10" fillId="0" borderId="0" applyNumberFormat="0" applyFill="0" applyBorder="0" applyAlignment="0" applyProtection="0"/>
  </cellStyleXfs>
  <cellXfs count="176">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5" fillId="5" borderId="0" xfId="0" applyFont="1" applyFill="1" applyAlignment="1">
      <alignment horizontal="left" vertical="center" wrapText="1"/>
    </xf>
    <xf numFmtId="0" fontId="5" fillId="2" borderId="0" xfId="0" applyFont="1" applyFill="1"/>
    <xf numFmtId="0" fontId="5" fillId="5" borderId="0" xfId="0" applyFont="1" applyFill="1" applyAlignment="1">
      <alignment vertical="center"/>
    </xf>
    <xf numFmtId="0" fontId="5" fillId="7" borderId="0" xfId="0" applyFont="1" applyFill="1"/>
    <xf numFmtId="2" fontId="5" fillId="7" borderId="0" xfId="0" applyNumberFormat="1" applyFont="1" applyFill="1"/>
    <xf numFmtId="2" fontId="5" fillId="5" borderId="0" xfId="0" applyNumberFormat="1" applyFont="1" applyFill="1"/>
    <xf numFmtId="9" fontId="5" fillId="5" borderId="0" xfId="0" applyNumberFormat="1" applyFont="1" applyFill="1" applyAlignment="1">
      <alignment horizontal="left" vertical="center" wrapText="1"/>
    </xf>
    <xf numFmtId="1" fontId="5" fillId="5" borderId="0" xfId="0" applyNumberFormat="1" applyFont="1" applyFill="1" applyAlignment="1">
      <alignment horizontal="left" vertical="center" wrapText="1"/>
    </xf>
    <xf numFmtId="0" fontId="5" fillId="2" borderId="0" xfId="0" applyFont="1" applyFill="1" applyAlignment="1">
      <alignment vertical="center" wrapText="1"/>
    </xf>
    <xf numFmtId="0" fontId="5" fillId="5" borderId="0" xfId="0" applyFont="1" applyFill="1" applyAlignment="1">
      <alignment horizontal="center" vertical="center" wrapText="1"/>
    </xf>
    <xf numFmtId="0" fontId="15" fillId="2" borderId="0" xfId="1" applyFont="1" applyFill="1" applyAlignment="1">
      <alignment vertical="center"/>
    </xf>
    <xf numFmtId="0" fontId="1" fillId="11" borderId="0" xfId="0" applyFont="1" applyFill="1" applyAlignment="1">
      <alignment horizontal="center" vertical="center" wrapText="1"/>
    </xf>
    <xf numFmtId="0" fontId="1" fillId="11" borderId="0" xfId="0" applyFont="1" applyFill="1" applyAlignment="1">
      <alignment horizontal="left" vertical="center" wrapText="1"/>
    </xf>
    <xf numFmtId="9" fontId="5" fillId="2" borderId="0" xfId="0" applyNumberFormat="1" applyFont="1" applyFill="1" applyAlignment="1">
      <alignment horizontal="center" vertical="center" wrapText="1"/>
    </xf>
    <xf numFmtId="0" fontId="0" fillId="2" borderId="0" xfId="0" applyFill="1" applyAlignment="1">
      <alignment vertical="center" wrapText="1"/>
    </xf>
    <xf numFmtId="0" fontId="0" fillId="2" borderId="0" xfId="0" applyFill="1" applyAlignment="1">
      <alignment vertical="center"/>
    </xf>
    <xf numFmtId="0" fontId="5" fillId="2" borderId="0" xfId="0" applyFont="1" applyFill="1" applyAlignment="1">
      <alignment horizontal="right" vertical="center"/>
    </xf>
    <xf numFmtId="9" fontId="5" fillId="11" borderId="0" xfId="0" applyNumberFormat="1" applyFont="1" applyFill="1" applyAlignment="1">
      <alignment horizontal="center" vertical="center" wrapText="1"/>
    </xf>
    <xf numFmtId="0" fontId="13" fillId="6" borderId="0" xfId="0" applyFont="1" applyFill="1" applyAlignment="1">
      <alignment horizontal="center" vertical="center" wrapText="1"/>
    </xf>
    <xf numFmtId="9" fontId="5" fillId="9" borderId="0" xfId="0" applyNumberFormat="1" applyFont="1" applyFill="1" applyAlignment="1">
      <alignment horizontal="center" vertical="center" wrapText="1"/>
    </xf>
    <xf numFmtId="9" fontId="5" fillId="10" borderId="0" xfId="0" applyNumberFormat="1" applyFont="1" applyFill="1" applyAlignment="1">
      <alignment horizontal="center" vertical="center" wrapText="1"/>
    </xf>
    <xf numFmtId="9" fontId="22" fillId="9" borderId="14" xfId="0" applyNumberFormat="1" applyFont="1" applyFill="1" applyBorder="1" applyAlignment="1">
      <alignment horizontal="center" vertical="center" wrapText="1"/>
    </xf>
    <xf numFmtId="9" fontId="22" fillId="10" borderId="14" xfId="0" applyNumberFormat="1" applyFont="1" applyFill="1" applyBorder="1" applyAlignment="1">
      <alignment horizontal="center" vertical="center" wrapText="1"/>
    </xf>
    <xf numFmtId="9" fontId="22" fillId="4" borderId="14" xfId="0" applyNumberFormat="1" applyFont="1" applyFill="1" applyBorder="1" applyAlignment="1">
      <alignment horizontal="center" vertical="center" wrapText="1"/>
    </xf>
    <xf numFmtId="9" fontId="5" fillId="4" borderId="0" xfId="0" applyNumberFormat="1" applyFont="1" applyFill="1" applyAlignment="1">
      <alignment horizontal="center" vertical="center" wrapText="1"/>
    </xf>
    <xf numFmtId="9" fontId="22" fillId="3" borderId="14" xfId="0" applyNumberFormat="1" applyFont="1" applyFill="1" applyBorder="1" applyAlignment="1">
      <alignment horizontal="center" vertical="center" wrapText="1"/>
    </xf>
    <xf numFmtId="9" fontId="5" fillId="3" borderId="0" xfId="0" applyNumberFormat="1" applyFont="1" applyFill="1" applyAlignment="1">
      <alignment horizontal="center" vertical="center" wrapText="1"/>
    </xf>
    <xf numFmtId="0" fontId="5" fillId="2" borderId="0" xfId="0" applyFont="1" applyFill="1" applyAlignment="1" applyProtection="1">
      <alignment horizontal="center" vertical="center" wrapText="1"/>
      <protection locked="0"/>
    </xf>
    <xf numFmtId="0" fontId="5" fillId="2" borderId="0" xfId="0" applyFont="1" applyFill="1" applyAlignment="1" applyProtection="1">
      <alignment horizontal="left" vertical="center" wrapText="1"/>
      <protection locked="0"/>
    </xf>
    <xf numFmtId="0" fontId="5"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7" fillId="2" borderId="0" xfId="0" applyFont="1" applyFill="1" applyAlignment="1" applyProtection="1">
      <alignment horizontal="left" vertical="center" wrapText="1"/>
      <protection locked="0"/>
    </xf>
    <xf numFmtId="0" fontId="17" fillId="2" borderId="0" xfId="0" applyFont="1" applyFill="1" applyAlignment="1" applyProtection="1">
      <alignment vertical="center" wrapText="1"/>
      <protection locked="0"/>
    </xf>
    <xf numFmtId="0" fontId="18" fillId="2" borderId="0" xfId="0" applyFont="1" applyFill="1" applyAlignment="1" applyProtection="1">
      <alignment horizontal="right" vertical="center"/>
      <protection locked="0"/>
    </xf>
    <xf numFmtId="0" fontId="19" fillId="2" borderId="0" xfId="0" applyFont="1" applyFill="1" applyAlignment="1" applyProtection="1">
      <alignment horizontal="left" vertical="center"/>
      <protection locked="0"/>
    </xf>
    <xf numFmtId="0" fontId="18" fillId="2" borderId="0" xfId="0" applyFont="1" applyFill="1" applyAlignment="1" applyProtection="1">
      <alignment horizontal="center" vertical="center"/>
      <protection locked="0"/>
    </xf>
    <xf numFmtId="9" fontId="19" fillId="2" borderId="0" xfId="0" applyNumberFormat="1" applyFont="1" applyFill="1" applyAlignment="1" applyProtection="1">
      <alignment horizontal="left" vertical="center" wrapText="1"/>
      <protection locked="0"/>
    </xf>
    <xf numFmtId="0" fontId="17" fillId="2" borderId="0" xfId="0" applyFont="1" applyFill="1" applyAlignment="1" applyProtection="1">
      <alignment vertical="center"/>
      <protection locked="0"/>
    </xf>
    <xf numFmtId="0" fontId="17" fillId="2" borderId="0" xfId="0" applyFont="1" applyFill="1" applyAlignment="1" applyProtection="1">
      <alignment horizontal="center" vertical="center"/>
      <protection locked="0"/>
    </xf>
    <xf numFmtId="0" fontId="20" fillId="2" borderId="0" xfId="0" applyFont="1" applyFill="1" applyAlignment="1" applyProtection="1">
      <alignment horizontal="center" vertical="center" wrapText="1"/>
      <protection locked="0"/>
    </xf>
    <xf numFmtId="0" fontId="17" fillId="2" borderId="0" xfId="0" applyFont="1" applyFill="1" applyAlignment="1" applyProtection="1">
      <alignment horizontal="left" vertical="center"/>
      <protection locked="0"/>
    </xf>
    <xf numFmtId="0" fontId="9" fillId="6" borderId="12" xfId="0" applyFont="1" applyFill="1" applyBorder="1" applyAlignment="1" applyProtection="1">
      <alignment horizontal="center" vertical="center" wrapText="1"/>
      <protection locked="0"/>
    </xf>
    <xf numFmtId="0" fontId="9" fillId="3" borderId="12" xfId="0" applyFont="1" applyFill="1" applyBorder="1" applyAlignment="1" applyProtection="1">
      <alignment horizontal="center" vertical="center" wrapText="1"/>
      <protection locked="0"/>
    </xf>
    <xf numFmtId="0" fontId="9" fillId="9" borderId="12" xfId="0" applyFont="1" applyFill="1" applyBorder="1" applyAlignment="1" applyProtection="1">
      <alignment horizontal="center" vertical="center" wrapText="1"/>
      <protection locked="0"/>
    </xf>
    <xf numFmtId="0" fontId="5" fillId="2" borderId="0" xfId="0" applyFont="1" applyFill="1" applyAlignment="1" applyProtection="1">
      <alignment vertical="center"/>
      <protection locked="0"/>
    </xf>
    <xf numFmtId="0" fontId="5" fillId="8" borderId="11"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justify" vertical="center" wrapText="1"/>
      <protection locked="0"/>
    </xf>
    <xf numFmtId="9" fontId="5" fillId="8" borderId="11" xfId="0" applyNumberFormat="1"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protection locked="0"/>
    </xf>
    <xf numFmtId="0" fontId="5" fillId="2" borderId="0" xfId="0" applyFont="1" applyFill="1" applyAlignment="1" applyProtection="1">
      <alignment horizontal="justify" vertical="center"/>
      <protection locked="0"/>
    </xf>
    <xf numFmtId="0" fontId="5" fillId="2" borderId="0" xfId="0" applyFont="1" applyFill="1" applyAlignment="1" applyProtection="1">
      <alignment horizontal="left" vertical="center"/>
      <protection locked="0"/>
    </xf>
    <xf numFmtId="0" fontId="12" fillId="2" borderId="1" xfId="0" applyFont="1" applyFill="1" applyBorder="1" applyAlignment="1">
      <alignment horizontal="center" vertical="center" wrapText="1"/>
    </xf>
    <xf numFmtId="0" fontId="1" fillId="2" borderId="0" xfId="0" applyFont="1" applyFill="1" applyAlignment="1" applyProtection="1">
      <alignment horizontal="center" vertical="center" wrapText="1"/>
      <protection locked="0"/>
    </xf>
    <xf numFmtId="0" fontId="1" fillId="2" borderId="0" xfId="0" applyFont="1" applyFill="1" applyAlignment="1" applyProtection="1">
      <alignment horizontal="left" vertical="center" wrapText="1"/>
      <protection locked="0"/>
    </xf>
    <xf numFmtId="0" fontId="23" fillId="2" borderId="0" xfId="0" applyFont="1" applyFill="1" applyAlignment="1" applyProtection="1">
      <alignment wrapText="1"/>
      <protection locked="0"/>
    </xf>
    <xf numFmtId="0" fontId="5" fillId="2" borderId="0" xfId="0" applyFont="1" applyFill="1" applyAlignment="1" applyProtection="1">
      <alignment horizontal="right" vertical="center" wrapText="1"/>
      <protection locked="0"/>
    </xf>
    <xf numFmtId="0" fontId="1" fillId="2" borderId="0" xfId="0" applyFont="1" applyFill="1" applyProtection="1">
      <protection locked="0"/>
    </xf>
    <xf numFmtId="0" fontId="24" fillId="2" borderId="0" xfId="0" applyFont="1" applyFill="1" applyAlignment="1" applyProtection="1">
      <alignment horizontal="left" vertical="center"/>
      <protection locked="0"/>
    </xf>
    <xf numFmtId="0" fontId="1" fillId="2" borderId="0" xfId="0" applyFont="1" applyFill="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23" fillId="2" borderId="0" xfId="0" applyFont="1" applyFill="1" applyProtection="1">
      <protection locked="0"/>
    </xf>
    <xf numFmtId="0" fontId="17" fillId="2" borderId="0" xfId="0" applyFont="1" applyFill="1" applyProtection="1">
      <protection locked="0"/>
    </xf>
    <xf numFmtId="0" fontId="17" fillId="5" borderId="0" xfId="0" applyFont="1" applyFill="1" applyProtection="1">
      <protection locked="0"/>
    </xf>
    <xf numFmtId="0" fontId="17" fillId="4" borderId="0" xfId="0" applyFont="1" applyFill="1" applyProtection="1">
      <protection locked="0"/>
    </xf>
    <xf numFmtId="0" fontId="17" fillId="5" borderId="0" xfId="0" applyFont="1" applyFill="1" applyAlignment="1" applyProtection="1">
      <alignment horizontal="left"/>
      <protection locked="0"/>
    </xf>
    <xf numFmtId="0" fontId="17" fillId="10" borderId="0" xfId="0" applyFont="1" applyFill="1" applyProtection="1">
      <protection locked="0"/>
    </xf>
    <xf numFmtId="0" fontId="17" fillId="9" borderId="0" xfId="0" applyFont="1" applyFill="1" applyProtection="1">
      <protection locked="0"/>
    </xf>
    <xf numFmtId="0" fontId="17" fillId="3" borderId="0" xfId="0" applyFont="1" applyFill="1" applyProtection="1">
      <protection locked="0"/>
    </xf>
    <xf numFmtId="0" fontId="23" fillId="5" borderId="0" xfId="0" applyFont="1" applyFill="1" applyProtection="1">
      <protection locked="0"/>
    </xf>
    <xf numFmtId="0" fontId="3" fillId="2" borderId="1" xfId="0" applyFont="1" applyFill="1" applyBorder="1" applyAlignment="1">
      <alignment horizontal="center" vertical="center" wrapText="1"/>
    </xf>
    <xf numFmtId="0" fontId="0" fillId="2" borderId="0" xfId="0" applyFill="1" applyAlignment="1" applyProtection="1">
      <alignment wrapText="1"/>
      <protection locked="0"/>
    </xf>
    <xf numFmtId="0" fontId="14" fillId="6" borderId="13" xfId="0" applyFont="1" applyFill="1" applyBorder="1" applyAlignment="1" applyProtection="1">
      <alignment horizontal="center" vertical="center" wrapText="1"/>
      <protection locked="0"/>
    </xf>
    <xf numFmtId="0" fontId="14" fillId="6" borderId="11" xfId="0" applyFont="1" applyFill="1" applyBorder="1" applyAlignment="1" applyProtection="1">
      <alignment horizontal="center" vertical="center" wrapText="1"/>
      <protection locked="0"/>
    </xf>
    <xf numFmtId="0" fontId="14" fillId="3" borderId="11" xfId="0" applyFont="1" applyFill="1" applyBorder="1" applyAlignment="1" applyProtection="1">
      <alignment horizontal="center" vertical="center" wrapText="1"/>
      <protection locked="0"/>
    </xf>
    <xf numFmtId="0" fontId="14" fillId="9" borderId="11"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9" fillId="3" borderId="17" xfId="0" applyFont="1" applyFill="1" applyBorder="1" applyAlignment="1" applyProtection="1">
      <alignment horizontal="center" vertical="center" wrapText="1"/>
      <protection locked="0"/>
    </xf>
    <xf numFmtId="0" fontId="5" fillId="5" borderId="18" xfId="0" applyFont="1" applyFill="1" applyBorder="1" applyAlignment="1" applyProtection="1">
      <alignment horizontal="justify" vertical="center" wrapText="1"/>
      <protection locked="0"/>
    </xf>
    <xf numFmtId="0" fontId="5" fillId="8" borderId="19" xfId="0" applyFont="1" applyFill="1" applyBorder="1" applyAlignment="1" applyProtection="1">
      <alignment horizontal="center" vertical="center" wrapText="1"/>
      <protection locked="0"/>
    </xf>
    <xf numFmtId="0" fontId="5" fillId="5" borderId="19" xfId="0" applyFont="1" applyFill="1" applyBorder="1" applyAlignment="1" applyProtection="1">
      <alignment horizontal="justify" vertical="center" wrapText="1"/>
      <protection locked="0"/>
    </xf>
    <xf numFmtId="0" fontId="5" fillId="8" borderId="21" xfId="0" applyFont="1" applyFill="1" applyBorder="1" applyAlignment="1" applyProtection="1">
      <alignment horizontal="center" vertical="center" wrapText="1"/>
      <protection locked="0"/>
    </xf>
    <xf numFmtId="0" fontId="5" fillId="5" borderId="21" xfId="0" applyFont="1" applyFill="1" applyBorder="1" applyAlignment="1" applyProtection="1">
      <alignment horizontal="justify" vertical="center" wrapText="1"/>
      <protection locked="0"/>
    </xf>
    <xf numFmtId="0" fontId="5" fillId="8" borderId="18" xfId="0" applyFont="1" applyFill="1" applyBorder="1" applyAlignment="1" applyProtection="1">
      <alignment horizontal="center" vertical="center" wrapText="1"/>
      <protection locked="0"/>
    </xf>
    <xf numFmtId="0" fontId="5" fillId="8" borderId="20" xfId="0" applyFont="1" applyFill="1" applyBorder="1" applyAlignment="1" applyProtection="1">
      <alignment horizontal="center" vertical="center" wrapText="1"/>
      <protection locked="0"/>
    </xf>
    <xf numFmtId="0" fontId="5" fillId="5" borderId="20" xfId="0" applyFont="1" applyFill="1" applyBorder="1" applyAlignment="1" applyProtection="1">
      <alignment horizontal="justify" vertical="center" wrapText="1"/>
      <protection locked="0"/>
    </xf>
    <xf numFmtId="0" fontId="5" fillId="2" borderId="0" xfId="0" applyFont="1" applyFill="1" applyAlignment="1">
      <alignment horizontal="center" vertical="center"/>
    </xf>
    <xf numFmtId="0" fontId="18" fillId="2" borderId="0" xfId="0" applyFont="1" applyFill="1" applyAlignment="1" applyProtection="1">
      <alignment horizontal="right" vertical="center"/>
      <protection locked="0"/>
    </xf>
    <xf numFmtId="0" fontId="20" fillId="2" borderId="0" xfId="0" applyFont="1" applyFill="1" applyAlignment="1" applyProtection="1">
      <alignment horizontal="center" vertical="center" wrapText="1"/>
      <protection locked="0"/>
    </xf>
    <xf numFmtId="0" fontId="5" fillId="2" borderId="0" xfId="0" applyFont="1" applyFill="1" applyAlignment="1">
      <alignment vertical="center"/>
    </xf>
    <xf numFmtId="0" fontId="5" fillId="5" borderId="11" xfId="0" applyFont="1" applyFill="1" applyBorder="1" applyAlignment="1">
      <alignment horizontal="justify" vertical="center" wrapText="1"/>
    </xf>
    <xf numFmtId="9" fontId="5" fillId="8" borderId="11" xfId="0" applyNumberFormat="1" applyFont="1" applyFill="1" applyBorder="1" applyAlignment="1">
      <alignment horizontal="center" vertical="center" wrapText="1"/>
    </xf>
    <xf numFmtId="0" fontId="25" fillId="5" borderId="11" xfId="0" applyFont="1" applyFill="1" applyBorder="1" applyAlignment="1">
      <alignment horizontal="justify" vertical="center" wrapText="1"/>
    </xf>
    <xf numFmtId="0" fontId="25" fillId="8" borderId="11"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5" fillId="12" borderId="22" xfId="0" applyFont="1" applyFill="1" applyBorder="1" applyAlignment="1">
      <alignment horizontal="center" vertical="center" wrapText="1"/>
    </xf>
    <xf numFmtId="0" fontId="25" fillId="13" borderId="22" xfId="0" applyFont="1" applyFill="1" applyBorder="1" applyAlignment="1">
      <alignment horizontal="center" vertical="center" wrapText="1"/>
    </xf>
    <xf numFmtId="0" fontId="25" fillId="12" borderId="22" xfId="0" applyFont="1" applyFill="1" applyBorder="1" applyAlignment="1">
      <alignment horizontal="justify" vertical="center" wrapText="1"/>
    </xf>
    <xf numFmtId="0" fontId="25" fillId="13" borderId="23" xfId="0" applyFont="1" applyFill="1" applyBorder="1" applyAlignment="1">
      <alignment vertical="center" wrapText="1"/>
    </xf>
    <xf numFmtId="0" fontId="25" fillId="2" borderId="11" xfId="0" applyFont="1" applyFill="1" applyBorder="1" applyAlignment="1">
      <alignment horizontal="justify" vertical="center" wrapText="1"/>
    </xf>
    <xf numFmtId="0" fontId="25" fillId="2" borderId="11" xfId="0" applyFont="1" applyFill="1" applyBorder="1" applyAlignment="1">
      <alignment horizontal="center" vertical="center" wrapText="1"/>
    </xf>
    <xf numFmtId="0" fontId="25" fillId="14" borderId="22" xfId="0" applyFont="1" applyFill="1" applyBorder="1" applyAlignment="1">
      <alignment horizontal="center" vertical="center" wrapText="1"/>
    </xf>
    <xf numFmtId="0" fontId="25" fillId="12" borderId="24" xfId="0" applyFont="1" applyFill="1" applyBorder="1" applyAlignment="1">
      <alignment horizontal="center" vertical="center" wrapText="1"/>
    </xf>
    <xf numFmtId="0" fontId="17" fillId="2" borderId="0" xfId="0" applyFont="1" applyFill="1" applyAlignment="1">
      <alignment horizontal="center" vertical="center"/>
    </xf>
    <xf numFmtId="0" fontId="9" fillId="9" borderId="12"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5" fillId="2" borderId="0" xfId="0" applyFont="1" applyFill="1" applyAlignment="1">
      <alignment horizontal="justify" vertical="center"/>
    </xf>
    <xf numFmtId="0" fontId="5" fillId="8" borderId="11" xfId="0" applyFont="1" applyFill="1" applyBorder="1" applyAlignment="1">
      <alignment horizontal="center" vertical="center" wrapText="1"/>
    </xf>
    <xf numFmtId="0" fontId="26" fillId="12" borderId="22" xfId="0" applyFont="1" applyFill="1" applyBorder="1" applyAlignment="1">
      <alignment horizontal="justify" vertical="center" wrapText="1"/>
    </xf>
    <xf numFmtId="0" fontId="26" fillId="13" borderId="23" xfId="0" applyFont="1" applyFill="1" applyBorder="1" applyAlignment="1">
      <alignment vertical="center" wrapText="1"/>
    </xf>
    <xf numFmtId="0" fontId="5" fillId="2" borderId="11" xfId="0" applyFont="1" applyFill="1" applyBorder="1" applyAlignment="1">
      <alignment horizontal="justify" vertical="center" wrapText="1"/>
    </xf>
    <xf numFmtId="9" fontId="5" fillId="2" borderId="11" xfId="0" applyNumberFormat="1" applyFont="1" applyFill="1" applyBorder="1" applyAlignment="1">
      <alignment horizontal="center" vertical="center" wrapText="1"/>
    </xf>
    <xf numFmtId="0" fontId="27" fillId="0" borderId="20" xfId="0" applyFont="1" applyBorder="1" applyAlignment="1">
      <alignment vertical="center" wrapText="1"/>
    </xf>
    <xf numFmtId="0" fontId="17" fillId="2" borderId="0" xfId="0" applyFont="1" applyFill="1" applyAlignment="1">
      <alignment vertical="center"/>
    </xf>
    <xf numFmtId="0" fontId="17" fillId="2" borderId="0" xfId="0" applyFont="1" applyFill="1" applyAlignment="1">
      <alignment horizontal="left" vertical="center"/>
    </xf>
    <xf numFmtId="9" fontId="19" fillId="2" borderId="0" xfId="0" applyNumberFormat="1" applyFont="1" applyFill="1" applyAlignment="1">
      <alignment horizontal="left" vertical="center" wrapText="1"/>
    </xf>
    <xf numFmtId="0" fontId="18" fillId="2" borderId="0" xfId="0" applyFont="1" applyFill="1" applyAlignment="1">
      <alignment horizontal="center" vertical="center"/>
    </xf>
    <xf numFmtId="0" fontId="18" fillId="2" borderId="0" xfId="0" applyFont="1" applyFill="1" applyAlignment="1">
      <alignment horizontal="right" vertical="center"/>
    </xf>
    <xf numFmtId="0" fontId="19" fillId="2" borderId="0" xfId="0" applyFont="1" applyFill="1" applyAlignment="1">
      <alignment horizontal="left" vertical="center"/>
    </xf>
    <xf numFmtId="0" fontId="20" fillId="2" borderId="0" xfId="0" applyFont="1" applyFill="1" applyAlignment="1">
      <alignment horizontal="center" vertical="center" wrapText="1"/>
    </xf>
    <xf numFmtId="0" fontId="17" fillId="2" borderId="0" xfId="0" applyFont="1" applyFill="1" applyAlignment="1">
      <alignment vertical="center" wrapText="1"/>
    </xf>
    <xf numFmtId="0" fontId="17" fillId="2" borderId="0" xfId="0" applyFont="1" applyFill="1" applyAlignment="1">
      <alignment horizontal="center" vertical="center" wrapText="1"/>
    </xf>
    <xf numFmtId="0" fontId="17" fillId="2" borderId="0" xfId="0" applyFont="1" applyFill="1" applyAlignment="1">
      <alignment horizontal="left" vertical="center" wrapText="1"/>
    </xf>
    <xf numFmtId="0" fontId="5" fillId="2" borderId="0" xfId="0" applyFont="1" applyFill="1" applyAlignment="1">
      <alignment horizontal="left" vertical="center" wrapText="1"/>
    </xf>
    <xf numFmtId="9" fontId="28" fillId="8" borderId="11" xfId="0" applyNumberFormat="1" applyFont="1" applyFill="1" applyBorder="1" applyAlignment="1" applyProtection="1">
      <alignment horizontal="center" vertical="center" wrapText="1"/>
      <protection locked="0"/>
    </xf>
    <xf numFmtId="0" fontId="29" fillId="5" borderId="11" xfId="0" applyFont="1" applyFill="1" applyBorder="1" applyAlignment="1" applyProtection="1">
      <alignment horizontal="justify" vertical="center" wrapText="1"/>
      <protection locked="0"/>
    </xf>
    <xf numFmtId="0" fontId="5" fillId="2" borderId="0" xfId="0" applyFont="1" applyFill="1" applyAlignment="1">
      <alignment horizontal="center" vertical="center"/>
    </xf>
    <xf numFmtId="0" fontId="16" fillId="5" borderId="0" xfId="1" applyFont="1" applyFill="1" applyAlignment="1">
      <alignment horizontal="center" vertical="center" wrapText="1"/>
    </xf>
    <xf numFmtId="0" fontId="5" fillId="5" borderId="0" xfId="0" applyFont="1" applyFill="1" applyAlignment="1">
      <alignment horizontal="left" vertical="center" wrapText="1"/>
    </xf>
    <xf numFmtId="0" fontId="8" fillId="6" borderId="0" xfId="0" applyFont="1" applyFill="1" applyAlignment="1">
      <alignment horizontal="center" vertical="center" wrapText="1"/>
    </xf>
    <xf numFmtId="0" fontId="8" fillId="6" borderId="14" xfId="0" applyFont="1" applyFill="1" applyBorder="1" applyAlignment="1">
      <alignment horizontal="center" vertical="center" wrapText="1"/>
    </xf>
    <xf numFmtId="0" fontId="15" fillId="4" borderId="0" xfId="1" applyFont="1" applyFill="1" applyAlignment="1">
      <alignment horizontal="center" vertical="center"/>
    </xf>
    <xf numFmtId="0" fontId="1" fillId="2" borderId="1" xfId="0" applyFont="1" applyFill="1" applyBorder="1" applyAlignment="1">
      <alignment horizontal="center" vertical="center" wrapText="1"/>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7" fillId="6" borderId="0" xfId="0" applyFont="1" applyFill="1" applyAlignment="1">
      <alignment horizontal="center" vertical="center" wrapText="1"/>
    </xf>
    <xf numFmtId="0" fontId="7" fillId="6" borderId="14"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21" fillId="6" borderId="0" xfId="0" applyFont="1" applyFill="1" applyAlignment="1" applyProtection="1">
      <alignment horizontal="center" vertical="center" wrapText="1"/>
      <protection locked="0"/>
    </xf>
    <xf numFmtId="0" fontId="2" fillId="0" borderId="1" xfId="0" applyFont="1" applyBorder="1" applyAlignment="1">
      <alignment horizontal="center" vertical="center" wrapText="1"/>
    </xf>
    <xf numFmtId="0" fontId="1" fillId="2" borderId="0" xfId="0" applyFont="1" applyFill="1" applyAlignment="1" applyProtection="1">
      <alignment horizontal="right" vertical="center"/>
      <protection locked="0"/>
    </xf>
    <xf numFmtId="0" fontId="3"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8" fillId="2" borderId="0" xfId="0" applyFont="1" applyFill="1" applyAlignment="1" applyProtection="1">
      <alignment horizontal="right" vertical="center"/>
      <protection locked="0"/>
    </xf>
    <xf numFmtId="0" fontId="20" fillId="2" borderId="0" xfId="0" applyFont="1" applyFill="1" applyAlignment="1" applyProtection="1">
      <alignment horizontal="center" vertical="center" wrapText="1"/>
      <protection locked="0"/>
    </xf>
    <xf numFmtId="0" fontId="16" fillId="4" borderId="0" xfId="1" applyFont="1" applyFill="1" applyAlignment="1" applyProtection="1">
      <alignment horizontal="center" vertical="center"/>
      <protection locked="0"/>
    </xf>
    <xf numFmtId="0" fontId="5"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2" borderId="1" xfId="0" applyFont="1" applyFill="1" applyBorder="1" applyAlignment="1" applyProtection="1">
      <alignment horizontal="center" vertical="center" wrapText="1"/>
      <protection locked="0"/>
    </xf>
    <xf numFmtId="0" fontId="18" fillId="2" borderId="0" xfId="0" applyFont="1" applyFill="1" applyAlignment="1">
      <alignment horizontal="right" vertical="center"/>
    </xf>
    <xf numFmtId="0" fontId="20" fillId="2" borderId="0" xfId="0" applyFont="1" applyFill="1" applyAlignment="1">
      <alignment horizontal="center" vertical="center" wrapText="1"/>
    </xf>
    <xf numFmtId="0" fontId="16" fillId="4" borderId="0" xfId="1" applyFont="1" applyFill="1" applyAlignment="1">
      <alignment horizontal="center" vertical="center"/>
    </xf>
    <xf numFmtId="0" fontId="4" fillId="2" borderId="0" xfId="0" applyFont="1" applyFill="1" applyAlignment="1" applyProtection="1">
      <alignment horizontal="center" vertical="center"/>
      <protection locked="0"/>
    </xf>
    <xf numFmtId="0" fontId="5" fillId="5" borderId="13" xfId="0" applyFont="1" applyFill="1" applyBorder="1" applyAlignment="1" applyProtection="1">
      <alignment horizontal="left" vertical="center" wrapText="1"/>
      <protection locked="0"/>
    </xf>
    <xf numFmtId="0" fontId="5" fillId="5" borderId="11" xfId="0" applyFont="1" applyFill="1" applyBorder="1" applyAlignment="1" applyProtection="1">
      <alignment horizontal="left" vertical="center" wrapText="1"/>
      <protection locked="0"/>
    </xf>
  </cellXfs>
  <cellStyles count="2">
    <cellStyle name="Hipervínculo" xfId="1" builtinId="8"/>
    <cellStyle name="Normal" xfId="0" builtinId="0"/>
  </cellStyles>
  <dxfs count="756">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
      <fill>
        <patternFill>
          <fgColor theme="1"/>
          <bgColor rgb="FFFF0000"/>
        </patternFill>
      </fill>
    </dxf>
    <dxf>
      <fill>
        <patternFill>
          <fgColor theme="1"/>
          <bgColor rgb="FFFFC000"/>
        </patternFill>
      </fill>
    </dxf>
    <dxf>
      <fill>
        <patternFill>
          <fgColor theme="1"/>
          <bgColor rgb="FFFFFF00"/>
        </patternFill>
      </fill>
    </dxf>
    <dxf>
      <fill>
        <patternFill>
          <fgColor theme="1"/>
          <bgColor rgb="FF00B050"/>
        </patternFill>
      </fill>
    </dxf>
  </dxfs>
  <tableStyles count="0" defaultTableStyle="TableStyleMedium2" defaultPivotStyle="PivotStyleLight16"/>
  <colors>
    <mruColors>
      <color rgb="FF91C256"/>
      <color rgb="FF00988C"/>
      <color rgb="FFDAAA00"/>
      <color rgb="FF007B3E"/>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193732461007405"/>
          <c:y val="4.6674165729283838E-2"/>
          <c:w val="0.4804320906808574"/>
          <c:h val="0.81880796150481194"/>
        </c:manualLayout>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Contenido!$C$15:$C$25</c:f>
              <c:strCache>
                <c:ptCount val="11"/>
                <c:pt idx="0">
                  <c:v>Dirección Jurídica</c:v>
                </c:pt>
                <c:pt idx="1">
                  <c:v>Dirección de Planeación Institucional</c:v>
                </c:pt>
                <c:pt idx="2">
                  <c:v>Dirección de Sistemas y Tecnología</c:v>
                </c:pt>
                <c:pt idx="3">
                  <c:v>Dirección de Proyectos Especiales y Relaciones Interinstitucionales</c:v>
                </c:pt>
                <c:pt idx="4">
                  <c:v>Oficina de Admisiones y Registro</c:v>
                </c:pt>
                <c:pt idx="5">
                  <c:v>Oficina Asesora de Comunicaciones</c:v>
                </c:pt>
                <c:pt idx="6">
                  <c:v>Oficina de Archivo y Correspondencia</c:v>
                </c:pt>
                <c:pt idx="7">
                  <c:v>Oficina de Atención al Ciudadano</c:v>
                </c:pt>
                <c:pt idx="8">
                  <c:v>Sistema de Gestión de Seguridad de la Información</c:v>
                </c:pt>
                <c:pt idx="9">
                  <c:v>Sistema de Gestión de la Calidad</c:v>
                </c:pt>
                <c:pt idx="10">
                  <c:v>Sistema de Gestión Ambiental</c:v>
                </c:pt>
              </c:strCache>
            </c:strRef>
          </c:cat>
          <c:val>
            <c:numRef>
              <c:f>Contenido!$D$15:$D$25</c:f>
              <c:numCache>
                <c:formatCode>General</c:formatCode>
                <c:ptCount val="11"/>
              </c:numCache>
            </c:numRef>
          </c:val>
          <c:extLst>
            <c:ext xmlns:c16="http://schemas.microsoft.com/office/drawing/2014/chart" uri="{C3380CC4-5D6E-409C-BE32-E72D297353CC}">
              <c16:uniqueId val="{00000000-E24D-4E21-A05A-1124C8CE1818}"/>
            </c:ext>
          </c:extLst>
        </c:ser>
        <c:ser>
          <c:idx val="1"/>
          <c:order val="1"/>
          <c:spPr>
            <a:solidFill>
              <a:srgbClr val="DAAA00"/>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Contenido!$C$15:$C$25</c:f>
              <c:strCache>
                <c:ptCount val="11"/>
                <c:pt idx="0">
                  <c:v>Dirección Jurídica</c:v>
                </c:pt>
                <c:pt idx="1">
                  <c:v>Dirección de Planeación Institucional</c:v>
                </c:pt>
                <c:pt idx="2">
                  <c:v>Dirección de Sistemas y Tecnología</c:v>
                </c:pt>
                <c:pt idx="3">
                  <c:v>Dirección de Proyectos Especiales y Relaciones Interinstitucionales</c:v>
                </c:pt>
                <c:pt idx="4">
                  <c:v>Oficina de Admisiones y Registro</c:v>
                </c:pt>
                <c:pt idx="5">
                  <c:v>Oficina Asesora de Comunicaciones</c:v>
                </c:pt>
                <c:pt idx="6">
                  <c:v>Oficina de Archivo y Correspondencia</c:v>
                </c:pt>
                <c:pt idx="7">
                  <c:v>Oficina de Atención al Ciudadano</c:v>
                </c:pt>
                <c:pt idx="8">
                  <c:v>Sistema de Gestión de Seguridad de la Información</c:v>
                </c:pt>
                <c:pt idx="9">
                  <c:v>Sistema de Gestión de la Calidad</c:v>
                </c:pt>
                <c:pt idx="10">
                  <c:v>Sistema de Gestión Ambiental</c:v>
                </c:pt>
              </c:strCache>
            </c:strRef>
          </c:cat>
          <c:val>
            <c:numRef>
              <c:f>Contenido!$E$15:$E$25</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E24D-4E21-A05A-1124C8CE1818}"/>
            </c:ext>
          </c:extLst>
        </c:ser>
        <c:ser>
          <c:idx val="2"/>
          <c:order val="2"/>
          <c:spPr>
            <a:solidFill>
              <a:srgbClr val="91C256"/>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Contenido!$C$15:$C$25</c:f>
              <c:strCache>
                <c:ptCount val="11"/>
                <c:pt idx="0">
                  <c:v>Dirección Jurídica</c:v>
                </c:pt>
                <c:pt idx="1">
                  <c:v>Dirección de Planeación Institucional</c:v>
                </c:pt>
                <c:pt idx="2">
                  <c:v>Dirección de Sistemas y Tecnología</c:v>
                </c:pt>
                <c:pt idx="3">
                  <c:v>Dirección de Proyectos Especiales y Relaciones Interinstitucionales</c:v>
                </c:pt>
                <c:pt idx="4">
                  <c:v>Oficina de Admisiones y Registro</c:v>
                </c:pt>
                <c:pt idx="5">
                  <c:v>Oficina Asesora de Comunicaciones</c:v>
                </c:pt>
                <c:pt idx="6">
                  <c:v>Oficina de Archivo y Correspondencia</c:v>
                </c:pt>
                <c:pt idx="7">
                  <c:v>Oficina de Atención al Ciudadano</c:v>
                </c:pt>
                <c:pt idx="8">
                  <c:v>Sistema de Gestión de Seguridad de la Información</c:v>
                </c:pt>
                <c:pt idx="9">
                  <c:v>Sistema de Gestión de la Calidad</c:v>
                </c:pt>
                <c:pt idx="10">
                  <c:v>Sistema de Gestión Ambiental</c:v>
                </c:pt>
              </c:strCache>
            </c:strRef>
          </c:cat>
          <c:val>
            <c:numRef>
              <c:f>Contenido!$F$15:$F$25</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E24D-4E21-A05A-1124C8CE1818}"/>
            </c:ext>
          </c:extLst>
        </c:ser>
        <c:ser>
          <c:idx val="3"/>
          <c:order val="3"/>
          <c:spPr>
            <a:solidFill>
              <a:srgbClr val="00988C"/>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Contenido!$C$15:$C$25</c:f>
              <c:strCache>
                <c:ptCount val="11"/>
                <c:pt idx="0">
                  <c:v>Dirección Jurídica</c:v>
                </c:pt>
                <c:pt idx="1">
                  <c:v>Dirección de Planeación Institucional</c:v>
                </c:pt>
                <c:pt idx="2">
                  <c:v>Dirección de Sistemas y Tecnología</c:v>
                </c:pt>
                <c:pt idx="3">
                  <c:v>Dirección de Proyectos Especiales y Relaciones Interinstitucionales</c:v>
                </c:pt>
                <c:pt idx="4">
                  <c:v>Oficina de Admisiones y Registro</c:v>
                </c:pt>
                <c:pt idx="5">
                  <c:v>Oficina Asesora de Comunicaciones</c:v>
                </c:pt>
                <c:pt idx="6">
                  <c:v>Oficina de Archivo y Correspondencia</c:v>
                </c:pt>
                <c:pt idx="7">
                  <c:v>Oficina de Atención al Ciudadano</c:v>
                </c:pt>
                <c:pt idx="8">
                  <c:v>Sistema de Gestión de Seguridad de la Información</c:v>
                </c:pt>
                <c:pt idx="9">
                  <c:v>Sistema de Gestión de la Calidad</c:v>
                </c:pt>
                <c:pt idx="10">
                  <c:v>Sistema de Gestión Ambiental</c:v>
                </c:pt>
              </c:strCache>
            </c:strRef>
          </c:cat>
          <c:val>
            <c:numRef>
              <c:f>Contenido!$G$15:$G$25</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ABCF-4D1B-8BB1-B8AEE25F51D8}"/>
            </c:ext>
          </c:extLst>
        </c:ser>
        <c:ser>
          <c:idx val="4"/>
          <c:order val="4"/>
          <c:spPr>
            <a:solidFill>
              <a:srgbClr val="007B3E"/>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Contenido!$C$15:$C$25</c:f>
              <c:strCache>
                <c:ptCount val="11"/>
                <c:pt idx="0">
                  <c:v>Dirección Jurídica</c:v>
                </c:pt>
                <c:pt idx="1">
                  <c:v>Dirección de Planeación Institucional</c:v>
                </c:pt>
                <c:pt idx="2">
                  <c:v>Dirección de Sistemas y Tecnología</c:v>
                </c:pt>
                <c:pt idx="3">
                  <c:v>Dirección de Proyectos Especiales y Relaciones Interinstitucionales</c:v>
                </c:pt>
                <c:pt idx="4">
                  <c:v>Oficina de Admisiones y Registro</c:v>
                </c:pt>
                <c:pt idx="5">
                  <c:v>Oficina Asesora de Comunicaciones</c:v>
                </c:pt>
                <c:pt idx="6">
                  <c:v>Oficina de Archivo y Correspondencia</c:v>
                </c:pt>
                <c:pt idx="7">
                  <c:v>Oficina de Atención al Ciudadano</c:v>
                </c:pt>
                <c:pt idx="8">
                  <c:v>Sistema de Gestión de Seguridad de la Información</c:v>
                </c:pt>
                <c:pt idx="9">
                  <c:v>Sistema de Gestión de la Calidad</c:v>
                </c:pt>
                <c:pt idx="10">
                  <c:v>Sistema de Gestión Ambiental</c:v>
                </c:pt>
              </c:strCache>
            </c:strRef>
          </c:cat>
          <c:val>
            <c:numRef>
              <c:f>Contenido!$H$15:$H$25</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ABCF-4D1B-8BB1-B8AEE25F51D8}"/>
            </c:ext>
          </c:extLst>
        </c:ser>
        <c:dLbls>
          <c:dLblPos val="inEnd"/>
          <c:showLegendKey val="0"/>
          <c:showVal val="1"/>
          <c:showCatName val="0"/>
          <c:showSerName val="0"/>
          <c:showPercent val="0"/>
          <c:showBubbleSize val="0"/>
        </c:dLbls>
        <c:gapWidth val="115"/>
        <c:overlap val="-20"/>
        <c:axId val="505871935"/>
        <c:axId val="520497807"/>
      </c:barChart>
      <c:catAx>
        <c:axId val="505871935"/>
        <c:scaling>
          <c:orientation val="minMax"/>
        </c:scaling>
        <c:delete val="0"/>
        <c:axPos val="l"/>
        <c:title>
          <c:tx>
            <c:rich>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Área</a:t>
                </a:r>
              </a:p>
            </c:rich>
          </c:tx>
          <c:overlay val="0"/>
          <c:spPr>
            <a:noFill/>
            <a:ln>
              <a:noFill/>
            </a:ln>
            <a:effectLst/>
          </c:spPr>
          <c:txPr>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20497807"/>
        <c:crosses val="autoZero"/>
        <c:auto val="1"/>
        <c:lblAlgn val="ctr"/>
        <c:lblOffset val="100"/>
        <c:noMultiLvlLbl val="0"/>
      </c:catAx>
      <c:valAx>
        <c:axId val="520497807"/>
        <c:scaling>
          <c:orientation val="minMax"/>
        </c:scaling>
        <c:delete val="1"/>
        <c:axPos val="b"/>
        <c:title>
          <c:tx>
            <c:rich>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 Cumplimiento</a:t>
                </a:r>
              </a:p>
            </c:rich>
          </c:tx>
          <c:layout>
            <c:manualLayout>
              <c:xMode val="edge"/>
              <c:yMode val="edge"/>
              <c:x val="0.59316802632953658"/>
              <c:y val="0.88010641510651888"/>
            </c:manualLayout>
          </c:layout>
          <c:overlay val="0"/>
          <c:spPr>
            <a:noFill/>
            <a:ln>
              <a:noFill/>
            </a:ln>
            <a:effectLst/>
          </c:spPr>
          <c:txPr>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crossAx val="50587193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sz="7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197748789844098"/>
          <c:y val="3.1520195881555073E-2"/>
          <c:w val="0.4804320906808574"/>
          <c:h val="0.80832091458366362"/>
        </c:manualLayout>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Contenido!$K$15:$K$42</c:f>
              <c:strCache>
                <c:ptCount val="28"/>
                <c:pt idx="0">
                  <c:v>Facultad de Ciencias Administrativas, Económicas y Contables</c:v>
                </c:pt>
                <c:pt idx="1">
                  <c:v>Facultad de Ciencias Agropecuarias</c:v>
                </c:pt>
                <c:pt idx="2">
                  <c:v>Facultad de Ingeniería</c:v>
                </c:pt>
                <c:pt idx="3">
                  <c:v>Facultad de Ciencias de la Salud</c:v>
                </c:pt>
                <c:pt idx="4">
                  <c:v>Facultad de Ciencias del Deporte y la Educación Física</c:v>
                </c:pt>
                <c:pt idx="5">
                  <c:v>Facultad de Educación y Facultad de Ciencias Sociales, Humanidades y Ciencias Políticas</c:v>
                </c:pt>
                <c:pt idx="6">
                  <c:v>Facultad de Educación</c:v>
                </c:pt>
                <c:pt idx="7">
                  <c:v>Dirección de Interacción Social Universitaria</c:v>
                </c:pt>
                <c:pt idx="8">
                  <c:v>Dirección de Investigación Universitaria</c:v>
                </c:pt>
                <c:pt idx="9">
                  <c:v>Dirección de Bienestar Universitario</c:v>
                </c:pt>
                <c:pt idx="10">
                  <c:v>Dirección de Autoevaluación y Acreditación</c:v>
                </c:pt>
                <c:pt idx="11">
                  <c:v>Instituto de Posgrados</c:v>
                </c:pt>
                <c:pt idx="12">
                  <c:v>Unidad de Apoyo Académico</c:v>
                </c:pt>
                <c:pt idx="13">
                  <c:v>Oficina de Desarrollo Académico</c:v>
                </c:pt>
                <c:pt idx="14">
                  <c:v>Oficina de Educación Virtual y a Distancia</c:v>
                </c:pt>
                <c:pt idx="15">
                  <c:v>Dialogando con el Mundo</c:v>
                </c:pt>
                <c:pt idx="16">
                  <c:v>Escuela de Formación y Aprendizaje Docente (EFAD)</c:v>
                </c:pt>
                <c:pt idx="17">
                  <c:v>Graduados</c:v>
                </c:pt>
                <c:pt idx="18">
                  <c:v>Centro Académico Deportivo (CAD)</c:v>
                </c:pt>
                <c:pt idx="19">
                  <c:v>Centro de Estudios Agroambientales</c:v>
                </c:pt>
                <c:pt idx="20">
                  <c:v>Centro de Idiomas</c:v>
                </c:pt>
                <c:pt idx="21">
                  <c:v>Centro Digital de Emprendimiento e Innovación (CDEI)</c:v>
                </c:pt>
                <c:pt idx="22">
                  <c:v>Centro Transmedia</c:v>
                </c:pt>
                <c:pt idx="23">
                  <c:v>Centro de Gestión del Conocimiento y el Aprendizaje (CGCA)</c:v>
                </c:pt>
                <c:pt idx="24">
                  <c:v>Equidad y Diversidad</c:v>
                </c:pt>
                <c:pt idx="25">
                  <c:v>Laboratorio de Innovación Social</c:v>
                </c:pt>
                <c:pt idx="26">
                  <c:v>Observatorio de Medios y Club de Lectura</c:v>
                </c:pt>
                <c:pt idx="27">
                  <c:v>Orlando Fals Borda</c:v>
                </c:pt>
              </c:strCache>
            </c:strRef>
          </c:cat>
          <c:val>
            <c:numRef>
              <c:f>Contenido!$L$15:$L$42</c:f>
              <c:numCache>
                <c:formatCode>General</c:formatCode>
                <c:ptCount val="28"/>
              </c:numCache>
            </c:numRef>
          </c:val>
          <c:extLst>
            <c:ext xmlns:c16="http://schemas.microsoft.com/office/drawing/2014/chart" uri="{C3380CC4-5D6E-409C-BE32-E72D297353CC}">
              <c16:uniqueId val="{00000000-73AC-4059-B508-BAFDFD4C8D33}"/>
            </c:ext>
          </c:extLst>
        </c:ser>
        <c:ser>
          <c:idx val="1"/>
          <c:order val="1"/>
          <c:spPr>
            <a:solidFill>
              <a:srgbClr val="DAAA00"/>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Contenido!$K$15:$K$42</c:f>
              <c:strCache>
                <c:ptCount val="28"/>
                <c:pt idx="0">
                  <c:v>Facultad de Ciencias Administrativas, Económicas y Contables</c:v>
                </c:pt>
                <c:pt idx="1">
                  <c:v>Facultad de Ciencias Agropecuarias</c:v>
                </c:pt>
                <c:pt idx="2">
                  <c:v>Facultad de Ingeniería</c:v>
                </c:pt>
                <c:pt idx="3">
                  <c:v>Facultad de Ciencias de la Salud</c:v>
                </c:pt>
                <c:pt idx="4">
                  <c:v>Facultad de Ciencias del Deporte y la Educación Física</c:v>
                </c:pt>
                <c:pt idx="5">
                  <c:v>Facultad de Educación y Facultad de Ciencias Sociales, Humanidades y Ciencias Políticas</c:v>
                </c:pt>
                <c:pt idx="6">
                  <c:v>Facultad de Educación</c:v>
                </c:pt>
                <c:pt idx="7">
                  <c:v>Dirección de Interacción Social Universitaria</c:v>
                </c:pt>
                <c:pt idx="8">
                  <c:v>Dirección de Investigación Universitaria</c:v>
                </c:pt>
                <c:pt idx="9">
                  <c:v>Dirección de Bienestar Universitario</c:v>
                </c:pt>
                <c:pt idx="10">
                  <c:v>Dirección de Autoevaluación y Acreditación</c:v>
                </c:pt>
                <c:pt idx="11">
                  <c:v>Instituto de Posgrados</c:v>
                </c:pt>
                <c:pt idx="12">
                  <c:v>Unidad de Apoyo Académico</c:v>
                </c:pt>
                <c:pt idx="13">
                  <c:v>Oficina de Desarrollo Académico</c:v>
                </c:pt>
                <c:pt idx="14">
                  <c:v>Oficina de Educación Virtual y a Distancia</c:v>
                </c:pt>
                <c:pt idx="15">
                  <c:v>Dialogando con el Mundo</c:v>
                </c:pt>
                <c:pt idx="16">
                  <c:v>Escuela de Formación y Aprendizaje Docente (EFAD)</c:v>
                </c:pt>
                <c:pt idx="17">
                  <c:v>Graduados</c:v>
                </c:pt>
                <c:pt idx="18">
                  <c:v>Centro Académico Deportivo (CAD)</c:v>
                </c:pt>
                <c:pt idx="19">
                  <c:v>Centro de Estudios Agroambientales</c:v>
                </c:pt>
                <c:pt idx="20">
                  <c:v>Centro de Idiomas</c:v>
                </c:pt>
                <c:pt idx="21">
                  <c:v>Centro Digital de Emprendimiento e Innovación (CDEI)</c:v>
                </c:pt>
                <c:pt idx="22">
                  <c:v>Centro Transmedia</c:v>
                </c:pt>
                <c:pt idx="23">
                  <c:v>Centro de Gestión del Conocimiento y el Aprendizaje (CGCA)</c:v>
                </c:pt>
                <c:pt idx="24">
                  <c:v>Equidad y Diversidad</c:v>
                </c:pt>
                <c:pt idx="25">
                  <c:v>Laboratorio de Innovación Social</c:v>
                </c:pt>
                <c:pt idx="26">
                  <c:v>Observatorio de Medios y Club de Lectura</c:v>
                </c:pt>
                <c:pt idx="27">
                  <c:v>Orlando Fals Borda</c:v>
                </c:pt>
              </c:strCache>
            </c:strRef>
          </c:cat>
          <c:val>
            <c:numRef>
              <c:f>Contenido!$M$15:$M$42</c:f>
              <c:numCache>
                <c:formatCode>0%</c:formatCode>
                <c:ptCount val="28"/>
                <c:pt idx="0">
                  <c:v>0.33333333333333337</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1-73AC-4059-B508-BAFDFD4C8D33}"/>
            </c:ext>
          </c:extLst>
        </c:ser>
        <c:ser>
          <c:idx val="2"/>
          <c:order val="2"/>
          <c:spPr>
            <a:solidFill>
              <a:srgbClr val="91C256"/>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Contenido!$K$15:$K$42</c:f>
              <c:strCache>
                <c:ptCount val="28"/>
                <c:pt idx="0">
                  <c:v>Facultad de Ciencias Administrativas, Económicas y Contables</c:v>
                </c:pt>
                <c:pt idx="1">
                  <c:v>Facultad de Ciencias Agropecuarias</c:v>
                </c:pt>
                <c:pt idx="2">
                  <c:v>Facultad de Ingeniería</c:v>
                </c:pt>
                <c:pt idx="3">
                  <c:v>Facultad de Ciencias de la Salud</c:v>
                </c:pt>
                <c:pt idx="4">
                  <c:v>Facultad de Ciencias del Deporte y la Educación Física</c:v>
                </c:pt>
                <c:pt idx="5">
                  <c:v>Facultad de Educación y Facultad de Ciencias Sociales, Humanidades y Ciencias Políticas</c:v>
                </c:pt>
                <c:pt idx="6">
                  <c:v>Facultad de Educación</c:v>
                </c:pt>
                <c:pt idx="7">
                  <c:v>Dirección de Interacción Social Universitaria</c:v>
                </c:pt>
                <c:pt idx="8">
                  <c:v>Dirección de Investigación Universitaria</c:v>
                </c:pt>
                <c:pt idx="9">
                  <c:v>Dirección de Bienestar Universitario</c:v>
                </c:pt>
                <c:pt idx="10">
                  <c:v>Dirección de Autoevaluación y Acreditación</c:v>
                </c:pt>
                <c:pt idx="11">
                  <c:v>Instituto de Posgrados</c:v>
                </c:pt>
                <c:pt idx="12">
                  <c:v>Unidad de Apoyo Académico</c:v>
                </c:pt>
                <c:pt idx="13">
                  <c:v>Oficina de Desarrollo Académico</c:v>
                </c:pt>
                <c:pt idx="14">
                  <c:v>Oficina de Educación Virtual y a Distancia</c:v>
                </c:pt>
                <c:pt idx="15">
                  <c:v>Dialogando con el Mundo</c:v>
                </c:pt>
                <c:pt idx="16">
                  <c:v>Escuela de Formación y Aprendizaje Docente (EFAD)</c:v>
                </c:pt>
                <c:pt idx="17">
                  <c:v>Graduados</c:v>
                </c:pt>
                <c:pt idx="18">
                  <c:v>Centro Académico Deportivo (CAD)</c:v>
                </c:pt>
                <c:pt idx="19">
                  <c:v>Centro de Estudios Agroambientales</c:v>
                </c:pt>
                <c:pt idx="20">
                  <c:v>Centro de Idiomas</c:v>
                </c:pt>
                <c:pt idx="21">
                  <c:v>Centro Digital de Emprendimiento e Innovación (CDEI)</c:v>
                </c:pt>
                <c:pt idx="22">
                  <c:v>Centro Transmedia</c:v>
                </c:pt>
                <c:pt idx="23">
                  <c:v>Centro de Gestión del Conocimiento y el Aprendizaje (CGCA)</c:v>
                </c:pt>
                <c:pt idx="24">
                  <c:v>Equidad y Diversidad</c:v>
                </c:pt>
                <c:pt idx="25">
                  <c:v>Laboratorio de Innovación Social</c:v>
                </c:pt>
                <c:pt idx="26">
                  <c:v>Observatorio de Medios y Club de Lectura</c:v>
                </c:pt>
                <c:pt idx="27">
                  <c:v>Orlando Fals Borda</c:v>
                </c:pt>
              </c:strCache>
            </c:strRef>
          </c:cat>
          <c:val>
            <c:numRef>
              <c:f>Contenido!$N$15:$N$42</c:f>
              <c:numCache>
                <c:formatCode>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2-73AC-4059-B508-BAFDFD4C8D33}"/>
            </c:ext>
          </c:extLst>
        </c:ser>
        <c:ser>
          <c:idx val="3"/>
          <c:order val="3"/>
          <c:spPr>
            <a:solidFill>
              <a:srgbClr val="00988C"/>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Contenido!$K$15:$K$42</c:f>
              <c:strCache>
                <c:ptCount val="28"/>
                <c:pt idx="0">
                  <c:v>Facultad de Ciencias Administrativas, Económicas y Contables</c:v>
                </c:pt>
                <c:pt idx="1">
                  <c:v>Facultad de Ciencias Agropecuarias</c:v>
                </c:pt>
                <c:pt idx="2">
                  <c:v>Facultad de Ingeniería</c:v>
                </c:pt>
                <c:pt idx="3">
                  <c:v>Facultad de Ciencias de la Salud</c:v>
                </c:pt>
                <c:pt idx="4">
                  <c:v>Facultad de Ciencias del Deporte y la Educación Física</c:v>
                </c:pt>
                <c:pt idx="5">
                  <c:v>Facultad de Educación y Facultad de Ciencias Sociales, Humanidades y Ciencias Políticas</c:v>
                </c:pt>
                <c:pt idx="6">
                  <c:v>Facultad de Educación</c:v>
                </c:pt>
                <c:pt idx="7">
                  <c:v>Dirección de Interacción Social Universitaria</c:v>
                </c:pt>
                <c:pt idx="8">
                  <c:v>Dirección de Investigación Universitaria</c:v>
                </c:pt>
                <c:pt idx="9">
                  <c:v>Dirección de Bienestar Universitario</c:v>
                </c:pt>
                <c:pt idx="10">
                  <c:v>Dirección de Autoevaluación y Acreditación</c:v>
                </c:pt>
                <c:pt idx="11">
                  <c:v>Instituto de Posgrados</c:v>
                </c:pt>
                <c:pt idx="12">
                  <c:v>Unidad de Apoyo Académico</c:v>
                </c:pt>
                <c:pt idx="13">
                  <c:v>Oficina de Desarrollo Académico</c:v>
                </c:pt>
                <c:pt idx="14">
                  <c:v>Oficina de Educación Virtual y a Distancia</c:v>
                </c:pt>
                <c:pt idx="15">
                  <c:v>Dialogando con el Mundo</c:v>
                </c:pt>
                <c:pt idx="16">
                  <c:v>Escuela de Formación y Aprendizaje Docente (EFAD)</c:v>
                </c:pt>
                <c:pt idx="17">
                  <c:v>Graduados</c:v>
                </c:pt>
                <c:pt idx="18">
                  <c:v>Centro Académico Deportivo (CAD)</c:v>
                </c:pt>
                <c:pt idx="19">
                  <c:v>Centro de Estudios Agroambientales</c:v>
                </c:pt>
                <c:pt idx="20">
                  <c:v>Centro de Idiomas</c:v>
                </c:pt>
                <c:pt idx="21">
                  <c:v>Centro Digital de Emprendimiento e Innovación (CDEI)</c:v>
                </c:pt>
                <c:pt idx="22">
                  <c:v>Centro Transmedia</c:v>
                </c:pt>
                <c:pt idx="23">
                  <c:v>Centro de Gestión del Conocimiento y el Aprendizaje (CGCA)</c:v>
                </c:pt>
                <c:pt idx="24">
                  <c:v>Equidad y Diversidad</c:v>
                </c:pt>
                <c:pt idx="25">
                  <c:v>Laboratorio de Innovación Social</c:v>
                </c:pt>
                <c:pt idx="26">
                  <c:v>Observatorio de Medios y Club de Lectura</c:v>
                </c:pt>
                <c:pt idx="27">
                  <c:v>Orlando Fals Borda</c:v>
                </c:pt>
              </c:strCache>
            </c:strRef>
          </c:cat>
          <c:val>
            <c:numRef>
              <c:f>Contenido!$O$15:$O$42</c:f>
              <c:numCache>
                <c:formatCode>0%</c:formatCode>
                <c:ptCount val="28"/>
                <c:pt idx="0">
                  <c:v>0.33333333333333337</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2-06DB-4557-980C-B121175011B4}"/>
            </c:ext>
          </c:extLst>
        </c:ser>
        <c:ser>
          <c:idx val="4"/>
          <c:order val="4"/>
          <c:spPr>
            <a:solidFill>
              <a:srgbClr val="007B3E"/>
            </a:solidFill>
            <a:ln>
              <a:noFill/>
            </a:ln>
            <a:effectLst>
              <a:outerShdw blurRad="50800" dist="38100" dir="2700000" algn="tl" rotWithShape="0">
                <a:prstClr val="black">
                  <a:alpha val="40000"/>
                </a:prstClr>
              </a:outerShdw>
            </a:effectLst>
          </c:spPr>
          <c:invertIfNegative val="0"/>
          <c:dPt>
            <c:idx val="0"/>
            <c:invertIfNegative val="0"/>
            <c:bubble3D val="0"/>
            <c:spPr>
              <a:solidFill>
                <a:srgbClr val="007B3E"/>
              </a:solidFill>
              <a:ln>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5D38-43E0-8AB8-12D57B46956C}"/>
              </c:ext>
            </c:extLst>
          </c:dPt>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Contenido!$K$15:$K$42</c:f>
              <c:strCache>
                <c:ptCount val="28"/>
                <c:pt idx="0">
                  <c:v>Facultad de Ciencias Administrativas, Económicas y Contables</c:v>
                </c:pt>
                <c:pt idx="1">
                  <c:v>Facultad de Ciencias Agropecuarias</c:v>
                </c:pt>
                <c:pt idx="2">
                  <c:v>Facultad de Ingeniería</c:v>
                </c:pt>
                <c:pt idx="3">
                  <c:v>Facultad de Ciencias de la Salud</c:v>
                </c:pt>
                <c:pt idx="4">
                  <c:v>Facultad de Ciencias del Deporte y la Educación Física</c:v>
                </c:pt>
                <c:pt idx="5">
                  <c:v>Facultad de Educación y Facultad de Ciencias Sociales, Humanidades y Ciencias Políticas</c:v>
                </c:pt>
                <c:pt idx="6">
                  <c:v>Facultad de Educación</c:v>
                </c:pt>
                <c:pt idx="7">
                  <c:v>Dirección de Interacción Social Universitaria</c:v>
                </c:pt>
                <c:pt idx="8">
                  <c:v>Dirección de Investigación Universitaria</c:v>
                </c:pt>
                <c:pt idx="9">
                  <c:v>Dirección de Bienestar Universitario</c:v>
                </c:pt>
                <c:pt idx="10">
                  <c:v>Dirección de Autoevaluación y Acreditación</c:v>
                </c:pt>
                <c:pt idx="11">
                  <c:v>Instituto de Posgrados</c:v>
                </c:pt>
                <c:pt idx="12">
                  <c:v>Unidad de Apoyo Académico</c:v>
                </c:pt>
                <c:pt idx="13">
                  <c:v>Oficina de Desarrollo Académico</c:v>
                </c:pt>
                <c:pt idx="14">
                  <c:v>Oficina de Educación Virtual y a Distancia</c:v>
                </c:pt>
                <c:pt idx="15">
                  <c:v>Dialogando con el Mundo</c:v>
                </c:pt>
                <c:pt idx="16">
                  <c:v>Escuela de Formación y Aprendizaje Docente (EFAD)</c:v>
                </c:pt>
                <c:pt idx="17">
                  <c:v>Graduados</c:v>
                </c:pt>
                <c:pt idx="18">
                  <c:v>Centro Académico Deportivo (CAD)</c:v>
                </c:pt>
                <c:pt idx="19">
                  <c:v>Centro de Estudios Agroambientales</c:v>
                </c:pt>
                <c:pt idx="20">
                  <c:v>Centro de Idiomas</c:v>
                </c:pt>
                <c:pt idx="21">
                  <c:v>Centro Digital de Emprendimiento e Innovación (CDEI)</c:v>
                </c:pt>
                <c:pt idx="22">
                  <c:v>Centro Transmedia</c:v>
                </c:pt>
                <c:pt idx="23">
                  <c:v>Centro de Gestión del Conocimiento y el Aprendizaje (CGCA)</c:v>
                </c:pt>
                <c:pt idx="24">
                  <c:v>Equidad y Diversidad</c:v>
                </c:pt>
                <c:pt idx="25">
                  <c:v>Laboratorio de Innovación Social</c:v>
                </c:pt>
                <c:pt idx="26">
                  <c:v>Observatorio de Medios y Club de Lectura</c:v>
                </c:pt>
                <c:pt idx="27">
                  <c:v>Orlando Fals Borda</c:v>
                </c:pt>
              </c:strCache>
            </c:strRef>
          </c:cat>
          <c:val>
            <c:numRef>
              <c:f>Contenido!$P$15:$P$42</c:f>
              <c:numCache>
                <c:formatCode>0%</c:formatCode>
                <c:ptCount val="28"/>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3-06DB-4557-980C-B121175011B4}"/>
            </c:ext>
          </c:extLst>
        </c:ser>
        <c:dLbls>
          <c:dLblPos val="inEnd"/>
          <c:showLegendKey val="0"/>
          <c:showVal val="1"/>
          <c:showCatName val="0"/>
          <c:showSerName val="0"/>
          <c:showPercent val="0"/>
          <c:showBubbleSize val="0"/>
        </c:dLbls>
        <c:gapWidth val="115"/>
        <c:overlap val="-20"/>
        <c:axId val="505871935"/>
        <c:axId val="520497807"/>
      </c:barChart>
      <c:catAx>
        <c:axId val="505871935"/>
        <c:scaling>
          <c:orientation val="minMax"/>
        </c:scaling>
        <c:delete val="0"/>
        <c:axPos val="l"/>
        <c:title>
          <c:tx>
            <c:rich>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Área</a:t>
                </a:r>
              </a:p>
            </c:rich>
          </c:tx>
          <c:overlay val="0"/>
          <c:spPr>
            <a:noFill/>
            <a:ln>
              <a:noFill/>
            </a:ln>
            <a:effectLst/>
          </c:spPr>
          <c:txPr>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20497807"/>
        <c:crosses val="autoZero"/>
        <c:auto val="1"/>
        <c:lblAlgn val="ctr"/>
        <c:lblOffset val="100"/>
        <c:noMultiLvlLbl val="0"/>
      </c:catAx>
      <c:valAx>
        <c:axId val="520497807"/>
        <c:scaling>
          <c:orientation val="minMax"/>
        </c:scaling>
        <c:delete val="1"/>
        <c:axPos val="b"/>
        <c:title>
          <c:tx>
            <c:rich>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 Cumplimiento</a:t>
                </a:r>
              </a:p>
            </c:rich>
          </c:tx>
          <c:layout>
            <c:manualLayout>
              <c:xMode val="edge"/>
              <c:yMode val="edge"/>
              <c:x val="0.59652369481970158"/>
              <c:y val="0.849638844056128"/>
            </c:manualLayout>
          </c:layout>
          <c:overlay val="0"/>
          <c:spPr>
            <a:noFill/>
            <a:ln>
              <a:noFill/>
            </a:ln>
            <a:effectLst/>
          </c:spPr>
          <c:txPr>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crossAx val="50587193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sz="7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val>
            <c:numRef>
              <c:f>Contenido!$M$14:$P$14</c:f>
              <c:numCache>
                <c:formatCode>0%</c:formatCode>
                <c:ptCount val="4"/>
                <c:pt idx="0">
                  <c:v>0</c:v>
                </c:pt>
                <c:pt idx="1">
                  <c:v>0.33333333333333337</c:v>
                </c:pt>
                <c:pt idx="2">
                  <c:v>0</c:v>
                </c:pt>
                <c:pt idx="3">
                  <c:v>0</c:v>
                </c:pt>
              </c:numCache>
            </c:numRef>
          </c:val>
          <c:extLst>
            <c:ext xmlns:c16="http://schemas.microsoft.com/office/drawing/2014/chart" uri="{C3380CC4-5D6E-409C-BE32-E72D297353CC}">
              <c16:uniqueId val="{00000002-43B5-499E-8CB8-91DD134FDCBA}"/>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8193732461007405"/>
          <c:y val="3.5605006611015726E-2"/>
          <c:w val="0.4804320906808574"/>
          <c:h val="0.82987735085745862"/>
        </c:manualLayout>
      </c:layout>
      <c:barChart>
        <c:barDir val="bar"/>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Contenido!$S$15:$S$26</c:f>
              <c:strCache>
                <c:ptCount val="12"/>
                <c:pt idx="0">
                  <c:v>Dirección Administrativa de la Seccional Girardot</c:v>
                </c:pt>
                <c:pt idx="1">
                  <c:v>Dirección Administrativa de la Seccional Ubaté</c:v>
                </c:pt>
                <c:pt idx="2">
                  <c:v>Dirección Administrativa de la Extensión Facatativá</c:v>
                </c:pt>
                <c:pt idx="3">
                  <c:v>Dirección Administrativa de la Extensión Soacha</c:v>
                </c:pt>
                <c:pt idx="4">
                  <c:v>Dirección Administrativa de la Extensión Chía</c:v>
                </c:pt>
                <c:pt idx="5">
                  <c:v>Dirección Administrativa de la Extensión Zipaquirá</c:v>
                </c:pt>
                <c:pt idx="6">
                  <c:v>Dirección de Talento Humano</c:v>
                </c:pt>
                <c:pt idx="7">
                  <c:v>Dirección de Bienes y Servicios</c:v>
                </c:pt>
                <c:pt idx="8">
                  <c:v>Dirección Financiera</c:v>
                </c:pt>
                <c:pt idx="9">
                  <c:v>Almacén</c:v>
                </c:pt>
                <c:pt idx="10">
                  <c:v>Recursos Físicos y Servicios Generales</c:v>
                </c:pt>
                <c:pt idx="11">
                  <c:v>Sistema de Gestión de Seguridad y Salud en el Trabajo</c:v>
                </c:pt>
              </c:strCache>
            </c:strRef>
          </c:cat>
          <c:val>
            <c:numRef>
              <c:f>Contenido!$T$15:$T$26</c:f>
              <c:numCache>
                <c:formatCode>General</c:formatCode>
                <c:ptCount val="12"/>
              </c:numCache>
            </c:numRef>
          </c:val>
          <c:extLst>
            <c:ext xmlns:c16="http://schemas.microsoft.com/office/drawing/2014/chart" uri="{C3380CC4-5D6E-409C-BE32-E72D297353CC}">
              <c16:uniqueId val="{00000000-5DE4-4FB4-9889-5802F2B8CB57}"/>
            </c:ext>
          </c:extLst>
        </c:ser>
        <c:ser>
          <c:idx val="1"/>
          <c:order val="1"/>
          <c:spPr>
            <a:solidFill>
              <a:srgbClr val="DAAA00"/>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Contenido!$S$15:$S$26</c:f>
              <c:strCache>
                <c:ptCount val="12"/>
                <c:pt idx="0">
                  <c:v>Dirección Administrativa de la Seccional Girardot</c:v>
                </c:pt>
                <c:pt idx="1">
                  <c:v>Dirección Administrativa de la Seccional Ubaté</c:v>
                </c:pt>
                <c:pt idx="2">
                  <c:v>Dirección Administrativa de la Extensión Facatativá</c:v>
                </c:pt>
                <c:pt idx="3">
                  <c:v>Dirección Administrativa de la Extensión Soacha</c:v>
                </c:pt>
                <c:pt idx="4">
                  <c:v>Dirección Administrativa de la Extensión Chía</c:v>
                </c:pt>
                <c:pt idx="5">
                  <c:v>Dirección Administrativa de la Extensión Zipaquirá</c:v>
                </c:pt>
                <c:pt idx="6">
                  <c:v>Dirección de Talento Humano</c:v>
                </c:pt>
                <c:pt idx="7">
                  <c:v>Dirección de Bienes y Servicios</c:v>
                </c:pt>
                <c:pt idx="8">
                  <c:v>Dirección Financiera</c:v>
                </c:pt>
                <c:pt idx="9">
                  <c:v>Almacén</c:v>
                </c:pt>
                <c:pt idx="10">
                  <c:v>Recursos Físicos y Servicios Generales</c:v>
                </c:pt>
                <c:pt idx="11">
                  <c:v>Sistema de Gestión de Seguridad y Salud en el Trabajo</c:v>
                </c:pt>
              </c:strCache>
            </c:strRef>
          </c:cat>
          <c:val>
            <c:numRef>
              <c:f>Contenido!$U$15:$U$26</c:f>
              <c:numCache>
                <c:formatCode>0%</c:formatCode>
                <c:ptCount val="12"/>
                <c:pt idx="0">
                  <c:v>1</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DE4-4FB4-9889-5802F2B8CB57}"/>
            </c:ext>
          </c:extLst>
        </c:ser>
        <c:ser>
          <c:idx val="2"/>
          <c:order val="2"/>
          <c:spPr>
            <a:solidFill>
              <a:srgbClr val="91C256"/>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anchor="ctr" anchorCtr="1"/>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Contenido!$S$15:$S$26</c:f>
              <c:strCache>
                <c:ptCount val="12"/>
                <c:pt idx="0">
                  <c:v>Dirección Administrativa de la Seccional Girardot</c:v>
                </c:pt>
                <c:pt idx="1">
                  <c:v>Dirección Administrativa de la Seccional Ubaté</c:v>
                </c:pt>
                <c:pt idx="2">
                  <c:v>Dirección Administrativa de la Extensión Facatativá</c:v>
                </c:pt>
                <c:pt idx="3">
                  <c:v>Dirección Administrativa de la Extensión Soacha</c:v>
                </c:pt>
                <c:pt idx="4">
                  <c:v>Dirección Administrativa de la Extensión Chía</c:v>
                </c:pt>
                <c:pt idx="5">
                  <c:v>Dirección Administrativa de la Extensión Zipaquirá</c:v>
                </c:pt>
                <c:pt idx="6">
                  <c:v>Dirección de Talento Humano</c:v>
                </c:pt>
                <c:pt idx="7">
                  <c:v>Dirección de Bienes y Servicios</c:v>
                </c:pt>
                <c:pt idx="8">
                  <c:v>Dirección Financiera</c:v>
                </c:pt>
                <c:pt idx="9">
                  <c:v>Almacén</c:v>
                </c:pt>
                <c:pt idx="10">
                  <c:v>Recursos Físicos y Servicios Generales</c:v>
                </c:pt>
                <c:pt idx="11">
                  <c:v>Sistema de Gestión de Seguridad y Salud en el Trabajo</c:v>
                </c:pt>
              </c:strCache>
            </c:strRef>
          </c:cat>
          <c:val>
            <c:numRef>
              <c:f>Contenido!$V$15:$V$26</c:f>
              <c:numCache>
                <c:formatCode>0%</c:formatCode>
                <c:ptCount val="12"/>
                <c:pt idx="0">
                  <c:v>1.3333333333333335</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DE4-4FB4-9889-5802F2B8CB57}"/>
            </c:ext>
          </c:extLst>
        </c:ser>
        <c:ser>
          <c:idx val="3"/>
          <c:order val="3"/>
          <c:spPr>
            <a:solidFill>
              <a:srgbClr val="00988C"/>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Contenido!$S$15:$S$26</c:f>
              <c:strCache>
                <c:ptCount val="12"/>
                <c:pt idx="0">
                  <c:v>Dirección Administrativa de la Seccional Girardot</c:v>
                </c:pt>
                <c:pt idx="1">
                  <c:v>Dirección Administrativa de la Seccional Ubaté</c:v>
                </c:pt>
                <c:pt idx="2">
                  <c:v>Dirección Administrativa de la Extensión Facatativá</c:v>
                </c:pt>
                <c:pt idx="3">
                  <c:v>Dirección Administrativa de la Extensión Soacha</c:v>
                </c:pt>
                <c:pt idx="4">
                  <c:v>Dirección Administrativa de la Extensión Chía</c:v>
                </c:pt>
                <c:pt idx="5">
                  <c:v>Dirección Administrativa de la Extensión Zipaquirá</c:v>
                </c:pt>
                <c:pt idx="6">
                  <c:v>Dirección de Talento Humano</c:v>
                </c:pt>
                <c:pt idx="7">
                  <c:v>Dirección de Bienes y Servicios</c:v>
                </c:pt>
                <c:pt idx="8">
                  <c:v>Dirección Financiera</c:v>
                </c:pt>
                <c:pt idx="9">
                  <c:v>Almacén</c:v>
                </c:pt>
                <c:pt idx="10">
                  <c:v>Recursos Físicos y Servicios Generales</c:v>
                </c:pt>
                <c:pt idx="11">
                  <c:v>Sistema de Gestión de Seguridad y Salud en el Trabajo</c:v>
                </c:pt>
              </c:strCache>
            </c:strRef>
          </c:cat>
          <c:val>
            <c:numRef>
              <c:f>Contenido!$W$15:$W$26</c:f>
              <c:numCache>
                <c:formatCode>0%</c:formatCode>
                <c:ptCount val="12"/>
                <c:pt idx="0">
                  <c:v>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D73-47A1-B4BC-AA87B247EEF7}"/>
            </c:ext>
          </c:extLst>
        </c:ser>
        <c:ser>
          <c:idx val="4"/>
          <c:order val="4"/>
          <c:spPr>
            <a:solidFill>
              <a:srgbClr val="007B3E"/>
            </a:solidFill>
            <a:ln>
              <a:noFill/>
            </a:ln>
            <a:effectLst>
              <a:outerShdw blurRad="50800" dist="38100" dir="2700000" algn="tl" rotWithShape="0">
                <a:prstClr val="black">
                  <a:alpha val="40000"/>
                </a:prstClr>
              </a:outerShdw>
            </a:effectLst>
          </c:spPr>
          <c:invertIfNegative val="0"/>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Contenido!$S$15:$S$26</c:f>
              <c:strCache>
                <c:ptCount val="12"/>
                <c:pt idx="0">
                  <c:v>Dirección Administrativa de la Seccional Girardot</c:v>
                </c:pt>
                <c:pt idx="1">
                  <c:v>Dirección Administrativa de la Seccional Ubaté</c:v>
                </c:pt>
                <c:pt idx="2">
                  <c:v>Dirección Administrativa de la Extensión Facatativá</c:v>
                </c:pt>
                <c:pt idx="3">
                  <c:v>Dirección Administrativa de la Extensión Soacha</c:v>
                </c:pt>
                <c:pt idx="4">
                  <c:v>Dirección Administrativa de la Extensión Chía</c:v>
                </c:pt>
                <c:pt idx="5">
                  <c:v>Dirección Administrativa de la Extensión Zipaquirá</c:v>
                </c:pt>
                <c:pt idx="6">
                  <c:v>Dirección de Talento Humano</c:v>
                </c:pt>
                <c:pt idx="7">
                  <c:v>Dirección de Bienes y Servicios</c:v>
                </c:pt>
                <c:pt idx="8">
                  <c:v>Dirección Financiera</c:v>
                </c:pt>
                <c:pt idx="9">
                  <c:v>Almacén</c:v>
                </c:pt>
                <c:pt idx="10">
                  <c:v>Recursos Físicos y Servicios Generales</c:v>
                </c:pt>
                <c:pt idx="11">
                  <c:v>Sistema de Gestión de Seguridad y Salud en el Trabajo</c:v>
                </c:pt>
              </c:strCache>
            </c:strRef>
          </c:cat>
          <c:val>
            <c:numRef>
              <c:f>Contenido!$X$15:$X$26</c:f>
              <c:numCache>
                <c:formatCode>0%</c:formatCode>
                <c:ptCount val="12"/>
                <c:pt idx="0">
                  <c:v>8</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3D73-47A1-B4BC-AA87B247EEF7}"/>
            </c:ext>
          </c:extLst>
        </c:ser>
        <c:dLbls>
          <c:dLblPos val="inEnd"/>
          <c:showLegendKey val="0"/>
          <c:showVal val="1"/>
          <c:showCatName val="0"/>
          <c:showSerName val="0"/>
          <c:showPercent val="0"/>
          <c:showBubbleSize val="0"/>
        </c:dLbls>
        <c:gapWidth val="115"/>
        <c:overlap val="-20"/>
        <c:axId val="505871935"/>
        <c:axId val="520497807"/>
      </c:barChart>
      <c:catAx>
        <c:axId val="505871935"/>
        <c:scaling>
          <c:orientation val="minMax"/>
        </c:scaling>
        <c:delete val="0"/>
        <c:axPos val="l"/>
        <c:title>
          <c:tx>
            <c:rich>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Área</a:t>
                </a:r>
              </a:p>
            </c:rich>
          </c:tx>
          <c:overlay val="0"/>
          <c:spPr>
            <a:noFill/>
            <a:ln>
              <a:noFill/>
            </a:ln>
            <a:effectLst/>
          </c:spPr>
          <c:txPr>
            <a:bodyPr rot="-540000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95000"/>
                    <a:lumOff val="5000"/>
                  </a:schemeClr>
                </a:solidFill>
                <a:latin typeface="Arial" panose="020B0604020202020204" pitchFamily="34" charset="0"/>
                <a:ea typeface="+mn-ea"/>
                <a:cs typeface="Arial" panose="020B0604020202020204" pitchFamily="34" charset="0"/>
              </a:defRPr>
            </a:pPr>
            <a:endParaRPr lang="es-CO"/>
          </a:p>
        </c:txPr>
        <c:crossAx val="520497807"/>
        <c:crosses val="autoZero"/>
        <c:auto val="1"/>
        <c:lblAlgn val="ctr"/>
        <c:lblOffset val="100"/>
        <c:noMultiLvlLbl val="0"/>
      </c:catAx>
      <c:valAx>
        <c:axId val="520497807"/>
        <c:scaling>
          <c:orientation val="minMax"/>
        </c:scaling>
        <c:delete val="1"/>
        <c:axPos val="b"/>
        <c:title>
          <c:tx>
            <c:rich>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r>
                  <a:rPr lang="es-CO" u="sng">
                    <a:solidFill>
                      <a:schemeClr val="tx1"/>
                    </a:solidFill>
                  </a:rPr>
                  <a:t>% Cumplimiento</a:t>
                </a:r>
              </a:p>
            </c:rich>
          </c:tx>
          <c:layout>
            <c:manualLayout>
              <c:xMode val="edge"/>
              <c:yMode val="edge"/>
              <c:x val="0.59316802632953658"/>
              <c:y val="0.89107907341785131"/>
            </c:manualLayout>
          </c:layout>
          <c:overlay val="0"/>
          <c:spPr>
            <a:noFill/>
            <a:ln>
              <a:noFill/>
            </a:ln>
            <a:effectLst/>
          </c:spPr>
          <c:txPr>
            <a:bodyPr rot="0" spcFirstLastPara="1" vertOverflow="ellipsis" vert="horz" wrap="square" anchor="ctr" anchorCtr="1"/>
            <a:lstStyle/>
            <a:p>
              <a:pPr>
                <a:defRPr sz="700" b="0" i="0" u="sng"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crossAx val="50587193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sz="700">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DAAA00"/>
            </a:solidFill>
            <a:ln>
              <a:noFill/>
            </a:ln>
            <a:effectLst>
              <a:outerShdw blurRad="50800" dist="38100" dir="2700000" algn="tl" rotWithShape="0">
                <a:prstClr val="black">
                  <a:alpha val="40000"/>
                </a:prstClr>
              </a:outerShdw>
            </a:effectLst>
            <a:sp3d/>
          </c:spPr>
          <c:invertIfNegative val="0"/>
          <c:dPt>
            <c:idx val="1"/>
            <c:invertIfNegative val="0"/>
            <c:bubble3D val="0"/>
            <c:spPr>
              <a:solidFill>
                <a:srgbClr val="91C256"/>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1-E713-462A-9710-EA1A1543932A}"/>
              </c:ext>
            </c:extLst>
          </c:dPt>
          <c:dPt>
            <c:idx val="2"/>
            <c:invertIfNegative val="0"/>
            <c:bubble3D val="0"/>
            <c:spPr>
              <a:solidFill>
                <a:srgbClr val="00988C"/>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2-091A-4510-BD3B-8FFFA944E950}"/>
              </c:ext>
            </c:extLst>
          </c:dPt>
          <c:dPt>
            <c:idx val="3"/>
            <c:invertIfNegative val="0"/>
            <c:bubble3D val="0"/>
            <c:spPr>
              <a:solidFill>
                <a:srgbClr val="007B3E"/>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5-884A-4E14-8420-3E9C00A22863}"/>
              </c:ext>
            </c:extLst>
          </c:dPt>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Contenido!$M$14:$P$14</c:f>
              <c:numCache>
                <c:formatCode>0%</c:formatCode>
                <c:ptCount val="4"/>
                <c:pt idx="0">
                  <c:v>0</c:v>
                </c:pt>
                <c:pt idx="1">
                  <c:v>0.33333333333333337</c:v>
                </c:pt>
                <c:pt idx="2">
                  <c:v>0</c:v>
                </c:pt>
                <c:pt idx="3">
                  <c:v>0</c:v>
                </c:pt>
              </c:numCache>
            </c:numRef>
          </c:val>
          <c:extLst>
            <c:ext xmlns:c16="http://schemas.microsoft.com/office/drawing/2014/chart" uri="{C3380CC4-5D6E-409C-BE32-E72D297353CC}">
              <c16:uniqueId val="{00000000-E713-462A-9710-EA1A1543932A}"/>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val>
            <c:numRef>
              <c:f>Contenido!$M$14:$P$14</c:f>
              <c:numCache>
                <c:formatCode>0%</c:formatCode>
                <c:ptCount val="4"/>
                <c:pt idx="0">
                  <c:v>0</c:v>
                </c:pt>
                <c:pt idx="1">
                  <c:v>0.33333333333333337</c:v>
                </c:pt>
                <c:pt idx="2">
                  <c:v>0</c:v>
                </c:pt>
                <c:pt idx="3">
                  <c:v>0</c:v>
                </c:pt>
              </c:numCache>
            </c:numRef>
          </c:val>
          <c:extLst>
            <c:ext xmlns:c16="http://schemas.microsoft.com/office/drawing/2014/chart" uri="{C3380CC4-5D6E-409C-BE32-E72D297353CC}">
              <c16:uniqueId val="{00000000-3A71-40C5-8DA3-7DE03D345E3D}"/>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DAAA00"/>
            </a:solidFill>
            <a:ln>
              <a:noFill/>
            </a:ln>
            <a:effectLst>
              <a:outerShdw blurRad="50800" dist="38100" dir="2700000" algn="tl" rotWithShape="0">
                <a:prstClr val="black">
                  <a:alpha val="40000"/>
                </a:prstClr>
              </a:outerShdw>
            </a:effectLst>
            <a:sp3d/>
          </c:spPr>
          <c:invertIfNegative val="0"/>
          <c:dPt>
            <c:idx val="1"/>
            <c:invertIfNegative val="0"/>
            <c:bubble3D val="0"/>
            <c:spPr>
              <a:solidFill>
                <a:srgbClr val="91C256"/>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1-3E27-4C60-AF8E-CD15C2F8B1F5}"/>
              </c:ext>
            </c:extLst>
          </c:dPt>
          <c:dPt>
            <c:idx val="2"/>
            <c:invertIfNegative val="0"/>
            <c:bubble3D val="0"/>
            <c:spPr>
              <a:solidFill>
                <a:srgbClr val="00988C"/>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2-5DA8-479C-AFCA-E53CEF8804E0}"/>
              </c:ext>
            </c:extLst>
          </c:dPt>
          <c:dPt>
            <c:idx val="3"/>
            <c:invertIfNegative val="0"/>
            <c:bubble3D val="0"/>
            <c:spPr>
              <a:solidFill>
                <a:srgbClr val="007B3E"/>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5-6D83-4513-86D3-BD1BB13F9746}"/>
              </c:ext>
            </c:extLst>
          </c:dPt>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Contenido!$U$14:$X$14</c:f>
              <c:numCache>
                <c:formatCode>0%</c:formatCode>
                <c:ptCount val="4"/>
                <c:pt idx="0">
                  <c:v>0.33333333333333337</c:v>
                </c:pt>
                <c:pt idx="1">
                  <c:v>0</c:v>
                </c:pt>
                <c:pt idx="2">
                  <c:v>0</c:v>
                </c:pt>
                <c:pt idx="3">
                  <c:v>1</c:v>
                </c:pt>
              </c:numCache>
            </c:numRef>
          </c:val>
          <c:extLst>
            <c:ext xmlns:c16="http://schemas.microsoft.com/office/drawing/2014/chart" uri="{C3380CC4-5D6E-409C-BE32-E72D297353CC}">
              <c16:uniqueId val="{00000000-3E27-4C60-AF8E-CD15C2F8B1F5}"/>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val>
            <c:numRef>
              <c:f>Contenido!$M$14:$P$14</c:f>
              <c:numCache>
                <c:formatCode>0%</c:formatCode>
                <c:ptCount val="4"/>
                <c:pt idx="0">
                  <c:v>0</c:v>
                </c:pt>
                <c:pt idx="1">
                  <c:v>0.33333333333333337</c:v>
                </c:pt>
                <c:pt idx="2">
                  <c:v>0</c:v>
                </c:pt>
                <c:pt idx="3">
                  <c:v>0</c:v>
                </c:pt>
              </c:numCache>
            </c:numRef>
          </c:val>
          <c:extLst>
            <c:ext xmlns:c16="http://schemas.microsoft.com/office/drawing/2014/chart" uri="{C3380CC4-5D6E-409C-BE32-E72D297353CC}">
              <c16:uniqueId val="{00000000-A81D-4930-BF81-6618A1AD7B66}"/>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solidFill>
              <a:srgbClr val="91C256"/>
            </a:solidFill>
            <a:ln>
              <a:noFill/>
            </a:ln>
            <a:effectLst>
              <a:outerShdw blurRad="50800" dist="38100" dir="2700000" algn="tl" rotWithShape="0">
                <a:prstClr val="black">
                  <a:alpha val="40000"/>
                </a:prstClr>
              </a:outerShdw>
            </a:effectLst>
            <a:sp3d/>
          </c:spPr>
          <c:invertIfNegative val="0"/>
          <c:dPt>
            <c:idx val="0"/>
            <c:invertIfNegative val="0"/>
            <c:bubble3D val="0"/>
            <c:spPr>
              <a:solidFill>
                <a:srgbClr val="DAAA00"/>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1-0E6A-4D02-B815-65FA1A2B111F}"/>
              </c:ext>
            </c:extLst>
          </c:dPt>
          <c:dPt>
            <c:idx val="2"/>
            <c:invertIfNegative val="0"/>
            <c:bubble3D val="0"/>
            <c:spPr>
              <a:solidFill>
                <a:srgbClr val="00988C"/>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2-DCF2-44D2-AB24-D136D2A0BBB9}"/>
              </c:ext>
            </c:extLst>
          </c:dPt>
          <c:dPt>
            <c:idx val="3"/>
            <c:invertIfNegative val="0"/>
            <c:bubble3D val="0"/>
            <c:spPr>
              <a:solidFill>
                <a:srgbClr val="007B3E"/>
              </a:solidFill>
              <a:ln>
                <a:noFill/>
              </a:ln>
              <a:effectLst>
                <a:outerShdw blurRad="50800" dist="38100" dir="2700000" algn="tl" rotWithShape="0">
                  <a:prstClr val="black">
                    <a:alpha val="40000"/>
                  </a:prstClr>
                </a:outerShdw>
              </a:effectLst>
              <a:sp3d/>
            </c:spPr>
            <c:extLst>
              <c:ext xmlns:c16="http://schemas.microsoft.com/office/drawing/2014/chart" uri="{C3380CC4-5D6E-409C-BE32-E72D297353CC}">
                <c16:uniqueId val="{00000003-DCF2-44D2-AB24-D136D2A0BBB9}"/>
              </c:ext>
            </c:extLst>
          </c:dPt>
          <c:dLbls>
            <c:spPr>
              <a:solidFill>
                <a:schemeClr val="tx1"/>
              </a:solid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chemeClr val="bg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Contenido!$E$14:$H$14</c:f>
              <c:numCache>
                <c:formatCode>0%</c:formatCode>
                <c:ptCount val="4"/>
                <c:pt idx="0">
                  <c:v>0</c:v>
                </c:pt>
                <c:pt idx="1">
                  <c:v>0</c:v>
                </c:pt>
                <c:pt idx="2">
                  <c:v>0</c:v>
                </c:pt>
                <c:pt idx="3">
                  <c:v>0</c:v>
                </c:pt>
              </c:numCache>
            </c:numRef>
          </c:val>
          <c:extLst>
            <c:ext xmlns:c16="http://schemas.microsoft.com/office/drawing/2014/chart" uri="{C3380CC4-5D6E-409C-BE32-E72D297353CC}">
              <c16:uniqueId val="{00000000-0E6A-4D02-B815-65FA1A2B111F}"/>
            </c:ext>
          </c:extLst>
        </c:ser>
        <c:dLbls>
          <c:showLegendKey val="0"/>
          <c:showVal val="0"/>
          <c:showCatName val="0"/>
          <c:showSerName val="0"/>
          <c:showPercent val="0"/>
          <c:showBubbleSize val="0"/>
        </c:dLbls>
        <c:gapWidth val="150"/>
        <c:shape val="box"/>
        <c:axId val="661862383"/>
        <c:axId val="520505711"/>
        <c:axId val="0"/>
      </c:bar3DChart>
      <c:catAx>
        <c:axId val="661862383"/>
        <c:scaling>
          <c:orientation val="minMax"/>
        </c:scaling>
        <c:delete val="0"/>
        <c:axPos val="b"/>
        <c:majorTickMark val="out"/>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520505711"/>
        <c:crosses val="autoZero"/>
        <c:auto val="1"/>
        <c:lblAlgn val="ctr"/>
        <c:lblOffset val="100"/>
        <c:noMultiLvlLbl val="0"/>
      </c:catAx>
      <c:valAx>
        <c:axId val="520505711"/>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618623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lumMod val="95000"/>
      </a:schemeClr>
    </a:solidFill>
    <a:ln w="9525" cap="flat" cmpd="sng" algn="ctr">
      <a:noFill/>
      <a:round/>
    </a:ln>
    <a:effectLst>
      <a:outerShdw blurRad="50800" dist="38100" dir="2700000" algn="tl" rotWithShape="0">
        <a:prstClr val="black">
          <a:alpha val="40000"/>
        </a:prstClr>
      </a:outerShdw>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1">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ize="5"/>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strucciones!A1"/><Relationship Id="rId1" Type="http://schemas.openxmlformats.org/officeDocument/2006/relationships/image" Target="../media/image1.png"/><Relationship Id="rId5" Type="http://schemas.openxmlformats.org/officeDocument/2006/relationships/image" Target="../media/image3.png"/><Relationship Id="rId4" Type="http://schemas.openxmlformats.org/officeDocument/2006/relationships/hyperlink" Target="#Estad&#237;sticas!A1"/></Relationships>
</file>

<file path=xl/drawings/_rels/drawing2.xml.rels><?xml version="1.0" encoding="UTF-8" standalone="yes"?>
<Relationships xmlns="http://schemas.openxmlformats.org/package/2006/relationships"><Relationship Id="rId8" Type="http://schemas.openxmlformats.org/officeDocument/2006/relationships/chart" Target="../charts/chart5.xml"/><Relationship Id="rId3" Type="http://schemas.openxmlformats.org/officeDocument/2006/relationships/hyperlink" Target="#Contenido!A1"/><Relationship Id="rId7" Type="http://schemas.openxmlformats.org/officeDocument/2006/relationships/chart" Target="../charts/chart4.xml"/><Relationship Id="rId12" Type="http://schemas.openxmlformats.org/officeDocument/2006/relationships/chart" Target="../charts/chart9.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3.xml"/><Relationship Id="rId11" Type="http://schemas.openxmlformats.org/officeDocument/2006/relationships/chart" Target="../charts/chart8.xml"/><Relationship Id="rId5" Type="http://schemas.openxmlformats.org/officeDocument/2006/relationships/chart" Target="../charts/chart2.xml"/><Relationship Id="rId10" Type="http://schemas.openxmlformats.org/officeDocument/2006/relationships/chart" Target="../charts/chart7.xml"/><Relationship Id="rId4" Type="http://schemas.openxmlformats.org/officeDocument/2006/relationships/image" Target="../media/image4.png"/><Relationship Id="rId9"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1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2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3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4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hyperlink" Target="#Instrucciones!A1"/></Relationships>
</file>

<file path=xl/drawings/_rels/drawing5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ntenido!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231144</xdr:colOff>
      <xdr:row>1</xdr:row>
      <xdr:rowOff>41486</xdr:rowOff>
    </xdr:from>
    <xdr:ext cx="392027" cy="720000"/>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90324" y="224366"/>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18</xdr:col>
      <xdr:colOff>215907</xdr:colOff>
      <xdr:row>45</xdr:row>
      <xdr:rowOff>86608</xdr:rowOff>
    </xdr:from>
    <xdr:to>
      <xdr:col>18</xdr:col>
      <xdr:colOff>447476</xdr:colOff>
      <xdr:row>45</xdr:row>
      <xdr:rowOff>86608</xdr:rowOff>
    </xdr:to>
    <xdr:pic>
      <xdr:nvPicPr>
        <xdr:cNvPr id="6" name="Imagen 5">
          <a:hlinkClick xmlns:r="http://schemas.openxmlformats.org/officeDocument/2006/relationships" r:id="rId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656436">
          <a:off x="10102328" y="6041321"/>
          <a:ext cx="236861" cy="231569"/>
        </a:xfrm>
        <a:prstGeom prst="rect">
          <a:avLst/>
        </a:prstGeom>
        <a:effectLst>
          <a:outerShdw blurRad="50800" dist="38100" dir="2700000" algn="tl" rotWithShape="0">
            <a:prstClr val="black">
              <a:alpha val="40000"/>
            </a:prstClr>
          </a:outerShdw>
        </a:effectLst>
      </xdr:spPr>
    </xdr:pic>
    <xdr:clientData/>
  </xdr:twoCellAnchor>
  <xdr:twoCellAnchor editAs="oneCell">
    <xdr:from>
      <xdr:col>18</xdr:col>
      <xdr:colOff>228600</xdr:colOff>
      <xdr:row>44</xdr:row>
      <xdr:rowOff>99060</xdr:rowOff>
    </xdr:from>
    <xdr:to>
      <xdr:col>18</xdr:col>
      <xdr:colOff>460169</xdr:colOff>
      <xdr:row>45</xdr:row>
      <xdr:rowOff>148806</xdr:rowOff>
    </xdr:to>
    <xdr:pic>
      <xdr:nvPicPr>
        <xdr:cNvPr id="4" name="Imagen 3">
          <a:hlinkClick xmlns:r="http://schemas.openxmlformats.org/officeDocument/2006/relationships" r:id="rId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5656436">
          <a:off x="10195031" y="8763529"/>
          <a:ext cx="232627" cy="231569"/>
        </a:xfrm>
        <a:prstGeom prst="rect">
          <a:avLst/>
        </a:prstGeom>
        <a:effectLst>
          <a:outerShdw blurRad="50800" dist="38100" dir="2700000" algn="tl" rotWithShape="0">
            <a:prstClr val="black">
              <a:alpha val="40000"/>
            </a:prstClr>
          </a:outerShdw>
        </a:effectLst>
      </xdr:spPr>
    </xdr:pic>
    <xdr:clientData/>
  </xdr:twoCellAnchor>
  <xdr:twoCellAnchor editAs="oneCell">
    <xdr:from>
      <xdr:col>19</xdr:col>
      <xdr:colOff>372534</xdr:colOff>
      <xdr:row>9</xdr:row>
      <xdr:rowOff>42420</xdr:rowOff>
    </xdr:from>
    <xdr:to>
      <xdr:col>19</xdr:col>
      <xdr:colOff>601132</xdr:colOff>
      <xdr:row>10</xdr:row>
      <xdr:rowOff>104397</xdr:rowOff>
    </xdr:to>
    <xdr:pic>
      <xdr:nvPicPr>
        <xdr:cNvPr id="5" name="Imagen 4">
          <a:hlinkClick xmlns:r="http://schemas.openxmlformats.org/officeDocument/2006/relationships" r:id="rId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582401" y="1320887"/>
          <a:ext cx="228598" cy="248243"/>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215904</xdr:colOff>
      <xdr:row>1</xdr:row>
      <xdr:rowOff>41486</xdr:rowOff>
    </xdr:from>
    <xdr:ext cx="392027" cy="720000"/>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74144" y="224366"/>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xdr:from>
      <xdr:col>1</xdr:col>
      <xdr:colOff>91441</xdr:colOff>
      <xdr:row>21</xdr:row>
      <xdr:rowOff>129539</xdr:rowOff>
    </xdr:from>
    <xdr:to>
      <xdr:col>5</xdr:col>
      <xdr:colOff>716280</xdr:colOff>
      <xdr:row>46</xdr:row>
      <xdr:rowOff>73069</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15240</xdr:colOff>
      <xdr:row>7</xdr:row>
      <xdr:rowOff>99060</xdr:rowOff>
    </xdr:from>
    <xdr:to>
      <xdr:col>1</xdr:col>
      <xdr:colOff>375240</xdr:colOff>
      <xdr:row>9</xdr:row>
      <xdr:rowOff>110657</xdr:rowOff>
    </xdr:to>
    <xdr:pic>
      <xdr:nvPicPr>
        <xdr:cNvPr id="6" name="Imagen 5">
          <a:hlinkClick xmlns:r="http://schemas.openxmlformats.org/officeDocument/2006/relationships" r:id="rId3"/>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1000" y="1089660"/>
          <a:ext cx="360000" cy="362117"/>
        </a:xfrm>
        <a:prstGeom prst="rect">
          <a:avLst/>
        </a:prstGeom>
        <a:effectLst>
          <a:outerShdw blurRad="50800" dist="38100" dir="2700000" algn="tl" rotWithShape="0">
            <a:prstClr val="black">
              <a:alpha val="40000"/>
            </a:prstClr>
          </a:outerShdw>
        </a:effectLst>
      </xdr:spPr>
    </xdr:pic>
    <xdr:clientData/>
  </xdr:twoCellAnchor>
  <xdr:twoCellAnchor>
    <xdr:from>
      <xdr:col>7</xdr:col>
      <xdr:colOff>91441</xdr:colOff>
      <xdr:row>22</xdr:row>
      <xdr:rowOff>0</xdr:rowOff>
    </xdr:from>
    <xdr:to>
      <xdr:col>11</xdr:col>
      <xdr:colOff>716280</xdr:colOff>
      <xdr:row>77</xdr:row>
      <xdr:rowOff>22860</xdr:rowOff>
    </xdr:to>
    <xdr:graphicFrame macro="">
      <xdr:nvGraphicFramePr>
        <xdr:cNvPr id="7" name="Gráfico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739140</xdr:colOff>
      <xdr:row>14</xdr:row>
      <xdr:rowOff>38100</xdr:rowOff>
    </xdr:from>
    <xdr:to>
      <xdr:col>11</xdr:col>
      <xdr:colOff>411480</xdr:colOff>
      <xdr:row>21</xdr:row>
      <xdr:rowOff>91440</xdr:rowOff>
    </xdr:to>
    <xdr:graphicFrame macro="">
      <xdr:nvGraphicFramePr>
        <xdr:cNvPr id="8" name="Gráfico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xdr:col>
      <xdr:colOff>91441</xdr:colOff>
      <xdr:row>22</xdr:row>
      <xdr:rowOff>2540</xdr:rowOff>
    </xdr:from>
    <xdr:to>
      <xdr:col>17</xdr:col>
      <xdr:colOff>716280</xdr:colOff>
      <xdr:row>50</xdr:row>
      <xdr:rowOff>95250</xdr:rowOff>
    </xdr:to>
    <xdr:graphicFrame macro="">
      <xdr:nvGraphicFramePr>
        <xdr:cNvPr id="11" name="Gráfico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739140</xdr:colOff>
      <xdr:row>14</xdr:row>
      <xdr:rowOff>38100</xdr:rowOff>
    </xdr:from>
    <xdr:to>
      <xdr:col>11</xdr:col>
      <xdr:colOff>411480</xdr:colOff>
      <xdr:row>21</xdr:row>
      <xdr:rowOff>91440</xdr:rowOff>
    </xdr:to>
    <xdr:graphicFrame macro="">
      <xdr:nvGraphicFramePr>
        <xdr:cNvPr id="10" name="Gráfico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739140</xdr:colOff>
      <xdr:row>14</xdr:row>
      <xdr:rowOff>38100</xdr:rowOff>
    </xdr:from>
    <xdr:to>
      <xdr:col>17</xdr:col>
      <xdr:colOff>411480</xdr:colOff>
      <xdr:row>21</xdr:row>
      <xdr:rowOff>91440</xdr:rowOff>
    </xdr:to>
    <xdr:graphicFrame macro="">
      <xdr:nvGraphicFramePr>
        <xdr:cNvPr id="13" name="Gráfico 12">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739140</xdr:colOff>
      <xdr:row>14</xdr:row>
      <xdr:rowOff>38100</xdr:rowOff>
    </xdr:from>
    <xdr:to>
      <xdr:col>17</xdr:col>
      <xdr:colOff>411480</xdr:colOff>
      <xdr:row>21</xdr:row>
      <xdr:rowOff>91440</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739140</xdr:colOff>
      <xdr:row>14</xdr:row>
      <xdr:rowOff>38100</xdr:rowOff>
    </xdr:from>
    <xdr:to>
      <xdr:col>5</xdr:col>
      <xdr:colOff>411480</xdr:colOff>
      <xdr:row>21</xdr:row>
      <xdr:rowOff>91440</xdr:rowOff>
    </xdr:to>
    <xdr:graphicFrame macro="">
      <xdr:nvGraphicFramePr>
        <xdr:cNvPr id="15" name="Gráfico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739140</xdr:colOff>
      <xdr:row>14</xdr:row>
      <xdr:rowOff>38100</xdr:rowOff>
    </xdr:from>
    <xdr:to>
      <xdr:col>5</xdr:col>
      <xdr:colOff>411480</xdr:colOff>
      <xdr:row>21</xdr:row>
      <xdr:rowOff>91440</xdr:rowOff>
    </xdr:to>
    <xdr:graphicFrame macro="">
      <xdr:nvGraphicFramePr>
        <xdr:cNvPr id="16" name="Gráfico 15">
          <a:extLst>
            <a:ext uri="{FF2B5EF4-FFF2-40B4-BE49-F238E27FC236}">
              <a16:creationId xmlns:a16="http://schemas.microsoft.com/office/drawing/2014/main" id="{00000000-0008-0000-0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2840DE3E-CD33-48A2-87C6-736019C6B7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9FEB9D9F-FECA-4AA8-882C-85B7CB5548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08C217F9-7DDD-46F1-985A-8034E72AA71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D5FF739-A0AC-403B-A6E5-C4F800FFA0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5FCAEFAD-5453-4AB2-A6AE-FC4E7E8E000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1DED553E-DA2F-4815-B95E-75145E8F66E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F49B6C1C-AAC9-4D03-AB3C-130898C787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C68D36D2-0CD5-40AF-AD01-8234347E94D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0041E29E-C34E-42F1-AB67-8492264076A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DEE256E1-B353-4CC4-8D99-B4C351A3BC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FA82D6FB-C44F-4A27-A94C-7E6208D15E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5F540C50-A4D8-472F-84F1-C13C25E8CF4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C50A4CC0-D497-474A-A33F-C938E5F2C5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C5067766-CD05-4A74-BA31-2BAC1B61340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87D514BB-C292-4308-AA41-29131D76740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353527"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2B43D673-4AF8-4D95-B7DE-E4D5FEC421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B2E292AE-AB1B-4766-9D4A-CCEED98F6C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77745CD6-A76A-457A-B626-5035ED93F7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06372C3-1245-4226-9ECF-7A11BDCAA8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291FFD78-9C14-450B-9A2A-B49D163838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4F4FB205-8DF6-42A6-98D9-5BF8232C62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5E7F12E3-6D86-4BDA-B0B4-C3560929D6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D9E9F170-8AE6-446F-ABEE-4BDD850DDC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6F512101-ED1B-4C82-91D8-D0BEDA9202A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319CC98-83E5-4EED-B1CF-0472277899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6246EAE0-D952-412E-825B-98BA41BC01A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F2365136-8414-4E2A-90CC-254B1FBE2DD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7B87AB60-D432-4F54-934D-38D0D4EA37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9A6B8BEF-733E-4698-B0DA-5998EA213D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5FAF15F3-CB17-4389-9616-5352EB892CF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97833EE-FE30-48E5-BA69-4BC279972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3D4BF211-A831-4369-A229-C3CE0D3BA7C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1402390D-034D-4201-89B6-904465EA82D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08B84E7-6ADC-4D19-B1B5-056FE3D2E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7517"/>
    <xdr:pic>
      <xdr:nvPicPr>
        <xdr:cNvPr id="3" name="Imagen 2">
          <a:hlinkClick xmlns:r="http://schemas.openxmlformats.org/officeDocument/2006/relationships" r:id="rId2"/>
          <a:extLst>
            <a:ext uri="{FF2B5EF4-FFF2-40B4-BE49-F238E27FC236}">
              <a16:creationId xmlns:a16="http://schemas.microsoft.com/office/drawing/2014/main" id="{B3A5730F-C4A5-4858-8C6B-4D6FE6F184C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7517"/>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6860"/>
    <xdr:pic>
      <xdr:nvPicPr>
        <xdr:cNvPr id="4" name="Imagen 3">
          <a:hlinkClick xmlns:r="http://schemas.openxmlformats.org/officeDocument/2006/relationships" r:id="rId4"/>
          <a:extLst>
            <a:ext uri="{FF2B5EF4-FFF2-40B4-BE49-F238E27FC236}">
              <a16:creationId xmlns:a16="http://schemas.microsoft.com/office/drawing/2014/main" id="{94C598DF-AF8F-4E48-AC59-6CE8E29EDB2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0652" y="1744487"/>
          <a:ext cx="236860"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5.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7283A694-9FD8-477E-B7DB-877F652216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7FE7DE0A-D1CD-4BF5-957C-63D3682AE4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ED3331D1-B79F-46BD-A245-EB8BF834DC4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DC4F6B29-F966-4ED4-8252-B9D4BE1052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3B3F2CC6-B087-4223-B3A9-A01FF32FC4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0382B16F-2745-498E-8833-6B79844AEB4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FF495843-22B2-4995-8CB7-B6B03BC3CA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38864" y="252941"/>
          <a:ext cx="392027" cy="720000"/>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76200</xdr:colOff>
      <xdr:row>8</xdr:row>
      <xdr:rowOff>9524</xdr:rowOff>
    </xdr:from>
    <xdr:ext cx="360000" cy="384261"/>
    <xdr:pic>
      <xdr:nvPicPr>
        <xdr:cNvPr id="3" name="Imagen 2">
          <a:hlinkClick xmlns:r="http://schemas.openxmlformats.org/officeDocument/2006/relationships" r:id="rId2"/>
          <a:extLst>
            <a:ext uri="{FF2B5EF4-FFF2-40B4-BE49-F238E27FC236}">
              <a16:creationId xmlns:a16="http://schemas.microsoft.com/office/drawing/2014/main" id="{E300DD3A-36E2-4C67-8B99-13AD7607DF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1950" y="1533524"/>
          <a:ext cx="360000" cy="384261"/>
        </a:xfrm>
        <a:prstGeom prst="rect">
          <a:avLst/>
        </a:prstGeom>
        <a:effectLst>
          <a:outerShdw blurRad="50800" dist="38100" dir="2700000" algn="tl" rotWithShape="0">
            <a:prstClr val="black">
              <a:alpha val="40000"/>
            </a:prstClr>
          </a:outerShdw>
        </a:effectLst>
      </xdr:spPr>
    </xdr:pic>
    <xdr:clientData/>
  </xdr:oneCellAnchor>
  <xdr:oneCellAnchor>
    <xdr:from>
      <xdr:col>11</xdr:col>
      <xdr:colOff>97372</xdr:colOff>
      <xdr:row>9</xdr:row>
      <xdr:rowOff>27342</xdr:rowOff>
    </xdr:from>
    <xdr:ext cx="231569" cy="235232"/>
    <xdr:pic>
      <xdr:nvPicPr>
        <xdr:cNvPr id="4" name="Imagen 3">
          <a:hlinkClick xmlns:r="http://schemas.openxmlformats.org/officeDocument/2006/relationships" r:id="rId4"/>
          <a:extLst>
            <a:ext uri="{FF2B5EF4-FFF2-40B4-BE49-F238E27FC236}">
              <a16:creationId xmlns:a16="http://schemas.microsoft.com/office/drawing/2014/main" id="{C230C98F-E2AA-4FCA-B998-2E737CB4D90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211466" y="1743673"/>
          <a:ext cx="235232" cy="231569"/>
        </a:xfrm>
        <a:prstGeom prst="rect">
          <a:avLst/>
        </a:prstGeom>
        <a:effectLst>
          <a:outerShdw blurRad="50800" dist="38100" dir="2700000" algn="tl" rotWithShape="0">
            <a:prstClr val="black">
              <a:alpha val="40000"/>
            </a:prstClr>
          </a:outerShdw>
        </a:effectLst>
      </xdr:spPr>
    </xdr:pic>
    <xdr:clientData/>
  </xdr:oneCellAnchor>
</xdr:wsDr>
</file>

<file path=xl/drawings/drawing18.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CA66776C-6C0B-4979-A926-1A6A5548D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DF7D111E-18F2-473B-B268-E341A33DFA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55470495-C659-40F3-A591-17859F19C6B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2</xdr:col>
      <xdr:colOff>135047</xdr:colOff>
      <xdr:row>1</xdr:row>
      <xdr:rowOff>62441</xdr:rowOff>
    </xdr:from>
    <xdr:ext cx="392027" cy="720000"/>
    <xdr:pic>
      <xdr:nvPicPr>
        <xdr:cNvPr id="2" name="Imagen 1">
          <a:extLst>
            <a:ext uri="{FF2B5EF4-FFF2-40B4-BE49-F238E27FC236}">
              <a16:creationId xmlns:a16="http://schemas.microsoft.com/office/drawing/2014/main" id="{A019B7C2-DEC7-4F6D-AFB7-31B882905A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57914" y="206374"/>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3F94CABF-74F9-413C-B69B-B4AF0D2BCDF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E44BC262-0D37-463A-9057-719749F252E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C9717F4D-A9F1-4A6A-A01D-7A33B77811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B1E8A307-528C-4E6A-899F-90626810373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05B7D3A7-053B-4F0C-9782-345653759BE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787E1178-8BB5-46FF-86B6-CF2C8F0A9F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58374</xdr:rowOff>
    </xdr:to>
    <xdr:pic>
      <xdr:nvPicPr>
        <xdr:cNvPr id="3" name="Imagen 2">
          <a:hlinkClick xmlns:r="http://schemas.openxmlformats.org/officeDocument/2006/relationships" r:id="rId2"/>
          <a:extLst>
            <a:ext uri="{FF2B5EF4-FFF2-40B4-BE49-F238E27FC236}">
              <a16:creationId xmlns:a16="http://schemas.microsoft.com/office/drawing/2014/main" id="{850A905A-D144-4E2D-899D-860B71D751F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73702</xdr:rowOff>
    </xdr:to>
    <xdr:pic>
      <xdr:nvPicPr>
        <xdr:cNvPr id="4" name="Imagen 3">
          <a:hlinkClick xmlns:r="http://schemas.openxmlformats.org/officeDocument/2006/relationships" r:id="rId4"/>
          <a:extLst>
            <a:ext uri="{FF2B5EF4-FFF2-40B4-BE49-F238E27FC236}">
              <a16:creationId xmlns:a16="http://schemas.microsoft.com/office/drawing/2014/main" id="{55B756D8-BE8D-43FA-8C0A-19B7EBB1F67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DC26CCC-987C-432F-822A-3E504A0D67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1B14123E-103F-4CF7-AFD0-BB7CE1C6438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CBDA4373-D50E-4ED3-9D22-4DF892383ED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332DF60D-F57E-4726-A425-CBF499EE1D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9C94C822-8446-4701-8FE7-8CC36A5DDD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E29CB7CB-070E-4F66-B7CE-C138B923E7C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4.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EC7467E3-C985-42D9-8F78-AC3417A71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15C256A7-FAE5-4CE9-BF57-A3FA6DE3BD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F42069D3-09D1-49B0-B2BF-46E7FD25953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D9FDC20C-D373-4982-AACD-6ED5D6E9C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82E5FBD6-FCFD-4031-9A66-DB1D7067633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51190A08-63DE-4AD3-9AB2-3D27D4663D6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D5415866-282D-465C-B8D1-CD237115E7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7AE64D27-5082-4B3A-B17D-461834C539D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4CD0BF0F-8400-4498-B9CC-47B021F2E12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ECAF25B-998C-4538-8E51-9E2A2F351B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80690F3-3B56-46E6-B588-0E1DABCD97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43E12395-7BF9-4D0D-A2CB-7B2012D0476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8.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F730A2F1-1547-49BC-9831-B901C5C8AC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A26CD50-6A62-452B-8EF9-55D5936C4A3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7FA0EAB2-7E5E-4112-A257-2DC314CA9CA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29.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C7E8A66D-86F6-477A-9ED7-E308DA9AD2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3B475F5D-563C-4684-A977-F22CB9177D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23718074-178E-4EE7-86DB-D9BDAD6368D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1D529FE-3BD3-4B6D-8698-3552CFC0C2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2A99B7D8-F2FA-4A12-BDDD-63FF227D31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EC1996DA-6577-4106-BAB4-5A22E7D71C8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1.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2317FC0-E6F0-4D41-8ECC-E919651A5A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7703465E-EFA7-49B8-BB72-43911D1F17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16B1736B-F7A0-4129-8554-731CA5B5C06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2.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2DF58618-C5E9-4119-B26E-9F770FAC5C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46891C0D-1872-4F12-964D-4D68489AD3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A0035333-3CB0-4D36-A4E4-42ABE14329D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A0E5CEC8-0539-4DA1-B7DE-F01A0DCB5F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FE842CD8-5425-4B38-919F-84D7373697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0670399B-DF3E-47BF-BD73-B2DAE38DF3D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4.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E4F44C8F-A1E7-4E83-8056-4644D98BA1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8DD42319-EF72-4BAA-A4A9-AB5B1CCA5F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375C67EA-EE99-41EF-BA7C-7D555A6A94C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5.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1888B21-5F60-4BAF-A5CF-F4807DA838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935CE15D-AAB3-4785-A78D-7AD186CC9B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A7796113-09E0-4175-8FAD-078146D68FB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6.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94B9BE35-269F-4434-8E2F-FD43F6B335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4642638-EE99-435A-8E3E-61E24ECCB8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467CE370-9DF3-4CAF-8E9C-0D4227DBAE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7.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9869D612-668F-4D34-B5F8-06A9296860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7D9AC318-8DB1-4998-A62C-3804F6F180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802A2D24-B3CB-488B-BE71-22053392743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8.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5C02F4B1-CB20-4ACF-9B5A-7AB018D1F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494B2D73-DBC8-4138-82D1-A68B184528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718CB95F-99F8-4859-8D8D-A7BA297CCFF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39.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305859A-83DD-4BB5-8BEF-5A1C7BE45B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068CC690-74B9-4D4F-B880-59C814DED0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C0E4D688-D2CC-47AD-A347-2C977C79587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82766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0.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4E502946-77A5-4394-A929-BC5C1C48F2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7A70EC01-C928-40EF-80A5-B4A53DBC78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D8D28644-5D3C-4EF6-A75E-5CBE9CA86A1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1.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CE822C6-E648-481D-8C6B-C81E0C78B7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A84ED018-E90E-4266-A51E-AF3DD0A803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96E15D07-A950-4636-9554-3AD62EB7DF4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2.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24D9AD08-4697-4864-A329-43B3F6FA5B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637C073E-B614-40CB-B4DC-DF4B5F8AF74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984BF33F-103F-478F-9C9F-71BEE640B17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6850FA6-457E-4E75-B912-14C52AB36D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C931D91-7F9E-4338-979F-C755E75226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AFC1C047-E6C0-4BFA-B906-6791C95E323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4.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FDFFA9EA-2591-4007-80E0-12D0F7E35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93DD0D04-308A-4E27-8143-A9EADD2ABB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B9A9BA5C-DFE2-4F6B-B12F-9A61C400394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5.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35BF989-551A-4D74-8CD7-6B6AE86F58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21782AF3-621F-4FE2-8898-52B661CC38F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7B8B9076-1A89-4DC2-AE4A-E49641D9C0C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6.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F507266-4018-4708-BE2D-DD0F57600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1762ED66-B2A7-44F0-B1B2-F336FF28897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FD54C797-B221-4791-9337-309CFD10C99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7.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14B0FDC2-A55D-48CB-BD7E-0B5A603431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9F03D1A-A2DF-408A-A1A5-00924859CC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DFF96884-3750-4522-BE64-B752535AB52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8.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5369C24-8C16-4D7A-B6D9-6C11CF323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01DCC254-761A-4024-BB0A-1BAB4CB438C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CB3C21F7-A298-4368-9464-6CDC949AB93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49.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58953106-5E36-481F-9038-6FE76EAC50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5E81FBBE-5D63-46FD-A759-14C95D84584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B7280758-2AC4-494E-961C-D70791353F5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50.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0C8EC549-1417-4D5B-AF67-3E09537FC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D9A4760E-3599-4AF5-B0B0-A5DE9DE36EC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C83EFF5B-31DD-4F96-A038-EEF4B60EA09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51.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365D07EE-CB64-4B7E-87AD-9867E48BE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CE1F23BA-D609-4E9E-ABFD-1F88AF4302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7A679F9D-C6BC-456C-A021-726CA960791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52.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9A988DEA-F196-4DA9-BE72-B686A1AE49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0701B36D-E8E0-4C31-948A-B8033EFAD6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C77E5841-86CD-43AB-8164-4254505413D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53.xml><?xml version="1.0" encoding="utf-8"?>
<xdr:wsDr xmlns:xdr="http://schemas.openxmlformats.org/drawingml/2006/spreadsheetDrawing" xmlns:a="http://schemas.openxmlformats.org/drawingml/2006/main">
  <xdr:oneCellAnchor>
    <xdr:from>
      <xdr:col>2</xdr:col>
      <xdr:colOff>143514</xdr:colOff>
      <xdr:row>1</xdr:row>
      <xdr:rowOff>62441</xdr:rowOff>
    </xdr:from>
    <xdr:ext cx="392027" cy="720000"/>
    <xdr:pic>
      <xdr:nvPicPr>
        <xdr:cNvPr id="2" name="Imagen 1">
          <a:extLst>
            <a:ext uri="{FF2B5EF4-FFF2-40B4-BE49-F238E27FC236}">
              <a16:creationId xmlns:a16="http://schemas.microsoft.com/office/drawing/2014/main" id="{66C4EC24-209F-47C2-803B-470CA37C67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65534" y="207221"/>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76200</xdr:colOff>
      <xdr:row>8</xdr:row>
      <xdr:rowOff>9524</xdr:rowOff>
    </xdr:from>
    <xdr:to>
      <xdr:col>1</xdr:col>
      <xdr:colOff>436200</xdr:colOff>
      <xdr:row>10</xdr:row>
      <xdr:rowOff>100708</xdr:rowOff>
    </xdr:to>
    <xdr:pic>
      <xdr:nvPicPr>
        <xdr:cNvPr id="3" name="Imagen 2">
          <a:hlinkClick xmlns:r="http://schemas.openxmlformats.org/officeDocument/2006/relationships" r:id="rId2"/>
          <a:extLst>
            <a:ext uri="{FF2B5EF4-FFF2-40B4-BE49-F238E27FC236}">
              <a16:creationId xmlns:a16="http://schemas.microsoft.com/office/drawing/2014/main" id="{D9D9F553-F40B-4220-BF5A-46D92216A45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3380" y="1137284"/>
          <a:ext cx="360000" cy="365504"/>
        </a:xfrm>
        <a:prstGeom prst="rect">
          <a:avLst/>
        </a:prstGeom>
        <a:effectLst>
          <a:outerShdw blurRad="50800" dist="38100" dir="2700000" algn="tl" rotWithShape="0">
            <a:prstClr val="black">
              <a:alpha val="40000"/>
            </a:prstClr>
          </a:outerShdw>
        </a:effectLst>
      </xdr:spPr>
    </xdr:pic>
    <xdr:clientData/>
  </xdr:twoCellAnchor>
  <xdr:twoCellAnchor editAs="oneCell">
    <xdr:from>
      <xdr:col>11</xdr:col>
      <xdr:colOff>97372</xdr:colOff>
      <xdr:row>9</xdr:row>
      <xdr:rowOff>27342</xdr:rowOff>
    </xdr:from>
    <xdr:to>
      <xdr:col>11</xdr:col>
      <xdr:colOff>328941</xdr:colOff>
      <xdr:row>10</xdr:row>
      <xdr:rowOff>116036</xdr:rowOff>
    </xdr:to>
    <xdr:pic>
      <xdr:nvPicPr>
        <xdr:cNvPr id="4" name="Imagen 3">
          <a:hlinkClick xmlns:r="http://schemas.openxmlformats.org/officeDocument/2006/relationships" r:id="rId4"/>
          <a:extLst>
            <a:ext uri="{FF2B5EF4-FFF2-40B4-BE49-F238E27FC236}">
              <a16:creationId xmlns:a16="http://schemas.microsoft.com/office/drawing/2014/main" id="{540D9FC2-6278-4F86-B1DD-FF3FAD421BE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5656436">
          <a:off x="13591440" y="1285594"/>
          <a:ext cx="233474" cy="231569"/>
        </a:xfrm>
        <a:prstGeom prst="rect">
          <a:avLst/>
        </a:prstGeom>
        <a:effectLst>
          <a:outerShdw blurRad="50800" dist="38100" dir="2700000" algn="tl" rotWithShape="0">
            <a:prstClr val="black">
              <a:alpha val="40000"/>
            </a:prstClr>
          </a:outerShdw>
        </a:effectLst>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863604</xdr:colOff>
      <xdr:row>1</xdr:row>
      <xdr:rowOff>33866</xdr:rowOff>
    </xdr:from>
    <xdr:ext cx="392027" cy="720000"/>
    <xdr:pic>
      <xdr:nvPicPr>
        <xdr:cNvPr id="2" name="Imagen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56084" y="216746"/>
          <a:ext cx="392027" cy="720000"/>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0</xdr:colOff>
      <xdr:row>9</xdr:row>
      <xdr:rowOff>0</xdr:rowOff>
    </xdr:from>
    <xdr:to>
      <xdr:col>1</xdr:col>
      <xdr:colOff>360000</xdr:colOff>
      <xdr:row>11</xdr:row>
      <xdr:rowOff>74250</xdr:rowOff>
    </xdr:to>
    <xdr:pic>
      <xdr:nvPicPr>
        <xdr:cNvPr id="3" name="Imagen 2">
          <a:hlinkClick xmlns:r="http://schemas.openxmlformats.org/officeDocument/2006/relationships" r:id="rId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2600" y="1270000"/>
          <a:ext cx="360000" cy="362117"/>
        </a:xfrm>
        <a:prstGeom prst="rect">
          <a:avLst/>
        </a:prstGeom>
        <a:effectLst>
          <a:outerShdw blurRad="50800" dist="38100" dir="2700000" algn="tl" rotWithShape="0">
            <a:prstClr val="black">
              <a:alpha val="40000"/>
            </a:prstClr>
          </a:outerShdw>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lynrubio\Downloads\EPIr049_V9%20DESBLOQUEADO%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arilynrubio\OneDrive%20-%20UNIVERSIDAD%20DE%20CUNDINAMARCA\PLANES%20DE%20ACCION%202%20SEMESTRE%202024\PLANES%20DE%20ACCION%202024\EPIF049V9-V%20ACADEMICA%20%20-%20FCA%202024-2%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rilynrubio/OneDrive%20-%20UNIVERSIDAD%20DE%20CUNDINAMARCA/PLANES%20DE%20ACCION%202%20SEMESTRE%202024/PLANES%20DE%20ACCION%202024/EPIF049V9-V%20ACADEMICA%20%20-%20FCA%202024-2%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Estadísticas"/>
      <sheetName val="1"/>
      <sheetName val="1.1"/>
      <sheetName val="1.2"/>
      <sheetName val="1.3"/>
      <sheetName val="1.4"/>
      <sheetName val="1.5"/>
      <sheetName val="1.6"/>
      <sheetName val="1.7"/>
      <sheetName val="1.8"/>
      <sheetName val="1.9"/>
      <sheetName val="1.10"/>
      <sheetName val="1.11"/>
      <sheetName val="Instrucciones"/>
      <sheetName val="TB"/>
    </sheetNames>
    <sheetDataSet>
      <sheetData sheetId="0">
        <row r="13">
          <cell r="C13" t="str">
            <v>Secretaría General</v>
          </cell>
        </row>
        <row r="15">
          <cell r="C15" t="str">
            <v>Dirección Jurídica</v>
          </cell>
        </row>
        <row r="16">
          <cell r="C16" t="str">
            <v>Dirección de Planeación Institucional</v>
          </cell>
        </row>
        <row r="17">
          <cell r="C17" t="str">
            <v>Dirección de Sistemas y Tecnología</v>
          </cell>
        </row>
        <row r="18">
          <cell r="C18" t="str">
            <v>Dirección de Proyectos Especiales y Relaciones Interinstitucionales</v>
          </cell>
        </row>
        <row r="19">
          <cell r="C19" t="str">
            <v>Oficina de Admisiones y Registro</v>
          </cell>
        </row>
        <row r="20">
          <cell r="C20" t="str">
            <v>Oficina Asesora de Comunicaciones</v>
          </cell>
        </row>
        <row r="21">
          <cell r="C21" t="str">
            <v>Oficina de Archivo y Correspondencia</v>
          </cell>
        </row>
        <row r="22">
          <cell r="C22" t="str">
            <v>Oficina de Atención al Ciudadano</v>
          </cell>
        </row>
        <row r="23">
          <cell r="C23" t="str">
            <v>Sistema de Gestión de Seguridad de la Información</v>
          </cell>
        </row>
        <row r="24">
          <cell r="C24" t="str">
            <v>Sistema de Gestión de la Calidad</v>
          </cell>
        </row>
        <row r="25">
          <cell r="C25" t="str">
            <v>Sistema de Gestión Ambiental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B4" t="str">
            <v>Misión de Impacto y Alta Calidad Transmoderna Translocal</v>
          </cell>
        </row>
        <row r="5">
          <cell r="B5" t="str">
            <v>Comunidad Universitaria Agentes de Mejora y Transformación</v>
          </cell>
        </row>
        <row r="6">
          <cell r="B6" t="str">
            <v xml:space="preserve">Bienestar Constitutivo de la Vida y la Libertad, Expresión de Éxito Académico y Aseguramiento del Aprendizaje </v>
          </cell>
        </row>
        <row r="7">
          <cell r="B7" t="str">
            <v>Diálogo Latinoamericano</v>
          </cell>
        </row>
        <row r="8">
          <cell r="B8" t="str">
            <v>Organización Social del Conocimiento y Aprendizaje Viva</v>
          </cell>
        </row>
        <row r="11">
          <cell r="B11" t="str">
            <v>Secretaría General</v>
          </cell>
        </row>
        <row r="12">
          <cell r="B12" t="str">
            <v>Vicerrectoría Académica</v>
          </cell>
        </row>
        <row r="13">
          <cell r="B13" t="str">
            <v>Vicerrectoría Administrativa y Financiera</v>
          </cell>
        </row>
        <row r="17">
          <cell r="B17" t="str">
            <v>Estratégica</v>
          </cell>
        </row>
        <row r="18">
          <cell r="B18" t="str">
            <v>Táctica</v>
          </cell>
        </row>
        <row r="19">
          <cell r="B19" t="str">
            <v>Operativa</v>
          </cell>
        </row>
        <row r="22">
          <cell r="B22">
            <v>0</v>
          </cell>
        </row>
        <row r="23">
          <cell r="B23">
            <v>0.33333333333333337</v>
          </cell>
        </row>
        <row r="24">
          <cell r="B24">
            <v>0.66666666666666674</v>
          </cell>
        </row>
        <row r="25">
          <cell r="B25">
            <v>1</v>
          </cell>
        </row>
        <row r="28">
          <cell r="B28">
            <v>1</v>
          </cell>
        </row>
        <row r="29">
          <cell r="B29">
            <v>2</v>
          </cell>
        </row>
        <row r="30">
          <cell r="B30">
            <v>3</v>
          </cell>
        </row>
        <row r="31">
          <cell r="B31">
            <v>4</v>
          </cell>
        </row>
        <row r="34">
          <cell r="B34" t="str">
            <v>Dirección Jurídica</v>
          </cell>
        </row>
        <row r="35">
          <cell r="B35" t="str">
            <v>Dirección de Planeación Institucional</v>
          </cell>
        </row>
        <row r="36">
          <cell r="B36" t="str">
            <v>Dirección de Sistemas y Tecnología</v>
          </cell>
        </row>
        <row r="37">
          <cell r="B37" t="str">
            <v>Dirección de Proyectos Especiales y Relaciones Interinstitucionales</v>
          </cell>
        </row>
        <row r="38">
          <cell r="B38" t="str">
            <v>Oficina de Admisiones y Registro</v>
          </cell>
        </row>
        <row r="39">
          <cell r="B39" t="str">
            <v>Oficina Asesora de Comunicaciones</v>
          </cell>
        </row>
        <row r="40">
          <cell r="B40" t="str">
            <v>Oficina de Archivo y Correspondencia</v>
          </cell>
        </row>
        <row r="41">
          <cell r="B41" t="str">
            <v>Oficina de Atención al Ciudadano</v>
          </cell>
        </row>
        <row r="42">
          <cell r="B42" t="str">
            <v>Sistema de Gestión de Seguridad de la Información</v>
          </cell>
        </row>
        <row r="43">
          <cell r="B43" t="str">
            <v>Sistema de Gestión de la Calidad</v>
          </cell>
        </row>
        <row r="44">
          <cell r="B44" t="str">
            <v>Sistema de Gestión Ambiental</v>
          </cell>
        </row>
        <row r="45">
          <cell r="B45" t="str">
            <v>Facultad de Ciencias Administrativas, Económicas y Contables</v>
          </cell>
        </row>
        <row r="46">
          <cell r="B46" t="str">
            <v>Facultad de Ciencias Agropecuarias</v>
          </cell>
        </row>
        <row r="47">
          <cell r="B47" t="str">
            <v>Facultad de Ingeniería</v>
          </cell>
        </row>
        <row r="48">
          <cell r="B48" t="str">
            <v>Facultad de Ciencias de la Salud</v>
          </cell>
        </row>
        <row r="49">
          <cell r="B49" t="str">
            <v>Facultad de Ciencias del Deporte y la Educación Física</v>
          </cell>
        </row>
        <row r="50">
          <cell r="B50" t="str">
            <v>Facultad de Educación y Facultad de Ciencias Sociales, Humanidades y Ciencias Políticas</v>
          </cell>
        </row>
        <row r="51">
          <cell r="B51" t="str">
            <v>Facultad de Educación</v>
          </cell>
        </row>
        <row r="52">
          <cell r="B52" t="str">
            <v>Dirección de Interacción Social Universitaria</v>
          </cell>
        </row>
        <row r="53">
          <cell r="B53" t="str">
            <v>Dirección de Investigación Universitaria</v>
          </cell>
        </row>
        <row r="54">
          <cell r="B54" t="str">
            <v>Dirección de Bienestar Universitario</v>
          </cell>
        </row>
        <row r="55">
          <cell r="B55" t="str">
            <v>Dirección de Autoevaluación y Acreditación</v>
          </cell>
        </row>
        <row r="56">
          <cell r="B56" t="str">
            <v>Instituto de Posgrados</v>
          </cell>
        </row>
        <row r="57">
          <cell r="B57" t="str">
            <v>Unidad de Apoyo Académico</v>
          </cell>
        </row>
        <row r="58">
          <cell r="B58" t="str">
            <v>Oficina de Desarrollo Académico</v>
          </cell>
        </row>
        <row r="59">
          <cell r="B59" t="str">
            <v>Oficina de Educación Virtual y a Distancia</v>
          </cell>
        </row>
        <row r="60">
          <cell r="B60" t="str">
            <v>Dialogando con el Mundo</v>
          </cell>
        </row>
        <row r="61">
          <cell r="B61" t="str">
            <v>Escuela de Formación y Aprendizaje Docente (EFAD)</v>
          </cell>
        </row>
        <row r="62">
          <cell r="B62" t="str">
            <v>Graduados</v>
          </cell>
        </row>
        <row r="63">
          <cell r="B63" t="str">
            <v>Centro Académico Deportivo (CAD)</v>
          </cell>
        </row>
        <row r="64">
          <cell r="B64" t="str">
            <v>Centro de Estudios Agroambientales</v>
          </cell>
        </row>
        <row r="65">
          <cell r="B65" t="str">
            <v>Centro de Idiomas</v>
          </cell>
        </row>
        <row r="66">
          <cell r="B66" t="str">
            <v>Centro Digital de Emprendimiento e Innovación (CDEI)</v>
          </cell>
        </row>
        <row r="67">
          <cell r="B67" t="str">
            <v>Centro Transmedia</v>
          </cell>
        </row>
        <row r="68">
          <cell r="B68" t="str">
            <v>Centro de Gestión del Conocimiento y el Aprendizaje (CGCA)</v>
          </cell>
        </row>
        <row r="69">
          <cell r="B69" t="str">
            <v>Equidad y Diversidad</v>
          </cell>
        </row>
        <row r="70">
          <cell r="B70" t="str">
            <v>Laboratorio de Innovación Social</v>
          </cell>
        </row>
        <row r="71">
          <cell r="B71" t="str">
            <v>Observatorio de Medios y Club de Lectura</v>
          </cell>
        </row>
        <row r="72">
          <cell r="B72" t="str">
            <v>Orlando Fals Borda</v>
          </cell>
        </row>
        <row r="73">
          <cell r="B73" t="str">
            <v>Dirección Administrativa de la Seccional Girardot</v>
          </cell>
        </row>
        <row r="74">
          <cell r="B74" t="str">
            <v>Dirección Administrativa de la Seccional Ubaté</v>
          </cell>
        </row>
        <row r="75">
          <cell r="B75" t="str">
            <v>Dirección Administrativa de la Extensión Facatativá</v>
          </cell>
        </row>
        <row r="76">
          <cell r="B76" t="str">
            <v>Dirección Administrativa de la Extensión Soacha</v>
          </cell>
        </row>
        <row r="77">
          <cell r="B77" t="str">
            <v>Dirección Administrativa de la Extensión Chía</v>
          </cell>
        </row>
        <row r="78">
          <cell r="B78" t="str">
            <v>Dirección Administrativa de la Extensión Zipaquirá</v>
          </cell>
        </row>
        <row r="79">
          <cell r="B79" t="str">
            <v>Dirección de Talento Humano</v>
          </cell>
        </row>
        <row r="80">
          <cell r="B80" t="str">
            <v>Dirección de Bienes y Servicios</v>
          </cell>
        </row>
        <row r="81">
          <cell r="B81" t="str">
            <v>Dirección Financiera</v>
          </cell>
        </row>
        <row r="82">
          <cell r="B82" t="str">
            <v>Almacén</v>
          </cell>
        </row>
        <row r="83">
          <cell r="B83" t="str">
            <v>Recursos Físicos y Servicios Generales</v>
          </cell>
        </row>
        <row r="84">
          <cell r="B84" t="str">
            <v>Sistema de Gestión de Seguridad y Salud en el Trabajo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Estadísticas"/>
      <sheetName val="1"/>
      <sheetName val="1.1"/>
      <sheetName val="1.2"/>
      <sheetName val="1.3"/>
      <sheetName val="1.4"/>
      <sheetName val="1.5"/>
      <sheetName val="1.6"/>
      <sheetName val="1.7"/>
      <sheetName val="1.8"/>
      <sheetName val="1.9"/>
      <sheetName val="1.10"/>
      <sheetName val="1.11"/>
      <sheetName val="3"/>
      <sheetName val="3.1"/>
      <sheetName val="3.2"/>
      <sheetName val="3.3"/>
      <sheetName val="3.4"/>
      <sheetName val="3.5"/>
      <sheetName val="3.7"/>
      <sheetName val="3.6"/>
      <sheetName val="3.8"/>
      <sheetName val="3.9"/>
      <sheetName val="3.10"/>
      <sheetName val="3.11"/>
      <sheetName val="3.12"/>
      <sheetName val="Instrucciones"/>
      <sheetName val="CONTROL DE CAMBIOS"/>
      <sheetName val="TB"/>
    </sheetNames>
    <sheetDataSet>
      <sheetData sheetId="0">
        <row r="16">
          <cell r="K16" t="str">
            <v>Facultad de Ciencias Agropecuarias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4">
          <cell r="B4" t="str">
            <v>Misión de Impacto y Alta Calidad Transmoderna Translocal</v>
          </cell>
        </row>
        <row r="5">
          <cell r="B5" t="str">
            <v>Comunidad Universitaria Agentes de Mejora y Transformación</v>
          </cell>
        </row>
        <row r="6">
          <cell r="B6" t="str">
            <v xml:space="preserve">Bienestar Constitutivo de la Vida y la Libertad, Expresión de Éxito Académico y Aseguramiento del Aprendizaje </v>
          </cell>
        </row>
        <row r="7">
          <cell r="B7" t="str">
            <v>Diálogo Latinoamericano</v>
          </cell>
        </row>
        <row r="8">
          <cell r="B8" t="str">
            <v>Organización Social del Conocimiento y Aprendizaje Viva</v>
          </cell>
        </row>
        <row r="11">
          <cell r="B11" t="str">
            <v>Secretaría General</v>
          </cell>
        </row>
        <row r="12">
          <cell r="B12" t="str">
            <v>Vicerrectoría Académica</v>
          </cell>
        </row>
        <row r="13">
          <cell r="B13" t="str">
            <v>Vicerrectoría Administrativa y Financiera</v>
          </cell>
        </row>
        <row r="17">
          <cell r="B17" t="str">
            <v>Estratégica</v>
          </cell>
        </row>
        <row r="18">
          <cell r="B18" t="str">
            <v>Táctica</v>
          </cell>
        </row>
        <row r="19">
          <cell r="B19" t="str">
            <v>Operativa</v>
          </cell>
        </row>
        <row r="22">
          <cell r="B22">
            <v>0</v>
          </cell>
        </row>
        <row r="23">
          <cell r="B23">
            <v>0.33333333333333337</v>
          </cell>
        </row>
        <row r="24">
          <cell r="B24">
            <v>0.66666666666666674</v>
          </cell>
        </row>
        <row r="25">
          <cell r="B25">
            <v>1</v>
          </cell>
        </row>
        <row r="28">
          <cell r="B28">
            <v>1</v>
          </cell>
        </row>
        <row r="29">
          <cell r="B29">
            <v>2</v>
          </cell>
        </row>
        <row r="30">
          <cell r="B30">
            <v>3</v>
          </cell>
        </row>
        <row r="31">
          <cell r="B31">
            <v>4</v>
          </cell>
        </row>
        <row r="34">
          <cell r="B34" t="str">
            <v>Dirección Jurídica</v>
          </cell>
        </row>
        <row r="35">
          <cell r="B35" t="str">
            <v>Dirección de Planeación Institucional</v>
          </cell>
        </row>
        <row r="36">
          <cell r="B36" t="str">
            <v>Dirección de Sistemas y Tecnología</v>
          </cell>
        </row>
        <row r="37">
          <cell r="B37" t="str">
            <v>Dirección de Proyectos Especiales y Relaciones Interinstitucionales</v>
          </cell>
        </row>
        <row r="38">
          <cell r="B38" t="str">
            <v>Oficina de Admisiones y Registro</v>
          </cell>
        </row>
        <row r="39">
          <cell r="B39" t="str">
            <v>Oficina Asesora de Comunicaciones</v>
          </cell>
        </row>
        <row r="40">
          <cell r="B40" t="str">
            <v>Oficina de Archivo y Correspondencia</v>
          </cell>
        </row>
        <row r="41">
          <cell r="B41" t="str">
            <v>Oficina de Atención al Ciudadano</v>
          </cell>
        </row>
        <row r="42">
          <cell r="B42" t="str">
            <v>Sistema de Gestión de Seguridad de la Información</v>
          </cell>
        </row>
        <row r="43">
          <cell r="B43" t="str">
            <v>Sistema de Gestión de la Calidad</v>
          </cell>
        </row>
        <row r="44">
          <cell r="B44" t="str">
            <v>Sistema de Gestión Ambiental</v>
          </cell>
        </row>
        <row r="45">
          <cell r="B45" t="str">
            <v>Facultad de Ciencias Administrativas, Económicas y Contables</v>
          </cell>
        </row>
        <row r="46">
          <cell r="B46" t="str">
            <v>Facultad de Ciencias Agropecuarias</v>
          </cell>
        </row>
        <row r="47">
          <cell r="B47" t="str">
            <v>Facultad de Ingeniería</v>
          </cell>
        </row>
        <row r="48">
          <cell r="B48" t="str">
            <v>Facultad de Ciencias de la Salud</v>
          </cell>
        </row>
        <row r="49">
          <cell r="B49" t="str">
            <v>Facultad de Ciencias del Deporte y la Educación Física</v>
          </cell>
        </row>
        <row r="50">
          <cell r="B50" t="str">
            <v>Facultad de Educación y Facultad de Ciencias Sociales, Humanidades y Ciencias Políticas</v>
          </cell>
        </row>
        <row r="51">
          <cell r="B51" t="str">
            <v>Facultad de Educación</v>
          </cell>
        </row>
        <row r="52">
          <cell r="B52" t="str">
            <v>Dirección de Interacción Social Universitaria</v>
          </cell>
        </row>
        <row r="53">
          <cell r="B53" t="str">
            <v>Dirección de Investigación Universitaria</v>
          </cell>
        </row>
        <row r="54">
          <cell r="B54" t="str">
            <v>Dirección de Bienestar Universitario</v>
          </cell>
        </row>
        <row r="55">
          <cell r="B55" t="str">
            <v>Dirección de Autoevaluación y Acreditación</v>
          </cell>
        </row>
        <row r="56">
          <cell r="B56" t="str">
            <v>Instituto de Posgrados</v>
          </cell>
        </row>
        <row r="57">
          <cell r="B57" t="str">
            <v>Unidad de Apoyo Académico</v>
          </cell>
        </row>
        <row r="58">
          <cell r="B58" t="str">
            <v>Oficina de Desarrollo Académico</v>
          </cell>
        </row>
        <row r="59">
          <cell r="B59" t="str">
            <v>Oficina de Educación Virtual y a Distancia</v>
          </cell>
        </row>
        <row r="60">
          <cell r="B60" t="str">
            <v>Dialogando con el Mundo</v>
          </cell>
        </row>
        <row r="61">
          <cell r="B61" t="str">
            <v>Escuela de Formación y Aprendizaje Docente (EFAD)</v>
          </cell>
        </row>
        <row r="62">
          <cell r="B62" t="str">
            <v>Graduados</v>
          </cell>
        </row>
        <row r="63">
          <cell r="B63" t="str">
            <v>Centro Académico Deportivo (CAD)</v>
          </cell>
        </row>
        <row r="64">
          <cell r="B64" t="str">
            <v>Centro de Estudios Agroambientales</v>
          </cell>
        </row>
        <row r="65">
          <cell r="B65" t="str">
            <v>Centro de Idiomas</v>
          </cell>
        </row>
        <row r="66">
          <cell r="B66" t="str">
            <v>Centro Digital de Emprendimiento e Innovación (CDEI)</v>
          </cell>
        </row>
        <row r="67">
          <cell r="B67" t="str">
            <v>Centro Transmedia</v>
          </cell>
        </row>
        <row r="68">
          <cell r="B68" t="str">
            <v>Centro de Gestión del Conocimiento y el Aprendizaje (CGCA)</v>
          </cell>
        </row>
        <row r="69">
          <cell r="B69" t="str">
            <v>Equidad y Diversidad</v>
          </cell>
        </row>
        <row r="70">
          <cell r="B70" t="str">
            <v>Laboratorio de Innovación Social</v>
          </cell>
        </row>
        <row r="71">
          <cell r="B71" t="str">
            <v>Observatorio de Medios y Club de Lectura</v>
          </cell>
        </row>
        <row r="72">
          <cell r="B72" t="str">
            <v>Orlando Fals Borda</v>
          </cell>
        </row>
        <row r="73">
          <cell r="B73" t="str">
            <v>Dirección Administrativa de la Seccional Girardot</v>
          </cell>
        </row>
        <row r="74">
          <cell r="B74" t="str">
            <v>Dirección Administrativa de la Seccional Ubaté</v>
          </cell>
        </row>
        <row r="75">
          <cell r="B75" t="str">
            <v>Dirección Administrativa de la Extensión Facatativá</v>
          </cell>
        </row>
        <row r="76">
          <cell r="B76" t="str">
            <v>Dirección Administrativa de la Extensión Soacha</v>
          </cell>
        </row>
        <row r="77">
          <cell r="B77" t="str">
            <v>Dirección Administrativa de la Extensión Chía</v>
          </cell>
        </row>
        <row r="78">
          <cell r="B78" t="str">
            <v>Dirección Administrativa de la Extensión Zipaquirá</v>
          </cell>
        </row>
        <row r="79">
          <cell r="B79" t="str">
            <v>Dirección de Talento Humano</v>
          </cell>
        </row>
        <row r="80">
          <cell r="B80" t="str">
            <v>Dirección de Bienes y Servicios</v>
          </cell>
        </row>
        <row r="81">
          <cell r="B81" t="str">
            <v>Dirección Financiera</v>
          </cell>
        </row>
        <row r="82">
          <cell r="B82" t="str">
            <v>Almacén</v>
          </cell>
        </row>
        <row r="83">
          <cell r="B83" t="str">
            <v>Recursos Físicos y Servicios Generales</v>
          </cell>
        </row>
        <row r="84">
          <cell r="B84" t="str">
            <v>Sistema de Gestión de Seguridad y Salud en el Trabajo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bin"/></Relationships>
</file>

<file path=xl/worksheets/_rels/sheet41.xml.rels><?xml version="1.0" encoding="UTF-8" standalone="yes"?>
<Relationships xmlns="http://schemas.openxmlformats.org/package/2006/relationships"><Relationship Id="rId3" Type="http://schemas.openxmlformats.org/officeDocument/2006/relationships/hyperlink" Target="http://planes.ucundinamarca.edu.co:8080/suiteve/pln/pln;jsessionid=5D65C1B78FCD91B87EF554004E85937B?soa=40&amp;mdl=pln&amp;float=t&amp;plnId=11321&amp;id=82426" TargetMode="External"/><Relationship Id="rId2" Type="http://schemas.openxmlformats.org/officeDocument/2006/relationships/hyperlink" Target="http://planes.ucundinamarca.edu.co:8080/suiteve/pln/pln;jsessionid=5D65C1B78FCD91B87EF554004E85937B?soa=40&amp;mdl=pln&amp;float=t&amp;plnId=11321&amp;id=82428" TargetMode="External"/><Relationship Id="rId1" Type="http://schemas.openxmlformats.org/officeDocument/2006/relationships/hyperlink" Target="http://planes.ucundinamarca.edu.co:8080/suiteve/pln/pln;jsessionid=5D65C1B78FCD91B87EF554004E85937B?soa=40&amp;mdl=pln&amp;float=t&amp;plnId=11321&amp;id=82422" TargetMode="External"/><Relationship Id="rId5" Type="http://schemas.openxmlformats.org/officeDocument/2006/relationships/drawing" Target="../drawings/drawing41.xml"/><Relationship Id="rId4" Type="http://schemas.openxmlformats.org/officeDocument/2006/relationships/printerSettings" Target="../printerSettings/printerSettings5.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2.xml"/><Relationship Id="rId3" Type="http://schemas.openxmlformats.org/officeDocument/2006/relationships/hyperlink" Target="http://planes.ucundinamarca.edu.co:8080/suiteve/pln/pln;jsessionid=5D65C1B78FCD91B87EF554004E85937B?soa=40&amp;mdl=pln&amp;float=t&amp;plnId=11321&amp;id=82426" TargetMode="External"/><Relationship Id="rId7" Type="http://schemas.openxmlformats.org/officeDocument/2006/relationships/hyperlink" Target="http://planes.ucundinamarca.edu.co:8080/suiteve/pln/pln;jsessionid=5D65C1B78FCD91B87EF554004E85937B?soa=40&amp;mdl=pln&amp;float=t&amp;plnId=11321&amp;id=82440" TargetMode="External"/><Relationship Id="rId2" Type="http://schemas.openxmlformats.org/officeDocument/2006/relationships/hyperlink" Target="http://planes.ucundinamarca.edu.co:8080/suiteve/pln/pln;jsessionid=5D65C1B78FCD91B87EF554004E85937B?soa=40&amp;mdl=pln&amp;float=t&amp;plnId=11321&amp;id=82428" TargetMode="External"/><Relationship Id="rId1" Type="http://schemas.openxmlformats.org/officeDocument/2006/relationships/hyperlink" Target="http://planes.ucundinamarca.edu.co:8080/suiteve/pln/pln;jsessionid=5D65C1B78FCD91B87EF554004E85937B?soa=40&amp;mdl=pln&amp;float=t&amp;plnId=11321&amp;id=82422" TargetMode="External"/><Relationship Id="rId6" Type="http://schemas.openxmlformats.org/officeDocument/2006/relationships/hyperlink" Target="http://planes.ucundinamarca.edu.co:8080/suiteve/pln/pln;jsessionid=5D65C1B78FCD91B87EF554004E85937B?soa=40&amp;mdl=pln&amp;float=t&amp;plnId=11321&amp;id=82438" TargetMode="External"/><Relationship Id="rId5" Type="http://schemas.openxmlformats.org/officeDocument/2006/relationships/hyperlink" Target="http://planes.ucundinamarca.edu.co:8080/suiteve/pln/pln;jsessionid=5D65C1B78FCD91B87EF554004E85937B?soa=40&amp;mdl=pln&amp;float=t&amp;plnId=11321&amp;id=82436" TargetMode="External"/><Relationship Id="rId4" Type="http://schemas.openxmlformats.org/officeDocument/2006/relationships/hyperlink" Target="http://planes.ucundinamarca.edu.co:8080/suiteve/pln/pln;jsessionid=5D65C1B78FCD91B87EF554004E85937B?soa=40&amp;mdl=pln&amp;float=t&amp;plnId=11321&amp;id=82434"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2:Y46"/>
  <sheetViews>
    <sheetView zoomScale="90" zoomScaleNormal="90" workbookViewId="0">
      <selection activeCell="S24" sqref="S24:T24"/>
    </sheetView>
  </sheetViews>
  <sheetFormatPr baseColWidth="10" defaultColWidth="0" defaultRowHeight="14.4" x14ac:dyDescent="0.3"/>
  <cols>
    <col min="1" max="1" width="2.33203125" style="1" customWidth="1"/>
    <col min="2" max="2" width="9.109375" style="1" customWidth="1"/>
    <col min="3" max="3" width="20.88671875" style="2" customWidth="1"/>
    <col min="4" max="4" width="17.88671875" style="1" customWidth="1"/>
    <col min="5" max="8" width="6.33203125" style="1" customWidth="1"/>
    <col min="9" max="9" width="2.33203125" style="1" customWidth="1"/>
    <col min="10" max="10" width="9.109375" style="1" customWidth="1"/>
    <col min="11" max="11" width="12.6640625" style="2" customWidth="1"/>
    <col min="12" max="12" width="25.33203125" style="1" customWidth="1"/>
    <col min="13" max="16" width="6.33203125" style="1" customWidth="1"/>
    <col min="17" max="17" width="2.33203125" style="1" customWidth="1"/>
    <col min="18" max="18" width="9.109375" style="1" customWidth="1"/>
    <col min="19" max="19" width="15.109375" style="2" customWidth="1"/>
    <col min="20" max="20" width="20.44140625" style="1" customWidth="1"/>
    <col min="21" max="24" width="6.33203125" style="1" customWidth="1"/>
    <col min="25" max="25" width="2.33203125" style="1" customWidth="1"/>
    <col min="26" max="16384" width="11.5546875" style="24" hidden="1"/>
  </cols>
  <sheetData>
    <row r="2" spans="1:25" ht="9.6" customHeight="1" x14ac:dyDescent="0.3">
      <c r="B2" s="142"/>
      <c r="C2" s="142"/>
      <c r="D2" s="149" t="s">
        <v>0</v>
      </c>
      <c r="E2" s="150"/>
      <c r="F2" s="150"/>
      <c r="G2" s="150"/>
      <c r="H2" s="150"/>
      <c r="I2" s="150"/>
      <c r="J2" s="150"/>
      <c r="K2" s="150"/>
      <c r="L2" s="150"/>
      <c r="M2" s="150"/>
      <c r="N2" s="150"/>
      <c r="O2" s="150"/>
      <c r="P2" s="150"/>
      <c r="Q2" s="150"/>
      <c r="R2" s="150"/>
      <c r="S2" s="151"/>
      <c r="T2" s="146" t="s">
        <v>236</v>
      </c>
      <c r="U2" s="147"/>
      <c r="V2" s="147"/>
      <c r="W2" s="147"/>
      <c r="X2" s="148"/>
    </row>
    <row r="3" spans="1:25" ht="9.6" customHeight="1" x14ac:dyDescent="0.3">
      <c r="B3" s="142"/>
      <c r="C3" s="142"/>
      <c r="D3" s="152"/>
      <c r="E3" s="153"/>
      <c r="F3" s="153"/>
      <c r="G3" s="153"/>
      <c r="H3" s="153"/>
      <c r="I3" s="153"/>
      <c r="J3" s="153"/>
      <c r="K3" s="153"/>
      <c r="L3" s="153"/>
      <c r="M3" s="153"/>
      <c r="N3" s="153"/>
      <c r="O3" s="153"/>
      <c r="P3" s="153"/>
      <c r="Q3" s="153"/>
      <c r="R3" s="153"/>
      <c r="S3" s="154"/>
      <c r="T3" s="146"/>
      <c r="U3" s="147"/>
      <c r="V3" s="147"/>
      <c r="W3" s="147"/>
      <c r="X3" s="148"/>
    </row>
    <row r="4" spans="1:25" ht="9.6" customHeight="1" x14ac:dyDescent="0.3">
      <c r="B4" s="142"/>
      <c r="C4" s="142"/>
      <c r="D4" s="149" t="s">
        <v>1</v>
      </c>
      <c r="E4" s="150"/>
      <c r="F4" s="150"/>
      <c r="G4" s="150"/>
      <c r="H4" s="150"/>
      <c r="I4" s="150"/>
      <c r="J4" s="150"/>
      <c r="K4" s="150"/>
      <c r="L4" s="150"/>
      <c r="M4" s="150"/>
      <c r="N4" s="150"/>
      <c r="O4" s="150"/>
      <c r="P4" s="150"/>
      <c r="Q4" s="150"/>
      <c r="R4" s="150"/>
      <c r="S4" s="151"/>
      <c r="T4" s="146" t="s">
        <v>172</v>
      </c>
      <c r="U4" s="147"/>
      <c r="V4" s="147"/>
      <c r="W4" s="147"/>
      <c r="X4" s="148"/>
    </row>
    <row r="5" spans="1:25" ht="9.6" customHeight="1" x14ac:dyDescent="0.3">
      <c r="B5" s="142"/>
      <c r="C5" s="142"/>
      <c r="D5" s="152"/>
      <c r="E5" s="153"/>
      <c r="F5" s="153"/>
      <c r="G5" s="153"/>
      <c r="H5" s="153"/>
      <c r="I5" s="153"/>
      <c r="J5" s="153"/>
      <c r="K5" s="153"/>
      <c r="L5" s="153"/>
      <c r="M5" s="153"/>
      <c r="N5" s="153"/>
      <c r="O5" s="153"/>
      <c r="P5" s="153"/>
      <c r="Q5" s="153"/>
      <c r="R5" s="153"/>
      <c r="S5" s="154"/>
      <c r="T5" s="146"/>
      <c r="U5" s="147"/>
      <c r="V5" s="147"/>
      <c r="W5" s="147"/>
      <c r="X5" s="148"/>
    </row>
    <row r="6" spans="1:25" ht="12.6" customHeight="1" x14ac:dyDescent="0.3">
      <c r="B6" s="142"/>
      <c r="C6" s="142"/>
      <c r="D6" s="149" t="s">
        <v>2</v>
      </c>
      <c r="E6" s="150"/>
      <c r="F6" s="150"/>
      <c r="G6" s="150"/>
      <c r="H6" s="150"/>
      <c r="I6" s="150"/>
      <c r="J6" s="150"/>
      <c r="K6" s="150"/>
      <c r="L6" s="150"/>
      <c r="M6" s="150"/>
      <c r="N6" s="150"/>
      <c r="O6" s="150"/>
      <c r="P6" s="150"/>
      <c r="Q6" s="150"/>
      <c r="R6" s="150"/>
      <c r="S6" s="151"/>
      <c r="T6" s="146" t="s">
        <v>171</v>
      </c>
      <c r="U6" s="147"/>
      <c r="V6" s="147"/>
      <c r="W6" s="147"/>
      <c r="X6" s="148"/>
    </row>
    <row r="7" spans="1:25" ht="12.6" customHeight="1" x14ac:dyDescent="0.3">
      <c r="B7" s="142"/>
      <c r="C7" s="142"/>
      <c r="D7" s="152"/>
      <c r="E7" s="153"/>
      <c r="F7" s="153"/>
      <c r="G7" s="153"/>
      <c r="H7" s="153"/>
      <c r="I7" s="153"/>
      <c r="J7" s="153"/>
      <c r="K7" s="153"/>
      <c r="L7" s="153"/>
      <c r="M7" s="153"/>
      <c r="N7" s="153"/>
      <c r="O7" s="153"/>
      <c r="P7" s="153"/>
      <c r="Q7" s="153"/>
      <c r="R7" s="153"/>
      <c r="S7" s="154"/>
      <c r="T7" s="143" t="s">
        <v>168</v>
      </c>
      <c r="U7" s="144"/>
      <c r="V7" s="144"/>
      <c r="W7" s="144"/>
      <c r="X7" s="145"/>
    </row>
    <row r="8" spans="1:25" x14ac:dyDescent="0.3">
      <c r="B8" s="4" t="s">
        <v>71</v>
      </c>
    </row>
    <row r="9" spans="1:25" ht="8.4" customHeight="1" x14ac:dyDescent="0.3">
      <c r="B9" s="4"/>
    </row>
    <row r="10" spans="1:25" s="25" customFormat="1" x14ac:dyDescent="0.3">
      <c r="A10" s="5"/>
      <c r="B10" s="7"/>
      <c r="C10" s="8" t="s">
        <v>161</v>
      </c>
      <c r="D10" s="9">
        <v>0</v>
      </c>
      <c r="E10" s="5"/>
      <c r="F10" s="5"/>
      <c r="G10" s="5"/>
      <c r="H10" s="5"/>
      <c r="I10" s="5"/>
      <c r="P10" s="136" t="s">
        <v>73</v>
      </c>
      <c r="Q10" s="136"/>
      <c r="R10" s="136"/>
      <c r="S10" s="9" t="s">
        <v>99</v>
      </c>
      <c r="T10" s="137" t="s">
        <v>167</v>
      </c>
      <c r="U10" s="137"/>
      <c r="V10" s="137"/>
      <c r="W10" s="137"/>
      <c r="X10" s="137"/>
      <c r="Y10" s="5"/>
    </row>
    <row r="11" spans="1:25" s="25" customFormat="1" x14ac:dyDescent="0.3">
      <c r="A11" s="5"/>
      <c r="B11" s="7"/>
      <c r="C11" s="26" t="s">
        <v>160</v>
      </c>
      <c r="D11" s="9">
        <v>0</v>
      </c>
      <c r="E11" s="5"/>
      <c r="F11" s="5"/>
      <c r="G11" s="5"/>
      <c r="H11" s="5"/>
      <c r="I11" s="5"/>
      <c r="J11" s="5"/>
      <c r="K11" s="6"/>
      <c r="L11" s="5"/>
      <c r="M11" s="5"/>
      <c r="N11" s="5"/>
      <c r="O11" s="5"/>
      <c r="P11" s="5"/>
      <c r="Q11" s="5"/>
      <c r="R11" s="5"/>
      <c r="S11" s="6"/>
      <c r="T11" s="137"/>
      <c r="U11" s="137"/>
      <c r="V11" s="137"/>
      <c r="W11" s="137"/>
      <c r="X11" s="137"/>
      <c r="Y11" s="5"/>
    </row>
    <row r="12" spans="1:25" s="25" customFormat="1" ht="8.4" customHeight="1" x14ac:dyDescent="0.3">
      <c r="A12" s="5"/>
      <c r="B12" s="7"/>
      <c r="C12" s="26"/>
      <c r="D12" s="9"/>
      <c r="E12" s="5"/>
      <c r="F12" s="5"/>
      <c r="G12" s="5"/>
      <c r="H12" s="5"/>
      <c r="I12" s="5"/>
      <c r="J12" s="5"/>
      <c r="K12" s="6"/>
      <c r="L12" s="5"/>
      <c r="M12" s="5"/>
      <c r="N12" s="5"/>
      <c r="O12" s="5"/>
      <c r="P12" s="5"/>
      <c r="Q12" s="5"/>
      <c r="R12" s="5"/>
      <c r="S12" s="6"/>
      <c r="T12" s="5"/>
      <c r="U12" s="5"/>
      <c r="V12" s="5"/>
      <c r="W12" s="5"/>
      <c r="X12" s="5"/>
      <c r="Y12" s="5"/>
    </row>
    <row r="13" spans="1:25" ht="14.4" customHeight="1" x14ac:dyDescent="0.3">
      <c r="B13" s="155">
        <v>1</v>
      </c>
      <c r="C13" s="139" t="s">
        <v>3</v>
      </c>
      <c r="D13" s="139"/>
      <c r="E13" s="28" t="s">
        <v>97</v>
      </c>
      <c r="F13" s="28" t="s">
        <v>98</v>
      </c>
      <c r="G13" s="28" t="s">
        <v>169</v>
      </c>
      <c r="H13" s="28" t="s">
        <v>170</v>
      </c>
      <c r="J13" s="155">
        <v>2</v>
      </c>
      <c r="K13" s="139" t="s">
        <v>4</v>
      </c>
      <c r="L13" s="139"/>
      <c r="M13" s="28" t="s">
        <v>97</v>
      </c>
      <c r="N13" s="28" t="s">
        <v>98</v>
      </c>
      <c r="O13" s="28" t="s">
        <v>169</v>
      </c>
      <c r="P13" s="28" t="s">
        <v>170</v>
      </c>
      <c r="R13" s="155">
        <v>3</v>
      </c>
      <c r="S13" s="139" t="s">
        <v>132</v>
      </c>
      <c r="T13" s="139"/>
      <c r="U13" s="28" t="s">
        <v>97</v>
      </c>
      <c r="V13" s="28" t="s">
        <v>98</v>
      </c>
      <c r="W13" s="28" t="s">
        <v>169</v>
      </c>
      <c r="X13" s="28" t="s">
        <v>170</v>
      </c>
    </row>
    <row r="14" spans="1:25" ht="34.950000000000003" customHeight="1" x14ac:dyDescent="0.3">
      <c r="B14" s="156"/>
      <c r="C14" s="140"/>
      <c r="D14" s="140"/>
      <c r="E14" s="33" t="e">
        <f>#REF!</f>
        <v>#REF!</v>
      </c>
      <c r="F14" s="32" t="e">
        <f>#REF!</f>
        <v>#REF!</v>
      </c>
      <c r="G14" s="31" t="e">
        <f>#REF!</f>
        <v>#REF!</v>
      </c>
      <c r="H14" s="35" t="e">
        <f>#REF!</f>
        <v>#REF!</v>
      </c>
      <c r="I14" s="3"/>
      <c r="J14" s="157"/>
      <c r="K14" s="158"/>
      <c r="L14" s="158"/>
      <c r="M14" s="33">
        <f>'2'!$I$9</f>
        <v>0</v>
      </c>
      <c r="N14" s="32">
        <f>'2'!$I$10</f>
        <v>0.33333333333333337</v>
      </c>
      <c r="O14" s="31">
        <f>'2'!$I$11</f>
        <v>0</v>
      </c>
      <c r="P14" s="35">
        <f>'2'!$I$12</f>
        <v>0</v>
      </c>
      <c r="R14" s="156"/>
      <c r="S14" s="140"/>
      <c r="T14" s="140"/>
      <c r="U14" s="33">
        <f>'3'!$I$9</f>
        <v>0.33333333333333337</v>
      </c>
      <c r="V14" s="32">
        <f>'3'!$I$10</f>
        <v>0</v>
      </c>
      <c r="W14" s="31">
        <f>'3'!$I$11</f>
        <v>0</v>
      </c>
      <c r="X14" s="35">
        <f>'3'!$I$12</f>
        <v>1</v>
      </c>
    </row>
    <row r="15" spans="1:25" s="18" customFormat="1" ht="24" customHeight="1" x14ac:dyDescent="0.3">
      <c r="A15" s="4"/>
      <c r="B15" s="19" t="s">
        <v>6</v>
      </c>
      <c r="C15" s="138" t="s">
        <v>7</v>
      </c>
      <c r="D15" s="138"/>
      <c r="E15" s="34" t="e">
        <f>#REF!</f>
        <v>#REF!</v>
      </c>
      <c r="F15" s="30" t="e">
        <f>#REF!</f>
        <v>#REF!</v>
      </c>
      <c r="G15" s="29" t="e">
        <f>#REF!</f>
        <v>#REF!</v>
      </c>
      <c r="H15" s="36" t="e">
        <f>#REF!</f>
        <v>#REF!</v>
      </c>
      <c r="I15" s="4"/>
      <c r="J15" s="19" t="s">
        <v>8</v>
      </c>
      <c r="K15" s="138" t="s">
        <v>9</v>
      </c>
      <c r="L15" s="138"/>
      <c r="M15" s="34">
        <f>'2.1'!$I$9</f>
        <v>0.33333333333333337</v>
      </c>
      <c r="N15" s="30">
        <f>'2.1'!$I$10</f>
        <v>0</v>
      </c>
      <c r="O15" s="29">
        <f>'2.1'!$I$11</f>
        <v>0.33333333333333337</v>
      </c>
      <c r="P15" s="36">
        <f>'2.1'!$I$12</f>
        <v>1</v>
      </c>
      <c r="Q15" s="4"/>
      <c r="R15" s="19" t="s">
        <v>10</v>
      </c>
      <c r="S15" s="138" t="s">
        <v>11</v>
      </c>
      <c r="T15" s="138"/>
      <c r="U15" s="34">
        <f>'3.1'!$I$9</f>
        <v>1</v>
      </c>
      <c r="V15" s="30">
        <f>'3.1'!$I$10</f>
        <v>1.3333333333333335</v>
      </c>
      <c r="W15" s="29">
        <f>'3.1'!$I$11</f>
        <v>2</v>
      </c>
      <c r="X15" s="36">
        <f>'3.1'!$I$12</f>
        <v>8</v>
      </c>
      <c r="Y15" s="4"/>
    </row>
    <row r="16" spans="1:25" s="18" customFormat="1" ht="22.95" customHeight="1" x14ac:dyDescent="0.3">
      <c r="A16" s="4"/>
      <c r="B16" s="19" t="s">
        <v>12</v>
      </c>
      <c r="C16" s="138" t="s">
        <v>13</v>
      </c>
      <c r="D16" s="138"/>
      <c r="E16" s="34" t="e">
        <f>#REF!</f>
        <v>#REF!</v>
      </c>
      <c r="F16" s="30" t="e">
        <f>#REF!</f>
        <v>#REF!</v>
      </c>
      <c r="G16" s="29" t="e">
        <f>#REF!</f>
        <v>#REF!</v>
      </c>
      <c r="H16" s="36" t="e">
        <f>#REF!</f>
        <v>#REF!</v>
      </c>
      <c r="I16" s="4"/>
      <c r="J16" s="19" t="s">
        <v>14</v>
      </c>
      <c r="K16" s="138" t="s">
        <v>15</v>
      </c>
      <c r="L16" s="138"/>
      <c r="M16" s="34" t="e">
        <f>#REF!</f>
        <v>#REF!</v>
      </c>
      <c r="N16" s="30" t="e">
        <f>#REF!</f>
        <v>#REF!</v>
      </c>
      <c r="O16" s="29" t="e">
        <f>#REF!</f>
        <v>#REF!</v>
      </c>
      <c r="P16" s="36" t="e">
        <f>#REF!</f>
        <v>#REF!</v>
      </c>
      <c r="Q16" s="4"/>
      <c r="R16" s="19" t="s">
        <v>16</v>
      </c>
      <c r="S16" s="138" t="s">
        <v>17</v>
      </c>
      <c r="T16" s="138"/>
      <c r="U16" s="34">
        <f>'3.2'!$I$9</f>
        <v>0</v>
      </c>
      <c r="V16" s="30">
        <f>'3.2'!$I$10</f>
        <v>0</v>
      </c>
      <c r="W16" s="29">
        <f>'3.2'!$I$11</f>
        <v>0</v>
      </c>
      <c r="X16" s="36">
        <f>'3.2'!$I$12</f>
        <v>0</v>
      </c>
      <c r="Y16" s="4"/>
    </row>
    <row r="17" spans="1:25" s="18" customFormat="1" ht="31.2" customHeight="1" x14ac:dyDescent="0.3">
      <c r="A17" s="4"/>
      <c r="B17" s="19" t="s">
        <v>18</v>
      </c>
      <c r="C17" s="138" t="s">
        <v>19</v>
      </c>
      <c r="D17" s="138"/>
      <c r="E17" s="34" t="e">
        <f>#REF!</f>
        <v>#REF!</v>
      </c>
      <c r="F17" s="30" t="e">
        <f>#REF!</f>
        <v>#REF!</v>
      </c>
      <c r="G17" s="29" t="e">
        <f>#REF!</f>
        <v>#REF!</v>
      </c>
      <c r="H17" s="36" t="e">
        <f>#REF!</f>
        <v>#REF!</v>
      </c>
      <c r="I17" s="4"/>
      <c r="J17" s="19" t="s">
        <v>20</v>
      </c>
      <c r="K17" s="138" t="s">
        <v>21</v>
      </c>
      <c r="L17" s="138"/>
      <c r="M17" s="34">
        <f>'2.3'!$I$9</f>
        <v>0</v>
      </c>
      <c r="N17" s="30">
        <f>'2.3'!$I$10</f>
        <v>0</v>
      </c>
      <c r="O17" s="29">
        <f>'2.3'!$I$11</f>
        <v>0</v>
      </c>
      <c r="P17" s="36">
        <f>'2.3'!$I$12</f>
        <v>0</v>
      </c>
      <c r="Q17" s="4"/>
      <c r="R17" s="19" t="s">
        <v>22</v>
      </c>
      <c r="S17" s="138" t="s">
        <v>23</v>
      </c>
      <c r="T17" s="138"/>
      <c r="U17" s="34">
        <f>'3.3'!$I$9</f>
        <v>0</v>
      </c>
      <c r="V17" s="30">
        <f>'3.3'!$I$10</f>
        <v>0</v>
      </c>
      <c r="W17" s="29">
        <f>'3.3'!$I$11</f>
        <v>0</v>
      </c>
      <c r="X17" s="36">
        <f>'3.3'!$I$12</f>
        <v>0</v>
      </c>
      <c r="Y17" s="4"/>
    </row>
    <row r="18" spans="1:25" s="18" customFormat="1" ht="22.95" customHeight="1" x14ac:dyDescent="0.3">
      <c r="A18" s="4"/>
      <c r="B18" s="19" t="s">
        <v>24</v>
      </c>
      <c r="C18" s="138" t="s">
        <v>30</v>
      </c>
      <c r="D18" s="138"/>
      <c r="E18" s="34" t="e">
        <f>#REF!</f>
        <v>#REF!</v>
      </c>
      <c r="F18" s="30" t="e">
        <f>#REF!</f>
        <v>#REF!</v>
      </c>
      <c r="G18" s="29" t="e">
        <f>#REF!</f>
        <v>#REF!</v>
      </c>
      <c r="H18" s="36" t="e">
        <f>#REF!</f>
        <v>#REF!</v>
      </c>
      <c r="I18" s="4"/>
      <c r="J18" s="19" t="s">
        <v>25</v>
      </c>
      <c r="K18" s="138" t="s">
        <v>26</v>
      </c>
      <c r="L18" s="138"/>
      <c r="M18" s="34">
        <f>'2.4'!$I$9</f>
        <v>0</v>
      </c>
      <c r="N18" s="30">
        <f>'2.4'!$I$10</f>
        <v>0</v>
      </c>
      <c r="O18" s="29">
        <f>'2.4'!$I$11</f>
        <v>0</v>
      </c>
      <c r="P18" s="36">
        <f>'2.4'!$I$12</f>
        <v>0</v>
      </c>
      <c r="Q18" s="4"/>
      <c r="R18" s="19" t="s">
        <v>27</v>
      </c>
      <c r="S18" s="138" t="s">
        <v>28</v>
      </c>
      <c r="T18" s="138"/>
      <c r="U18" s="34">
        <f>'3.4'!$I$9</f>
        <v>0</v>
      </c>
      <c r="V18" s="30">
        <f>'3.4'!$I$10</f>
        <v>0</v>
      </c>
      <c r="W18" s="29">
        <f>'3.4'!$I$11</f>
        <v>0</v>
      </c>
      <c r="X18" s="36">
        <f>'3.4'!$I$12</f>
        <v>0</v>
      </c>
      <c r="Y18" s="4"/>
    </row>
    <row r="19" spans="1:25" s="18" customFormat="1" ht="26.4" customHeight="1" x14ac:dyDescent="0.3">
      <c r="A19" s="4"/>
      <c r="B19" s="19" t="s">
        <v>29</v>
      </c>
      <c r="C19" s="138" t="s">
        <v>41</v>
      </c>
      <c r="D19" s="138"/>
      <c r="E19" s="34" t="e">
        <f>#REF!</f>
        <v>#REF!</v>
      </c>
      <c r="F19" s="30" t="e">
        <f>#REF!</f>
        <v>#REF!</v>
      </c>
      <c r="G19" s="29" t="e">
        <f>#REF!</f>
        <v>#REF!</v>
      </c>
      <c r="H19" s="36" t="e">
        <f>#REF!</f>
        <v>#REF!</v>
      </c>
      <c r="I19" s="4"/>
      <c r="J19" s="19" t="s">
        <v>31</v>
      </c>
      <c r="K19" s="138" t="s">
        <v>32</v>
      </c>
      <c r="L19" s="138"/>
      <c r="M19" s="34">
        <f>'2.5'!$I$9</f>
        <v>0</v>
      </c>
      <c r="N19" s="30">
        <f>'2.5'!$I$10</f>
        <v>0</v>
      </c>
      <c r="O19" s="29">
        <f>'2.5'!$I$11</f>
        <v>0</v>
      </c>
      <c r="P19" s="36">
        <f>'2.5'!$I$12</f>
        <v>0</v>
      </c>
      <c r="Q19" s="4"/>
      <c r="R19" s="19" t="s">
        <v>33</v>
      </c>
      <c r="S19" s="138" t="s">
        <v>34</v>
      </c>
      <c r="T19" s="138"/>
      <c r="U19" s="34">
        <f>'3.5'!$I$9</f>
        <v>0</v>
      </c>
      <c r="V19" s="30">
        <f>'3.5'!$I$10</f>
        <v>0</v>
      </c>
      <c r="W19" s="29">
        <f>'3.5'!$I$11</f>
        <v>0</v>
      </c>
      <c r="X19" s="36">
        <f>'3.5'!$I$12</f>
        <v>0</v>
      </c>
      <c r="Y19" s="4"/>
    </row>
    <row r="20" spans="1:25" s="18" customFormat="1" ht="26.4" customHeight="1" x14ac:dyDescent="0.3">
      <c r="A20" s="4"/>
      <c r="B20" s="19" t="s">
        <v>35</v>
      </c>
      <c r="C20" s="138" t="s">
        <v>47</v>
      </c>
      <c r="D20" s="138"/>
      <c r="E20" s="34" t="e">
        <f>#REF!</f>
        <v>#REF!</v>
      </c>
      <c r="F20" s="30" t="e">
        <f>#REF!</f>
        <v>#REF!</v>
      </c>
      <c r="G20" s="29" t="e">
        <f>#REF!</f>
        <v>#REF!</v>
      </c>
      <c r="H20" s="36" t="e">
        <f>#REF!</f>
        <v>#REF!</v>
      </c>
      <c r="I20" s="4"/>
      <c r="J20" s="19" t="s">
        <v>36</v>
      </c>
      <c r="K20" s="138" t="s">
        <v>43</v>
      </c>
      <c r="L20" s="138"/>
      <c r="M20" s="34">
        <f>'2.6'!$I$9</f>
        <v>0</v>
      </c>
      <c r="N20" s="30">
        <f>'2.6'!$I$10</f>
        <v>0</v>
      </c>
      <c r="O20" s="29">
        <f>'2.6'!$I$11</f>
        <v>0</v>
      </c>
      <c r="P20" s="36">
        <f>'2.6'!$I$12</f>
        <v>0</v>
      </c>
      <c r="Q20" s="4"/>
      <c r="R20" s="19" t="s">
        <v>38</v>
      </c>
      <c r="S20" s="138" t="s">
        <v>39</v>
      </c>
      <c r="T20" s="138"/>
      <c r="U20" s="34">
        <f>'3.6'!$I$9</f>
        <v>0</v>
      </c>
      <c r="V20" s="30">
        <f>'3.6'!$I$10</f>
        <v>0</v>
      </c>
      <c r="W20" s="29">
        <f>'3.6'!$I$11</f>
        <v>0</v>
      </c>
      <c r="X20" s="36">
        <f>'3.6'!$I$12</f>
        <v>0</v>
      </c>
      <c r="Y20" s="4"/>
    </row>
    <row r="21" spans="1:25" s="18" customFormat="1" ht="14.4" customHeight="1" x14ac:dyDescent="0.3">
      <c r="A21" s="4"/>
      <c r="B21" s="19" t="s">
        <v>40</v>
      </c>
      <c r="C21" s="138" t="s">
        <v>146</v>
      </c>
      <c r="D21" s="138"/>
      <c r="E21" s="34" t="e">
        <f>#REF!</f>
        <v>#REF!</v>
      </c>
      <c r="F21" s="30" t="e">
        <f>#REF!</f>
        <v>#REF!</v>
      </c>
      <c r="G21" s="29" t="e">
        <f>#REF!</f>
        <v>#REF!</v>
      </c>
      <c r="H21" s="36" t="e">
        <f>#REF!</f>
        <v>#REF!</v>
      </c>
      <c r="I21" s="4"/>
      <c r="J21" s="19" t="s">
        <v>42</v>
      </c>
      <c r="K21" s="138" t="s">
        <v>142</v>
      </c>
      <c r="L21" s="138"/>
      <c r="M21" s="34">
        <f>'2.7'!$I$9</f>
        <v>0</v>
      </c>
      <c r="N21" s="30">
        <f>'2.7'!$I$10</f>
        <v>0</v>
      </c>
      <c r="O21" s="29">
        <f>'2.7'!$I$11</f>
        <v>0</v>
      </c>
      <c r="P21" s="36">
        <f>'2.7'!$I$12</f>
        <v>0</v>
      </c>
      <c r="Q21" s="4"/>
      <c r="R21" s="19" t="s">
        <v>44</v>
      </c>
      <c r="S21" s="138" t="s">
        <v>45</v>
      </c>
      <c r="T21" s="138"/>
      <c r="U21" s="34">
        <f>'3.7'!$I$9</f>
        <v>0</v>
      </c>
      <c r="V21" s="30">
        <f>'3.7'!$I$10</f>
        <v>0</v>
      </c>
      <c r="W21" s="29">
        <f>'3.7'!$I$11</f>
        <v>0</v>
      </c>
      <c r="X21" s="36">
        <f>'3.7'!$I$12</f>
        <v>0</v>
      </c>
      <c r="Y21" s="4"/>
    </row>
    <row r="22" spans="1:25" s="18" customFormat="1" ht="27.6" customHeight="1" x14ac:dyDescent="0.3">
      <c r="A22" s="4"/>
      <c r="B22" s="19" t="s">
        <v>46</v>
      </c>
      <c r="C22" s="138" t="s">
        <v>147</v>
      </c>
      <c r="D22" s="138"/>
      <c r="E22" s="34" t="e">
        <f>#REF!</f>
        <v>#REF!</v>
      </c>
      <c r="F22" s="30" t="e">
        <f>#REF!</f>
        <v>#REF!</v>
      </c>
      <c r="G22" s="29" t="e">
        <f>#REF!</f>
        <v>#REF!</v>
      </c>
      <c r="H22" s="36" t="e">
        <f>#REF!</f>
        <v>#REF!</v>
      </c>
      <c r="I22" s="4"/>
      <c r="J22" s="19" t="s">
        <v>48</v>
      </c>
      <c r="K22" s="138" t="s">
        <v>37</v>
      </c>
      <c r="L22" s="138"/>
      <c r="M22" s="34">
        <f>'2.8'!$I$9</f>
        <v>0</v>
      </c>
      <c r="N22" s="30">
        <f>'2.8'!$I$10</f>
        <v>0</v>
      </c>
      <c r="O22" s="29">
        <f>'2.8'!$I$11</f>
        <v>0</v>
      </c>
      <c r="P22" s="36">
        <f>'2.8'!$I$12</f>
        <v>0</v>
      </c>
      <c r="Q22" s="4"/>
      <c r="R22" s="19" t="s">
        <v>50</v>
      </c>
      <c r="S22" s="138" t="s">
        <v>51</v>
      </c>
      <c r="T22" s="138"/>
      <c r="U22" s="34">
        <f>'3.8'!$I$9</f>
        <v>0</v>
      </c>
      <c r="V22" s="30">
        <f>'3.8'!$I$10</f>
        <v>0</v>
      </c>
      <c r="W22" s="29">
        <f>'3.8'!$I$11</f>
        <v>0</v>
      </c>
      <c r="X22" s="36">
        <f>'3.8'!$I$12</f>
        <v>0</v>
      </c>
      <c r="Y22" s="4"/>
    </row>
    <row r="23" spans="1:25" s="18" customFormat="1" ht="25.2" customHeight="1" x14ac:dyDescent="0.3">
      <c r="A23" s="4"/>
      <c r="B23" s="19" t="s">
        <v>151</v>
      </c>
      <c r="C23" s="138" t="s">
        <v>148</v>
      </c>
      <c r="D23" s="138"/>
      <c r="E23" s="34" t="e">
        <f>#REF!</f>
        <v>#REF!</v>
      </c>
      <c r="F23" s="30" t="e">
        <f>#REF!</f>
        <v>#REF!</v>
      </c>
      <c r="G23" s="29" t="e">
        <f>#REF!</f>
        <v>#REF!</v>
      </c>
      <c r="H23" s="36" t="e">
        <f>#REF!</f>
        <v>#REF!</v>
      </c>
      <c r="I23" s="4"/>
      <c r="J23" s="19" t="s">
        <v>52</v>
      </c>
      <c r="K23" s="138" t="s">
        <v>49</v>
      </c>
      <c r="L23" s="138"/>
      <c r="M23" s="34">
        <f>'2.9'!$I$9</f>
        <v>0</v>
      </c>
      <c r="N23" s="30">
        <f>'2.9'!$I$10</f>
        <v>0</v>
      </c>
      <c r="O23" s="29">
        <f>'2.9'!$I$11</f>
        <v>0</v>
      </c>
      <c r="P23" s="36">
        <f>'2.9'!$I$12</f>
        <v>0</v>
      </c>
      <c r="Q23" s="4"/>
      <c r="R23" s="19" t="s">
        <v>54</v>
      </c>
      <c r="S23" s="138" t="s">
        <v>55</v>
      </c>
      <c r="T23" s="138"/>
      <c r="U23" s="34">
        <f>'3.9'!$I$9</f>
        <v>0</v>
      </c>
      <c r="V23" s="30">
        <f>'3.9'!$I$10</f>
        <v>0</v>
      </c>
      <c r="W23" s="29">
        <f>'3.9'!$I$11</f>
        <v>0</v>
      </c>
      <c r="X23" s="36">
        <f>'3.9'!$I$12</f>
        <v>0</v>
      </c>
      <c r="Y23" s="4"/>
    </row>
    <row r="24" spans="1:25" s="18" customFormat="1" ht="24" customHeight="1" x14ac:dyDescent="0.3">
      <c r="A24" s="4"/>
      <c r="B24" s="19" t="s">
        <v>152</v>
      </c>
      <c r="C24" s="138" t="s">
        <v>149</v>
      </c>
      <c r="D24" s="138"/>
      <c r="E24" s="34" t="e">
        <f>#REF!</f>
        <v>#REF!</v>
      </c>
      <c r="F24" s="30" t="e">
        <f>#REF!</f>
        <v>#REF!</v>
      </c>
      <c r="G24" s="29" t="e">
        <f>#REF!</f>
        <v>#REF!</v>
      </c>
      <c r="H24" s="36" t="e">
        <f>#REF!</f>
        <v>#REF!</v>
      </c>
      <c r="I24" s="4"/>
      <c r="J24" s="19" t="s">
        <v>56</v>
      </c>
      <c r="K24" s="138" t="s">
        <v>53</v>
      </c>
      <c r="L24" s="138"/>
      <c r="M24" s="34">
        <f>'2.10'!$I$9</f>
        <v>0</v>
      </c>
      <c r="N24" s="30">
        <f>'2.10'!$I$10</f>
        <v>0</v>
      </c>
      <c r="O24" s="29">
        <f>'2.10'!$I$11</f>
        <v>0</v>
      </c>
      <c r="P24" s="36">
        <f>'2.10'!$I$12</f>
        <v>0</v>
      </c>
      <c r="Q24" s="4"/>
      <c r="R24" s="19" t="s">
        <v>58</v>
      </c>
      <c r="S24" s="138" t="s">
        <v>59</v>
      </c>
      <c r="T24" s="138"/>
      <c r="U24" s="34">
        <f>'3.10'!$I$9</f>
        <v>0</v>
      </c>
      <c r="V24" s="30">
        <f>'3.10'!$I$10</f>
        <v>0</v>
      </c>
      <c r="W24" s="29">
        <f>'3.10'!$I$11</f>
        <v>0</v>
      </c>
      <c r="X24" s="36">
        <f>'3.10'!$I$12</f>
        <v>0</v>
      </c>
      <c r="Y24" s="4"/>
    </row>
    <row r="25" spans="1:25" s="18" customFormat="1" ht="14.4" customHeight="1" x14ac:dyDescent="0.3">
      <c r="A25" s="4"/>
      <c r="B25" s="19" t="s">
        <v>153</v>
      </c>
      <c r="C25" s="138" t="s">
        <v>150</v>
      </c>
      <c r="D25" s="138"/>
      <c r="E25" s="34" t="e">
        <f>#REF!</f>
        <v>#REF!</v>
      </c>
      <c r="F25" s="30" t="e">
        <f>#REF!</f>
        <v>#REF!</v>
      </c>
      <c r="G25" s="29" t="e">
        <f>#REF!</f>
        <v>#REF!</v>
      </c>
      <c r="H25" s="36" t="e">
        <f>#REF!</f>
        <v>#REF!</v>
      </c>
      <c r="I25" s="4"/>
      <c r="J25" s="19" t="s">
        <v>60</v>
      </c>
      <c r="K25" s="138" t="s">
        <v>57</v>
      </c>
      <c r="L25" s="138"/>
      <c r="M25" s="34">
        <f>'2.11'!$I$9</f>
        <v>0</v>
      </c>
      <c r="N25" s="30">
        <f>'2.11'!$I$10</f>
        <v>0</v>
      </c>
      <c r="O25" s="29">
        <f>'2.11'!$I$11</f>
        <v>0</v>
      </c>
      <c r="P25" s="36">
        <f>'2.11'!$I$12</f>
        <v>0</v>
      </c>
      <c r="Q25" s="4"/>
      <c r="R25" s="19" t="s">
        <v>62</v>
      </c>
      <c r="S25" s="138" t="s">
        <v>63</v>
      </c>
      <c r="T25" s="138"/>
      <c r="U25" s="34">
        <f>'3.11'!$I$9</f>
        <v>0</v>
      </c>
      <c r="V25" s="30">
        <f>'3.11'!$I$10</f>
        <v>0</v>
      </c>
      <c r="W25" s="29">
        <f>'3.11'!$I$11</f>
        <v>0</v>
      </c>
      <c r="X25" s="36">
        <f>'3.11'!$I$12</f>
        <v>0</v>
      </c>
      <c r="Y25" s="4"/>
    </row>
    <row r="26" spans="1:25" s="18" customFormat="1" ht="28.2" customHeight="1" x14ac:dyDescent="0.3">
      <c r="A26" s="4"/>
      <c r="B26" s="19"/>
      <c r="C26" s="138"/>
      <c r="D26" s="138"/>
      <c r="E26" s="34"/>
      <c r="F26" s="30"/>
      <c r="G26" s="29"/>
      <c r="H26" s="36"/>
      <c r="I26" s="4"/>
      <c r="J26" s="19" t="s">
        <v>64</v>
      </c>
      <c r="K26" s="138" t="s">
        <v>61</v>
      </c>
      <c r="L26" s="138"/>
      <c r="M26" s="34">
        <f>'2.12'!$I$9</f>
        <v>0</v>
      </c>
      <c r="N26" s="30">
        <f>'2.12'!$I$10</f>
        <v>0</v>
      </c>
      <c r="O26" s="29">
        <f>'2.12'!$I$11</f>
        <v>0</v>
      </c>
      <c r="P26" s="36">
        <f>'2.12'!$I$12</f>
        <v>0</v>
      </c>
      <c r="Q26" s="4"/>
      <c r="R26" s="19" t="s">
        <v>66</v>
      </c>
      <c r="S26" s="138" t="s">
        <v>155</v>
      </c>
      <c r="T26" s="138"/>
      <c r="U26" s="34">
        <f>'3.12'!$I$9</f>
        <v>0</v>
      </c>
      <c r="V26" s="30">
        <f>'3.12'!$I$10</f>
        <v>0</v>
      </c>
      <c r="W26" s="29">
        <f>'3.12'!$I$11</f>
        <v>0</v>
      </c>
      <c r="X26" s="36">
        <f>'3.12'!$I$12</f>
        <v>0</v>
      </c>
      <c r="Y26" s="4"/>
    </row>
    <row r="27" spans="1:25" s="18" customFormat="1" ht="14.4" customHeight="1" x14ac:dyDescent="0.3">
      <c r="A27" s="4"/>
      <c r="B27" s="19"/>
      <c r="C27" s="10"/>
      <c r="D27" s="10"/>
      <c r="E27" s="34"/>
      <c r="F27" s="30"/>
      <c r="G27" s="29"/>
      <c r="H27" s="36"/>
      <c r="I27" s="4"/>
      <c r="J27" s="19" t="s">
        <v>67</v>
      </c>
      <c r="K27" s="138" t="s">
        <v>65</v>
      </c>
      <c r="L27" s="138"/>
      <c r="M27" s="34">
        <f>'2.13'!$I$9</f>
        <v>0</v>
      </c>
      <c r="N27" s="30">
        <f>'2.13'!$I$10</f>
        <v>0</v>
      </c>
      <c r="O27" s="29">
        <f>'2.13'!$I$11</f>
        <v>0</v>
      </c>
      <c r="P27" s="36">
        <f>'2.13'!$I$12</f>
        <v>0</v>
      </c>
      <c r="Q27" s="4"/>
      <c r="R27" s="19"/>
      <c r="S27" s="10"/>
      <c r="T27" s="10"/>
      <c r="U27" s="34"/>
      <c r="V27" s="30"/>
      <c r="W27" s="29"/>
      <c r="X27" s="36"/>
      <c r="Y27" s="4"/>
    </row>
    <row r="28" spans="1:25" s="18" customFormat="1" ht="14.4" customHeight="1" x14ac:dyDescent="0.3">
      <c r="A28" s="4"/>
      <c r="B28" s="19"/>
      <c r="C28" s="138"/>
      <c r="D28" s="138"/>
      <c r="E28" s="34"/>
      <c r="F28" s="30"/>
      <c r="G28" s="29"/>
      <c r="H28" s="36"/>
      <c r="I28" s="4"/>
      <c r="J28" s="19" t="s">
        <v>69</v>
      </c>
      <c r="K28" s="138" t="s">
        <v>68</v>
      </c>
      <c r="L28" s="138"/>
      <c r="M28" s="34">
        <f>'2.14'!$I$9</f>
        <v>0</v>
      </c>
      <c r="N28" s="30">
        <f>'2.14'!$I$10</f>
        <v>0</v>
      </c>
      <c r="O28" s="29">
        <f>'2.14'!$I$11</f>
        <v>0</v>
      </c>
      <c r="P28" s="36">
        <f>'2.14'!$I$12</f>
        <v>0</v>
      </c>
      <c r="Q28" s="4"/>
      <c r="R28" s="19"/>
      <c r="S28" s="10"/>
      <c r="T28" s="10"/>
      <c r="U28" s="34"/>
      <c r="V28" s="30"/>
      <c r="W28" s="29"/>
      <c r="X28" s="36"/>
      <c r="Y28" s="4"/>
    </row>
    <row r="29" spans="1:25" s="18" customFormat="1" ht="14.4" customHeight="1" x14ac:dyDescent="0.3">
      <c r="A29" s="4"/>
      <c r="B29" s="19"/>
      <c r="C29" s="138"/>
      <c r="D29" s="138"/>
      <c r="E29" s="34"/>
      <c r="F29" s="30"/>
      <c r="G29" s="29"/>
      <c r="H29" s="36"/>
      <c r="I29" s="4"/>
      <c r="J29" s="19" t="s">
        <v>118</v>
      </c>
      <c r="K29" s="138" t="s">
        <v>70</v>
      </c>
      <c r="L29" s="138"/>
      <c r="M29" s="34">
        <f>'2.15'!$I$9</f>
        <v>0</v>
      </c>
      <c r="N29" s="30">
        <f>'2.15'!$I$10</f>
        <v>0</v>
      </c>
      <c r="O29" s="29">
        <f>'2.15'!$I$11</f>
        <v>0</v>
      </c>
      <c r="P29" s="36">
        <f>'2.15'!$I$12</f>
        <v>0</v>
      </c>
      <c r="Q29" s="4"/>
      <c r="R29" s="19"/>
      <c r="S29" s="10"/>
      <c r="T29" s="10"/>
      <c r="U29" s="34"/>
      <c r="V29" s="30"/>
      <c r="W29" s="29"/>
      <c r="X29" s="36"/>
      <c r="Y29" s="4"/>
    </row>
    <row r="30" spans="1:25" s="18" customFormat="1" ht="14.4" customHeight="1" x14ac:dyDescent="0.3">
      <c r="A30" s="4"/>
      <c r="B30" s="19"/>
      <c r="C30" s="138"/>
      <c r="D30" s="138"/>
      <c r="E30" s="34"/>
      <c r="F30" s="30"/>
      <c r="G30" s="29"/>
      <c r="H30" s="36"/>
      <c r="I30" s="4"/>
      <c r="J30" s="19" t="s">
        <v>119</v>
      </c>
      <c r="K30" s="138" t="s">
        <v>139</v>
      </c>
      <c r="L30" s="138"/>
      <c r="M30" s="34">
        <f>'2.16'!$I$9</f>
        <v>0</v>
      </c>
      <c r="N30" s="30">
        <f>'2.16'!$I$10</f>
        <v>0</v>
      </c>
      <c r="O30" s="29">
        <f>'2.16'!$I$11</f>
        <v>0</v>
      </c>
      <c r="P30" s="36">
        <f>'2.16'!$I$12</f>
        <v>0</v>
      </c>
      <c r="Q30" s="4"/>
      <c r="R30" s="19"/>
      <c r="S30" s="10"/>
      <c r="T30" s="10"/>
      <c r="U30" s="34"/>
      <c r="V30" s="30"/>
      <c r="W30" s="29"/>
      <c r="X30" s="36"/>
      <c r="Y30" s="4"/>
    </row>
    <row r="31" spans="1:25" s="18" customFormat="1" ht="25.2" customHeight="1" x14ac:dyDescent="0.3">
      <c r="A31" s="4"/>
      <c r="B31" s="19"/>
      <c r="C31" s="138"/>
      <c r="D31" s="138"/>
      <c r="E31" s="34"/>
      <c r="F31" s="30"/>
      <c r="G31" s="29"/>
      <c r="H31" s="36"/>
      <c r="I31" s="4"/>
      <c r="J31" s="19" t="s">
        <v>120</v>
      </c>
      <c r="K31" s="138" t="s">
        <v>140</v>
      </c>
      <c r="L31" s="138"/>
      <c r="M31" s="34">
        <f>'2.17'!$I$9</f>
        <v>0</v>
      </c>
      <c r="N31" s="30">
        <f>'2.17'!$I$10</f>
        <v>0</v>
      </c>
      <c r="O31" s="29">
        <f>'2.17'!$I$11</f>
        <v>0</v>
      </c>
      <c r="P31" s="36">
        <f>'2.17'!$I$12</f>
        <v>0</v>
      </c>
      <c r="Q31" s="4"/>
      <c r="R31" s="19"/>
      <c r="S31" s="138"/>
      <c r="T31" s="138"/>
      <c r="U31" s="34"/>
      <c r="V31" s="30"/>
      <c r="W31" s="29"/>
      <c r="X31" s="36"/>
      <c r="Y31" s="4"/>
    </row>
    <row r="32" spans="1:25" s="18" customFormat="1" ht="14.4" customHeight="1" x14ac:dyDescent="0.3">
      <c r="A32" s="4"/>
      <c r="B32" s="19"/>
      <c r="C32" s="138"/>
      <c r="D32" s="138"/>
      <c r="E32" s="34"/>
      <c r="F32" s="30"/>
      <c r="G32" s="29"/>
      <c r="H32" s="36"/>
      <c r="I32" s="4"/>
      <c r="J32" s="19" t="s">
        <v>121</v>
      </c>
      <c r="K32" s="138" t="s">
        <v>143</v>
      </c>
      <c r="L32" s="138"/>
      <c r="M32" s="34">
        <f>'2.18'!$I$9</f>
        <v>0</v>
      </c>
      <c r="N32" s="30">
        <f>'2.18'!$I$10</f>
        <v>0</v>
      </c>
      <c r="O32" s="29">
        <f>'2.18'!$I$11</f>
        <v>0</v>
      </c>
      <c r="P32" s="36">
        <f>'2.18'!$I$12</f>
        <v>0</v>
      </c>
      <c r="Q32" s="4"/>
      <c r="R32" s="19"/>
      <c r="S32" s="138"/>
      <c r="T32" s="138"/>
      <c r="U32" s="34"/>
      <c r="V32" s="30"/>
      <c r="W32" s="29"/>
      <c r="X32" s="36"/>
      <c r="Y32" s="4"/>
    </row>
    <row r="33" spans="1:25" s="18" customFormat="1" ht="14.4" customHeight="1" x14ac:dyDescent="0.3">
      <c r="A33" s="4"/>
      <c r="B33" s="19"/>
      <c r="C33" s="138"/>
      <c r="D33" s="138"/>
      <c r="E33" s="34"/>
      <c r="F33" s="30"/>
      <c r="G33" s="29"/>
      <c r="H33" s="36"/>
      <c r="I33" s="4"/>
      <c r="J33" s="19" t="s">
        <v>122</v>
      </c>
      <c r="K33" s="138" t="s">
        <v>133</v>
      </c>
      <c r="L33" s="138"/>
      <c r="M33" s="34">
        <f>'2.19'!$I$9</f>
        <v>0</v>
      </c>
      <c r="N33" s="30">
        <f>'2.19'!$I$10</f>
        <v>0</v>
      </c>
      <c r="O33" s="29">
        <f>'2.19'!$I$11</f>
        <v>0</v>
      </c>
      <c r="P33" s="36">
        <f>'2.19'!$I$12</f>
        <v>0</v>
      </c>
      <c r="Q33" s="4"/>
      <c r="R33" s="19"/>
      <c r="S33" s="138"/>
      <c r="T33" s="138"/>
      <c r="U33" s="34"/>
      <c r="V33" s="30"/>
      <c r="W33" s="29"/>
      <c r="X33" s="36"/>
      <c r="Y33" s="4"/>
    </row>
    <row r="34" spans="1:25" s="18" customFormat="1" ht="14.4" customHeight="1" x14ac:dyDescent="0.3">
      <c r="A34" s="4"/>
      <c r="B34" s="19"/>
      <c r="C34" s="138"/>
      <c r="D34" s="138"/>
      <c r="E34" s="34"/>
      <c r="F34" s="30"/>
      <c r="G34" s="29"/>
      <c r="H34" s="36"/>
      <c r="I34" s="4"/>
      <c r="J34" s="19" t="s">
        <v>123</v>
      </c>
      <c r="K34" s="138" t="s">
        <v>134</v>
      </c>
      <c r="L34" s="138"/>
      <c r="M34" s="34">
        <f>'2.20'!$I$9</f>
        <v>0</v>
      </c>
      <c r="N34" s="30">
        <f>'2.20'!$I$10</f>
        <v>0</v>
      </c>
      <c r="O34" s="29">
        <f>'2.20'!$I$11</f>
        <v>0</v>
      </c>
      <c r="P34" s="36">
        <f>'2.20'!$I$12</f>
        <v>0</v>
      </c>
      <c r="Q34" s="4"/>
      <c r="R34" s="19"/>
      <c r="S34" s="138"/>
      <c r="T34" s="138"/>
      <c r="U34" s="34"/>
      <c r="V34" s="30"/>
      <c r="W34" s="29"/>
      <c r="X34" s="36"/>
      <c r="Y34" s="4"/>
    </row>
    <row r="35" spans="1:25" s="18" customFormat="1" ht="23.4" customHeight="1" x14ac:dyDescent="0.3">
      <c r="A35" s="4"/>
      <c r="B35" s="19"/>
      <c r="C35" s="138"/>
      <c r="D35" s="138"/>
      <c r="E35" s="34"/>
      <c r="F35" s="30"/>
      <c r="G35" s="29"/>
      <c r="H35" s="36"/>
      <c r="I35" s="4"/>
      <c r="J35" s="19" t="s">
        <v>124</v>
      </c>
      <c r="K35" s="138" t="s">
        <v>135</v>
      </c>
      <c r="L35" s="138"/>
      <c r="M35" s="34">
        <f>'2.21'!$I$9</f>
        <v>0</v>
      </c>
      <c r="N35" s="30">
        <f>'2.21'!$I$10</f>
        <v>0</v>
      </c>
      <c r="O35" s="29">
        <f>'2.21'!$I$11</f>
        <v>0</v>
      </c>
      <c r="P35" s="36">
        <f>'2.21'!$I$12</f>
        <v>0</v>
      </c>
      <c r="Q35" s="4"/>
      <c r="R35" s="19"/>
      <c r="S35" s="138"/>
      <c r="T35" s="138"/>
      <c r="U35" s="34"/>
      <c r="V35" s="30"/>
      <c r="W35" s="29"/>
      <c r="X35" s="36"/>
      <c r="Y35" s="4"/>
    </row>
    <row r="36" spans="1:25" s="18" customFormat="1" ht="20.399999999999999" customHeight="1" x14ac:dyDescent="0.3">
      <c r="A36" s="4"/>
      <c r="B36" s="19"/>
      <c r="C36" s="138"/>
      <c r="D36" s="138"/>
      <c r="E36" s="34"/>
      <c r="F36" s="30"/>
      <c r="G36" s="29"/>
      <c r="H36" s="36"/>
      <c r="I36" s="4"/>
      <c r="J36" s="19" t="s">
        <v>125</v>
      </c>
      <c r="K36" s="138" t="s">
        <v>136</v>
      </c>
      <c r="L36" s="138"/>
      <c r="M36" s="34">
        <f>'2.22'!$I$9</f>
        <v>0</v>
      </c>
      <c r="N36" s="30">
        <f>'2.22'!$I$10</f>
        <v>0</v>
      </c>
      <c r="O36" s="29">
        <f>'2.22'!$I$11</f>
        <v>0</v>
      </c>
      <c r="P36" s="36">
        <f>'2.22'!$I$12</f>
        <v>0</v>
      </c>
      <c r="Q36" s="4"/>
      <c r="R36" s="19"/>
      <c r="S36" s="138"/>
      <c r="T36" s="138"/>
      <c r="U36" s="34"/>
      <c r="V36" s="30"/>
      <c r="W36" s="29"/>
      <c r="X36" s="36"/>
      <c r="Y36" s="4"/>
    </row>
    <row r="37" spans="1:25" s="18" customFormat="1" ht="14.4" customHeight="1" x14ac:dyDescent="0.3">
      <c r="A37" s="4"/>
      <c r="B37" s="19"/>
      <c r="C37" s="138"/>
      <c r="D37" s="138"/>
      <c r="E37" s="34"/>
      <c r="F37" s="30"/>
      <c r="G37" s="29"/>
      <c r="H37" s="36"/>
      <c r="I37" s="4"/>
      <c r="J37" s="19" t="s">
        <v>126</v>
      </c>
      <c r="K37" s="138" t="s">
        <v>137</v>
      </c>
      <c r="L37" s="138"/>
      <c r="M37" s="34">
        <f>'2.23'!$I$9</f>
        <v>0</v>
      </c>
      <c r="N37" s="30">
        <f>'2.23'!$I$10</f>
        <v>0</v>
      </c>
      <c r="O37" s="29">
        <f>'2.23'!$I$11</f>
        <v>0</v>
      </c>
      <c r="P37" s="36">
        <f>'2.23'!$I$12</f>
        <v>0</v>
      </c>
      <c r="Q37" s="4"/>
      <c r="R37" s="19"/>
      <c r="S37" s="10"/>
      <c r="T37" s="10"/>
      <c r="U37" s="34"/>
      <c r="V37" s="30"/>
      <c r="W37" s="29"/>
      <c r="X37" s="36"/>
      <c r="Y37" s="4"/>
    </row>
    <row r="38" spans="1:25" s="18" customFormat="1" ht="21.6" customHeight="1" x14ac:dyDescent="0.3">
      <c r="A38" s="4"/>
      <c r="B38" s="19"/>
      <c r="C38" s="138"/>
      <c r="D38" s="138"/>
      <c r="E38" s="34"/>
      <c r="F38" s="30"/>
      <c r="G38" s="29"/>
      <c r="H38" s="36"/>
      <c r="I38" s="4"/>
      <c r="J38" s="19" t="s">
        <v>127</v>
      </c>
      <c r="K38" s="138" t="s">
        <v>138</v>
      </c>
      <c r="L38" s="138"/>
      <c r="M38" s="34">
        <f>'2.24'!$I$9</f>
        <v>0</v>
      </c>
      <c r="N38" s="30">
        <f>'2.24'!$I$10</f>
        <v>0</v>
      </c>
      <c r="O38" s="29">
        <f>'2.24'!$I$11</f>
        <v>0</v>
      </c>
      <c r="P38" s="36">
        <f>'2.24'!$I$12</f>
        <v>0</v>
      </c>
      <c r="Q38" s="4"/>
      <c r="R38" s="19"/>
      <c r="S38" s="10"/>
      <c r="T38" s="10"/>
      <c r="U38" s="34"/>
      <c r="V38" s="30"/>
      <c r="W38" s="29"/>
      <c r="X38" s="36"/>
      <c r="Y38" s="4"/>
    </row>
    <row r="39" spans="1:25" s="18" customFormat="1" ht="14.4" customHeight="1" x14ac:dyDescent="0.3">
      <c r="A39" s="4"/>
      <c r="B39" s="19"/>
      <c r="C39" s="138"/>
      <c r="D39" s="138"/>
      <c r="E39" s="34"/>
      <c r="F39" s="30"/>
      <c r="G39" s="29"/>
      <c r="H39" s="36"/>
      <c r="I39" s="4"/>
      <c r="J39" s="19" t="s">
        <v>128</v>
      </c>
      <c r="K39" s="138" t="s">
        <v>141</v>
      </c>
      <c r="L39" s="138"/>
      <c r="M39" s="34">
        <f>'2.25'!$I$9</f>
        <v>0</v>
      </c>
      <c r="N39" s="30">
        <f>'2.25'!$I$10</f>
        <v>0</v>
      </c>
      <c r="O39" s="29">
        <f>'2.25'!$I$11</f>
        <v>0</v>
      </c>
      <c r="P39" s="36">
        <f>'2.25'!$I$12</f>
        <v>0</v>
      </c>
      <c r="Q39" s="4"/>
      <c r="R39" s="19"/>
      <c r="S39" s="10"/>
      <c r="T39" s="10"/>
      <c r="U39" s="34"/>
      <c r="V39" s="30"/>
      <c r="W39" s="29"/>
      <c r="X39" s="36"/>
      <c r="Y39" s="4"/>
    </row>
    <row r="40" spans="1:25" s="18" customFormat="1" ht="14.4" customHeight="1" x14ac:dyDescent="0.3">
      <c r="A40" s="4"/>
      <c r="B40" s="19"/>
      <c r="C40" s="138"/>
      <c r="D40" s="138"/>
      <c r="E40" s="34"/>
      <c r="F40" s="30"/>
      <c r="G40" s="29"/>
      <c r="H40" s="36"/>
      <c r="I40" s="4"/>
      <c r="J40" s="19" t="s">
        <v>129</v>
      </c>
      <c r="K40" s="138" t="s">
        <v>154</v>
      </c>
      <c r="L40" s="138"/>
      <c r="M40" s="34" t="e">
        <f>#REF!</f>
        <v>#REF!</v>
      </c>
      <c r="N40" s="30" t="e">
        <f>#REF!</f>
        <v>#REF!</v>
      </c>
      <c r="O40" s="29" t="e">
        <f>#REF!</f>
        <v>#REF!</v>
      </c>
      <c r="P40" s="36" t="e">
        <f>#REF!</f>
        <v>#REF!</v>
      </c>
      <c r="Q40" s="4"/>
      <c r="R40" s="19"/>
      <c r="S40" s="10"/>
      <c r="T40" s="10"/>
      <c r="U40" s="34"/>
      <c r="V40" s="30"/>
      <c r="W40" s="29"/>
      <c r="X40" s="36"/>
      <c r="Y40" s="4"/>
    </row>
    <row r="41" spans="1:25" s="18" customFormat="1" ht="14.4" customHeight="1" x14ac:dyDescent="0.3">
      <c r="A41" s="4"/>
      <c r="B41" s="19"/>
      <c r="C41" s="138"/>
      <c r="D41" s="138"/>
      <c r="E41" s="34"/>
      <c r="F41" s="30"/>
      <c r="G41" s="29"/>
      <c r="H41" s="36"/>
      <c r="I41" s="4"/>
      <c r="J41" s="19" t="s">
        <v>130</v>
      </c>
      <c r="K41" s="138" t="s">
        <v>144</v>
      </c>
      <c r="L41" s="138"/>
      <c r="M41" s="34" t="e">
        <f>#REF!</f>
        <v>#REF!</v>
      </c>
      <c r="N41" s="30" t="e">
        <f>#REF!</f>
        <v>#REF!</v>
      </c>
      <c r="O41" s="29" t="e">
        <f>#REF!</f>
        <v>#REF!</v>
      </c>
      <c r="P41" s="36" t="e">
        <f>#REF!</f>
        <v>#REF!</v>
      </c>
      <c r="Q41" s="4"/>
      <c r="R41" s="19"/>
      <c r="S41" s="10"/>
      <c r="T41" s="10"/>
      <c r="U41" s="34"/>
      <c r="V41" s="30"/>
      <c r="W41" s="29"/>
      <c r="X41" s="36"/>
      <c r="Y41" s="4"/>
    </row>
    <row r="42" spans="1:25" s="18" customFormat="1" ht="14.4" customHeight="1" x14ac:dyDescent="0.3">
      <c r="A42" s="4"/>
      <c r="B42" s="19"/>
      <c r="C42" s="138"/>
      <c r="D42" s="138"/>
      <c r="E42" s="34"/>
      <c r="F42" s="30"/>
      <c r="G42" s="29"/>
      <c r="H42" s="36"/>
      <c r="I42" s="4"/>
      <c r="J42" s="19" t="s">
        <v>131</v>
      </c>
      <c r="K42" s="138" t="s">
        <v>145</v>
      </c>
      <c r="L42" s="138"/>
      <c r="M42" s="34" t="e">
        <f>#REF!</f>
        <v>#REF!</v>
      </c>
      <c r="N42" s="30" t="e">
        <f>#REF!</f>
        <v>#REF!</v>
      </c>
      <c r="O42" s="29" t="e">
        <f>#REF!</f>
        <v>#REF!</v>
      </c>
      <c r="P42" s="36" t="e">
        <f>#REF!</f>
        <v>#REF!</v>
      </c>
      <c r="Q42" s="4"/>
      <c r="R42" s="19"/>
      <c r="S42" s="10"/>
      <c r="T42" s="10"/>
      <c r="U42" s="34"/>
      <c r="V42" s="30"/>
      <c r="W42" s="29"/>
      <c r="X42" s="36"/>
      <c r="Y42" s="4"/>
    </row>
    <row r="43" spans="1:25" x14ac:dyDescent="0.3">
      <c r="B43" s="21"/>
      <c r="C43" s="22"/>
      <c r="D43" s="21"/>
      <c r="E43" s="27"/>
      <c r="F43" s="27"/>
      <c r="G43" s="27"/>
      <c r="H43" s="27"/>
      <c r="J43" s="21"/>
      <c r="K43" s="22"/>
      <c r="L43" s="21"/>
      <c r="M43" s="27"/>
      <c r="N43" s="27"/>
      <c r="O43" s="27"/>
      <c r="P43" s="27"/>
      <c r="R43" s="21"/>
      <c r="S43" s="22"/>
      <c r="T43" s="21"/>
      <c r="U43" s="27"/>
      <c r="V43" s="27"/>
      <c r="W43" s="27"/>
      <c r="X43" s="27"/>
    </row>
    <row r="44" spans="1:25" x14ac:dyDescent="0.3">
      <c r="E44" s="23"/>
      <c r="F44" s="23"/>
      <c r="G44" s="23"/>
      <c r="H44" s="23"/>
      <c r="M44" s="23"/>
      <c r="N44" s="23"/>
      <c r="O44" s="23"/>
      <c r="P44" s="23"/>
    </row>
    <row r="45" spans="1:25" x14ac:dyDescent="0.3">
      <c r="K45" s="20"/>
      <c r="L45" s="20"/>
      <c r="S45" s="141" t="s">
        <v>100</v>
      </c>
      <c r="T45" s="141"/>
      <c r="U45" s="141"/>
      <c r="V45" s="141"/>
      <c r="W45" s="141"/>
      <c r="X45" s="141"/>
    </row>
    <row r="46" spans="1:25" x14ac:dyDescent="0.3">
      <c r="K46" s="20"/>
      <c r="L46" s="20"/>
      <c r="S46" s="141"/>
      <c r="T46" s="141"/>
      <c r="U46" s="141"/>
      <c r="V46" s="141"/>
      <c r="W46" s="141"/>
      <c r="X46" s="141"/>
    </row>
  </sheetData>
  <sheetProtection formatCells="0" formatColumns="0" formatRows="0" insertColumns="0" insertRows="0" insertHyperlinks="0" deleteColumns="0" deleteRows="0" sort="0" autoFilter="0" pivotTables="0"/>
  <mergeCells count="90">
    <mergeCell ref="B2:C7"/>
    <mergeCell ref="C15:D15"/>
    <mergeCell ref="K15:L15"/>
    <mergeCell ref="S15:T15"/>
    <mergeCell ref="T7:X7"/>
    <mergeCell ref="T6:X6"/>
    <mergeCell ref="T4:X5"/>
    <mergeCell ref="T2:X3"/>
    <mergeCell ref="D6:S7"/>
    <mergeCell ref="D4:S5"/>
    <mergeCell ref="D2:S3"/>
    <mergeCell ref="B13:B14"/>
    <mergeCell ref="C13:D14"/>
    <mergeCell ref="J13:J14"/>
    <mergeCell ref="K13:L14"/>
    <mergeCell ref="R13:R14"/>
    <mergeCell ref="C16:D16"/>
    <mergeCell ref="K16:L16"/>
    <mergeCell ref="S16:T16"/>
    <mergeCell ref="C17:D17"/>
    <mergeCell ref="K17:L17"/>
    <mergeCell ref="S17:T17"/>
    <mergeCell ref="C20:D20"/>
    <mergeCell ref="C18:D18"/>
    <mergeCell ref="K18:L18"/>
    <mergeCell ref="S18:T18"/>
    <mergeCell ref="C19:D19"/>
    <mergeCell ref="K19:L19"/>
    <mergeCell ref="S19:T19"/>
    <mergeCell ref="S20:T20"/>
    <mergeCell ref="K20:L20"/>
    <mergeCell ref="C21:D21"/>
    <mergeCell ref="K23:L23"/>
    <mergeCell ref="S23:T23"/>
    <mergeCell ref="C23:D23"/>
    <mergeCell ref="K24:L24"/>
    <mergeCell ref="S24:T24"/>
    <mergeCell ref="K22:L22"/>
    <mergeCell ref="S21:T21"/>
    <mergeCell ref="S22:T22"/>
    <mergeCell ref="C22:D22"/>
    <mergeCell ref="S45:X46"/>
    <mergeCell ref="K27:L27"/>
    <mergeCell ref="C28:D28"/>
    <mergeCell ref="K28:L28"/>
    <mergeCell ref="C29:D29"/>
    <mergeCell ref="K29:L29"/>
    <mergeCell ref="K39:L39"/>
    <mergeCell ref="K40:L40"/>
    <mergeCell ref="K41:L41"/>
    <mergeCell ref="K42:L42"/>
    <mergeCell ref="C37:D37"/>
    <mergeCell ref="C38:D38"/>
    <mergeCell ref="S31:T31"/>
    <mergeCell ref="S32:T32"/>
    <mergeCell ref="S33:T33"/>
    <mergeCell ref="C40:D40"/>
    <mergeCell ref="K25:L25"/>
    <mergeCell ref="S25:T25"/>
    <mergeCell ref="K26:L26"/>
    <mergeCell ref="S26:T26"/>
    <mergeCell ref="C39:D39"/>
    <mergeCell ref="C41:D41"/>
    <mergeCell ref="C42:D42"/>
    <mergeCell ref="C24:D24"/>
    <mergeCell ref="C30:D30"/>
    <mergeCell ref="C31:D31"/>
    <mergeCell ref="C32:D32"/>
    <mergeCell ref="C33:D33"/>
    <mergeCell ref="C34:D34"/>
    <mergeCell ref="C35:D35"/>
    <mergeCell ref="C36:D36"/>
    <mergeCell ref="C26:D26"/>
    <mergeCell ref="C25:D25"/>
    <mergeCell ref="P10:R10"/>
    <mergeCell ref="T10:X11"/>
    <mergeCell ref="K38:L38"/>
    <mergeCell ref="K37:L37"/>
    <mergeCell ref="K36:L36"/>
    <mergeCell ref="K35:L35"/>
    <mergeCell ref="S34:T34"/>
    <mergeCell ref="S35:T35"/>
    <mergeCell ref="S36:T36"/>
    <mergeCell ref="K34:L34"/>
    <mergeCell ref="S13:T14"/>
    <mergeCell ref="K33:L33"/>
    <mergeCell ref="K32:L32"/>
    <mergeCell ref="K31:L31"/>
    <mergeCell ref="K30:L30"/>
    <mergeCell ref="K21:L21"/>
  </mergeCells>
  <hyperlinks>
    <hyperlink ref="S45:T46" location="Instrucciones!A1" display="Instrucciones para el diligenciamiento" xr:uid="{00000000-0004-0000-0000-000000000000}"/>
    <hyperlink ref="S15:T15" location="'3.1'!A1" display="Dirección Administrativa de la Seccional Girardot" xr:uid="{00000000-0004-0000-0000-000001000000}"/>
    <hyperlink ref="S16:T16" location="'3.2'!A1" display="Dirección Administrativa de la Seccional Ubaté" xr:uid="{00000000-0004-0000-0000-000002000000}"/>
    <hyperlink ref="S17:T17" location="'3.3'!A1" display="Dirección Administrativa de la Extensión Facatativá" xr:uid="{00000000-0004-0000-0000-000003000000}"/>
    <hyperlink ref="S18:T18" location="'3.4'!A1" display="Dirección Administrativa de la Extensión Soacha" xr:uid="{00000000-0004-0000-0000-000004000000}"/>
    <hyperlink ref="S19:T19" location="'3.5'!A1" display="Dirección Administrativa de la Extensión Chía" xr:uid="{00000000-0004-0000-0000-000005000000}"/>
    <hyperlink ref="S20:T20" location="'3.6'!A1" display="Dirección Administrativa de la Extensión Zipaquirá" xr:uid="{00000000-0004-0000-0000-000006000000}"/>
    <hyperlink ref="K15:L15" location="'2.1'!A1" display="Facultad de Ciencias Administrativas, Económicas y Contables" xr:uid="{00000000-0004-0000-0000-000007000000}"/>
    <hyperlink ref="K16:L16" location="'2.2'!A1" display="Facultad de Ciencias Agropecuarias" xr:uid="{00000000-0004-0000-0000-000008000000}"/>
    <hyperlink ref="K17:L17" location="'2.3'!A1" display="Facultad de Ingeniería" xr:uid="{00000000-0004-0000-0000-000009000000}"/>
    <hyperlink ref="K18:L18" location="'2.4'!A1" display="Facultad de Ciencias de la Salud" xr:uid="{00000000-0004-0000-0000-00000A000000}"/>
    <hyperlink ref="K19:L19" location="'2.5'!A1" display="Facultad de Ciencias del Deporte y la Educación Física" xr:uid="{00000000-0004-0000-0000-00000B000000}"/>
    <hyperlink ref="K22:L22" location="'2.8'!A1" display="Dirección de Interacción Social Universitaria" xr:uid="{00000000-0004-0000-0000-00000C000000}"/>
    <hyperlink ref="K23:L23" location="'2.9'!A1" display="Dirección de Investigación Universitaria" xr:uid="{00000000-0004-0000-0000-00000D000000}"/>
    <hyperlink ref="K24:L24" location="'2.10'!A1" display="Dirección de Bienestar Universitario" xr:uid="{00000000-0004-0000-0000-00000E000000}"/>
    <hyperlink ref="K25:L25" location="'2.11'!A1" display="Dirección de Autoevaluación y Acreditación" xr:uid="{00000000-0004-0000-0000-00000F000000}"/>
    <hyperlink ref="K26:L26" location="'2.12'!A1" display="Instituto de Posgrados" xr:uid="{00000000-0004-0000-0000-000010000000}"/>
    <hyperlink ref="K27:L27" location="'2.13'!A1" display="Unidad de Apoyo Académico" xr:uid="{00000000-0004-0000-0000-000011000000}"/>
    <hyperlink ref="K28:L28" location="'2.14'!A1" display="Oficina de Desarrollo Académico" xr:uid="{00000000-0004-0000-0000-000012000000}"/>
    <hyperlink ref="K29:L29" location="'2.15'!A1" display="Oficina de Educación Virtual y a Distancia" xr:uid="{00000000-0004-0000-0000-000013000000}"/>
    <hyperlink ref="K42:L42" location="'2.28'!A1" display="Orlando Fals Borda" xr:uid="{00000000-0004-0000-0000-000014000000}"/>
    <hyperlink ref="K41:L41" location="'2.27'!A1" display="Observatorio de Medios y Club de Lectura" xr:uid="{00000000-0004-0000-0000-000015000000}"/>
    <hyperlink ref="K40:L40" location="'2.26'!A1" display="Innovación Social" xr:uid="{00000000-0004-0000-0000-000016000000}"/>
    <hyperlink ref="K39:L39" location="'2.25'!A1" display="Equidad y Diversidad" xr:uid="{00000000-0004-0000-0000-000017000000}"/>
    <hyperlink ref="K20:L20" location="'2.6'!A1" display="Facultad de Educación y Facultad de Ciencias Sociales, Humanidades y Ciencias Políticas" xr:uid="{00000000-0004-0000-0000-000018000000}"/>
    <hyperlink ref="K21:L21" location="'2.7'!A1" display="Facultad de Educación" xr:uid="{00000000-0004-0000-0000-000019000000}"/>
    <hyperlink ref="K30:L30" location="'2.16'!A1" display="Dialogando con el Mundo" xr:uid="{00000000-0004-0000-0000-00001A000000}"/>
    <hyperlink ref="K31:L31" location="'2.17'!A1" display="Escuela de Formación y Aprendizaje Docente (EFAD)" xr:uid="{00000000-0004-0000-0000-00001B000000}"/>
    <hyperlink ref="K32:L32" location="'2.18'!A1" display="Graduados" xr:uid="{00000000-0004-0000-0000-00001C000000}"/>
    <hyperlink ref="K33:L33" location="'2.19'!A1" display="Centro Académico Deportivo (CAD)" xr:uid="{00000000-0004-0000-0000-00001D000000}"/>
    <hyperlink ref="K34:L34" location="'2.20'!A1" display="Centro de Estudios Agroambientales" xr:uid="{00000000-0004-0000-0000-00001E000000}"/>
    <hyperlink ref="K35:L35" location="'2.21'!A1" display="Centro de Idiomas" xr:uid="{00000000-0004-0000-0000-00001F000000}"/>
    <hyperlink ref="K36:L36" location="'2.22'!A1" display="Centro Digital de Emprendimiento e Innovación (CDEI)" xr:uid="{00000000-0004-0000-0000-000020000000}"/>
    <hyperlink ref="K37:L37" location="'2.23'!A1" display="Centro Transmedia" xr:uid="{00000000-0004-0000-0000-000021000000}"/>
    <hyperlink ref="K38:L38" location="'2.24'!A1" display="Centro de Gestión del Conocimiento y el Aprendizaje (CGCA)" xr:uid="{00000000-0004-0000-0000-000022000000}"/>
    <hyperlink ref="C15:D15" location="'1.1'!A1" display="Dirección Jurídica" xr:uid="{00000000-0004-0000-0000-000023000000}"/>
    <hyperlink ref="C13:D14" location="'1'!A1" display="Secretaría General" xr:uid="{00000000-0004-0000-0000-000024000000}"/>
    <hyperlink ref="C16:D16" location="'1.2'!A1" display="Dirección de Planeación Institucional" xr:uid="{00000000-0004-0000-0000-000025000000}"/>
    <hyperlink ref="C17:D17" location="'1.3'!A1" display="Dirección de Sistemas y Tecnología" xr:uid="{00000000-0004-0000-0000-000026000000}"/>
    <hyperlink ref="C18:D18" location="'1.4'!A1" display="Dirección de Proyectos Especiales y Relaciones Interinstitucionales" xr:uid="{00000000-0004-0000-0000-000027000000}"/>
    <hyperlink ref="C19:D19" location="'1.5'!A1" display="Oficina de Admisiones y Registro" xr:uid="{00000000-0004-0000-0000-000028000000}"/>
    <hyperlink ref="C20:D20" location="'1.6'!A1" display="Oficina Asesora de Comunicaciones" xr:uid="{00000000-0004-0000-0000-000029000000}"/>
    <hyperlink ref="C21:D21" location="'1.7'!A1" display="Oficina de Archivo y Correspondencia" xr:uid="{00000000-0004-0000-0000-00002A000000}"/>
    <hyperlink ref="C22:D22" location="'1.8'!A1" display="Oficina de Atención al Ciudadano" xr:uid="{00000000-0004-0000-0000-00002B000000}"/>
    <hyperlink ref="C23:D23" location="'1.9'!A1" display="Sistema de Gestión de Seguridad de la Información" xr:uid="{00000000-0004-0000-0000-00002C000000}"/>
    <hyperlink ref="C24:D24" location="'1.10'!A1" display="Sistema de Gestión de la Calidad" xr:uid="{00000000-0004-0000-0000-00002D000000}"/>
    <hyperlink ref="C25:D25" location="'1.11'!A1" display="Sistema de Gestión Ambiental" xr:uid="{00000000-0004-0000-0000-00002E000000}"/>
    <hyperlink ref="K13:L14" location="'2'!A1" display="Vicerrectoría Académica" xr:uid="{00000000-0004-0000-0000-00002F000000}"/>
    <hyperlink ref="S13:T14" location="'3'!A1" display="Vicerrectoría Administrativa y Finananciera" xr:uid="{00000000-0004-0000-0000-000030000000}"/>
    <hyperlink ref="S22:T22" location="'3.8'!A1" display="Dirección de Bienes y Servicios" xr:uid="{00000000-0004-0000-0000-000031000000}"/>
    <hyperlink ref="S23:T23" location="'3.9'!A1" display="Dirección Financiera" xr:uid="{00000000-0004-0000-0000-000032000000}"/>
    <hyperlink ref="S24:T24" location="'3.10'!A1" display="Almacén" xr:uid="{00000000-0004-0000-0000-000033000000}"/>
    <hyperlink ref="S25:T25" location="'3.11'!A1" display="Recursos Físicos y Servicios Generales" xr:uid="{00000000-0004-0000-0000-000034000000}"/>
    <hyperlink ref="S26:T26" location="'3.12'!A1" display="Sistema de Gestión de Seguridad y Salud en el Trabajo" xr:uid="{00000000-0004-0000-0000-000035000000}"/>
    <hyperlink ref="S21:T21" location="'3.7'!A1" display="Dirección de Talento Humano" xr:uid="{00000000-0004-0000-0000-000036000000}"/>
    <hyperlink ref="T10:X11" location="Estadísticas!A1" display="Estadística" xr:uid="{00000000-0004-0000-0000-000037000000}"/>
  </hyperlinks>
  <pageMargins left="0.25" right="0.25" top="0.75" bottom="0.75" header="0.3" footer="0.3"/>
  <pageSetup paperSize="9" scale="61"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Z80"/>
  <sheetViews>
    <sheetView topLeftCell="B1" zoomScaleNormal="100" workbookViewId="0">
      <selection activeCell="E6" sqref="E6:O7"/>
    </sheetView>
  </sheetViews>
  <sheetFormatPr baseColWidth="10" defaultColWidth="0" defaultRowHeight="13.8" x14ac:dyDescent="0.25"/>
  <cols>
    <col min="1" max="1" width="5.44140625" style="70" customWidth="1"/>
    <col min="2" max="6" width="11.5546875" style="70" customWidth="1"/>
    <col min="7" max="7" width="4.6640625" style="70" customWidth="1"/>
    <col min="8" max="12" width="11.5546875" style="70" customWidth="1"/>
    <col min="13" max="13" width="4.6640625" style="70" customWidth="1"/>
    <col min="14" max="18" width="11.5546875" style="70" customWidth="1"/>
    <col min="19" max="19" width="5.44140625" style="70" customWidth="1"/>
    <col min="20" max="26" width="0" style="70" hidden="1" customWidth="1"/>
    <col min="27" max="16384" width="11.5546875" style="70" hidden="1"/>
  </cols>
  <sheetData>
    <row r="1" spans="1:19" s="64" customFormat="1" x14ac:dyDescent="0.25">
      <c r="A1" s="62"/>
      <c r="B1" s="62"/>
      <c r="C1" s="62"/>
      <c r="D1" s="63"/>
      <c r="E1" s="63"/>
      <c r="F1" s="62"/>
      <c r="G1" s="62"/>
      <c r="H1" s="62"/>
      <c r="I1" s="62"/>
      <c r="J1" s="62"/>
      <c r="K1" s="62"/>
      <c r="L1" s="62"/>
      <c r="M1" s="62"/>
      <c r="N1" s="63"/>
      <c r="O1" s="62"/>
      <c r="P1" s="62"/>
      <c r="Q1" s="62"/>
      <c r="R1" s="62"/>
      <c r="S1" s="62"/>
    </row>
    <row r="2" spans="1:19" s="64" customFormat="1" ht="9.6" customHeight="1" x14ac:dyDescent="0.25">
      <c r="A2" s="62"/>
      <c r="B2" s="142"/>
      <c r="C2" s="142"/>
      <c r="D2" s="142"/>
      <c r="E2" s="160" t="s">
        <v>0</v>
      </c>
      <c r="F2" s="160"/>
      <c r="G2" s="160"/>
      <c r="H2" s="160"/>
      <c r="I2" s="160"/>
      <c r="J2" s="160"/>
      <c r="K2" s="160"/>
      <c r="L2" s="160"/>
      <c r="M2" s="160"/>
      <c r="N2" s="160"/>
      <c r="O2" s="160"/>
      <c r="P2" s="162" t="s">
        <v>236</v>
      </c>
      <c r="Q2" s="162"/>
      <c r="R2" s="162"/>
      <c r="S2" s="62"/>
    </row>
    <row r="3" spans="1:19" s="64" customFormat="1" ht="9.6" customHeight="1" x14ac:dyDescent="0.25">
      <c r="A3" s="62"/>
      <c r="B3" s="142"/>
      <c r="C3" s="142"/>
      <c r="D3" s="142"/>
      <c r="E3" s="160"/>
      <c r="F3" s="160"/>
      <c r="G3" s="160"/>
      <c r="H3" s="160"/>
      <c r="I3" s="160"/>
      <c r="J3" s="160"/>
      <c r="K3" s="160"/>
      <c r="L3" s="160"/>
      <c r="M3" s="160"/>
      <c r="N3" s="160"/>
      <c r="O3" s="160"/>
      <c r="P3" s="162"/>
      <c r="Q3" s="162"/>
      <c r="R3" s="162"/>
      <c r="S3" s="62"/>
    </row>
    <row r="4" spans="1:19" s="64" customFormat="1" ht="9.6" customHeight="1" x14ac:dyDescent="0.25">
      <c r="A4" s="62"/>
      <c r="B4" s="142"/>
      <c r="C4" s="142"/>
      <c r="D4" s="142"/>
      <c r="E4" s="160" t="s">
        <v>1</v>
      </c>
      <c r="F4" s="160"/>
      <c r="G4" s="160"/>
      <c r="H4" s="160"/>
      <c r="I4" s="160"/>
      <c r="J4" s="160"/>
      <c r="K4" s="160"/>
      <c r="L4" s="160"/>
      <c r="M4" s="160"/>
      <c r="N4" s="160"/>
      <c r="O4" s="160"/>
      <c r="P4" s="162" t="s">
        <v>172</v>
      </c>
      <c r="Q4" s="162"/>
      <c r="R4" s="162"/>
      <c r="S4" s="62"/>
    </row>
    <row r="5" spans="1:19" s="64" customFormat="1" ht="9.6" customHeight="1" x14ac:dyDescent="0.25">
      <c r="A5" s="62"/>
      <c r="B5" s="142"/>
      <c r="C5" s="142"/>
      <c r="D5" s="142"/>
      <c r="E5" s="160"/>
      <c r="F5" s="160"/>
      <c r="G5" s="160"/>
      <c r="H5" s="160"/>
      <c r="I5" s="160"/>
      <c r="J5" s="160"/>
      <c r="K5" s="160"/>
      <c r="L5" s="160"/>
      <c r="M5" s="160"/>
      <c r="N5" s="160"/>
      <c r="O5" s="160"/>
      <c r="P5" s="162"/>
      <c r="Q5" s="162"/>
      <c r="R5" s="162"/>
      <c r="S5" s="62"/>
    </row>
    <row r="6" spans="1:19" s="64" customFormat="1" ht="12.6" customHeight="1" x14ac:dyDescent="0.25">
      <c r="A6" s="62"/>
      <c r="B6" s="142"/>
      <c r="C6" s="142"/>
      <c r="D6" s="142"/>
      <c r="E6" s="160" t="s">
        <v>2</v>
      </c>
      <c r="F6" s="160"/>
      <c r="G6" s="160"/>
      <c r="H6" s="160"/>
      <c r="I6" s="160"/>
      <c r="J6" s="160"/>
      <c r="K6" s="160"/>
      <c r="L6" s="160"/>
      <c r="M6" s="160"/>
      <c r="N6" s="160"/>
      <c r="O6" s="160"/>
      <c r="P6" s="162" t="s">
        <v>180</v>
      </c>
      <c r="Q6" s="162"/>
      <c r="R6" s="162"/>
      <c r="S6" s="62"/>
    </row>
    <row r="7" spans="1:19" s="64" customFormat="1" ht="12.6" customHeight="1" x14ac:dyDescent="0.25">
      <c r="A7" s="62"/>
      <c r="B7" s="142"/>
      <c r="C7" s="142"/>
      <c r="D7" s="142"/>
      <c r="E7" s="160"/>
      <c r="F7" s="160"/>
      <c r="G7" s="160"/>
      <c r="H7" s="160"/>
      <c r="I7" s="160"/>
      <c r="J7" s="160"/>
      <c r="K7" s="160"/>
      <c r="L7" s="160"/>
      <c r="M7" s="160"/>
      <c r="N7" s="160"/>
      <c r="O7" s="160"/>
      <c r="P7" s="162" t="s">
        <v>183</v>
      </c>
      <c r="Q7" s="162"/>
      <c r="R7" s="162"/>
      <c r="S7" s="62"/>
    </row>
    <row r="8" spans="1:19" s="64" customFormat="1" x14ac:dyDescent="0.25">
      <c r="A8" s="62"/>
      <c r="B8" s="65" t="s">
        <v>71</v>
      </c>
      <c r="C8" s="37"/>
      <c r="D8" s="63"/>
      <c r="E8" s="63"/>
      <c r="F8" s="62"/>
      <c r="G8" s="62"/>
      <c r="H8" s="62"/>
      <c r="I8" s="62"/>
      <c r="J8" s="62"/>
      <c r="K8" s="62"/>
      <c r="L8" s="62"/>
      <c r="M8" s="62"/>
      <c r="N8" s="63"/>
      <c r="O8" s="62"/>
      <c r="P8" s="62"/>
      <c r="Q8" s="62"/>
      <c r="R8" s="62"/>
      <c r="S8" s="62"/>
    </row>
    <row r="9" spans="1:19" s="64" customFormat="1" x14ac:dyDescent="0.25">
      <c r="A9" s="62"/>
      <c r="B9" s="37"/>
      <c r="C9" s="37"/>
      <c r="D9" s="63"/>
      <c r="E9" s="63"/>
      <c r="F9" s="62"/>
      <c r="G9" s="62"/>
      <c r="H9" s="62"/>
      <c r="I9" s="62"/>
      <c r="J9" s="62"/>
      <c r="K9" s="62"/>
      <c r="L9" s="62"/>
      <c r="M9" s="62"/>
      <c r="N9" s="63"/>
      <c r="O9" s="62"/>
      <c r="P9" s="62"/>
      <c r="Q9" s="62"/>
      <c r="R9" s="62"/>
      <c r="S9" s="62"/>
    </row>
    <row r="10" spans="1:19" s="64" customFormat="1" ht="9.6" customHeight="1" x14ac:dyDescent="0.25">
      <c r="A10" s="62"/>
      <c r="B10" s="37"/>
      <c r="C10" s="37"/>
      <c r="D10" s="63"/>
      <c r="E10" s="63"/>
      <c r="F10" s="62"/>
      <c r="G10" s="62"/>
      <c r="H10" s="62"/>
      <c r="I10" s="62"/>
      <c r="J10" s="62"/>
      <c r="K10" s="62"/>
      <c r="L10" s="62"/>
      <c r="M10" s="62"/>
      <c r="N10" s="63"/>
      <c r="O10" s="62"/>
      <c r="P10" s="62"/>
      <c r="Q10" s="62"/>
      <c r="R10" s="62"/>
      <c r="S10" s="62"/>
    </row>
    <row r="11" spans="1:19" s="66" customFormat="1" ht="13.2" x14ac:dyDescent="0.25">
      <c r="B11" s="161" t="s">
        <v>72</v>
      </c>
      <c r="C11" s="161"/>
      <c r="D11" s="67">
        <f>Contenido!D10</f>
        <v>0</v>
      </c>
      <c r="E11" s="67"/>
      <c r="F11" s="68"/>
      <c r="G11" s="68"/>
      <c r="H11" s="68"/>
      <c r="I11" s="68"/>
      <c r="O11" s="161" t="s">
        <v>73</v>
      </c>
      <c r="P11" s="161"/>
      <c r="Q11" s="161"/>
      <c r="R11" s="67" t="str">
        <f>Contenido!S10</f>
        <v>DD/MM/AAAA</v>
      </c>
    </row>
    <row r="12" spans="1:19" s="66" customFormat="1" ht="13.2" x14ac:dyDescent="0.25">
      <c r="B12" s="161" t="s">
        <v>74</v>
      </c>
      <c r="C12" s="161"/>
      <c r="D12" s="67">
        <f>Contenido!D11</f>
        <v>0</v>
      </c>
      <c r="E12" s="67"/>
      <c r="F12" s="68"/>
      <c r="G12" s="68"/>
      <c r="H12" s="68"/>
      <c r="I12" s="68"/>
      <c r="J12" s="68"/>
      <c r="K12" s="69"/>
      <c r="L12" s="68"/>
      <c r="M12" s="68"/>
      <c r="N12" s="68"/>
      <c r="O12" s="68"/>
      <c r="P12" s="68"/>
      <c r="Q12" s="68"/>
      <c r="R12" s="69"/>
      <c r="S12" s="68"/>
    </row>
    <row r="13" spans="1:19" ht="9.6" customHeight="1" x14ac:dyDescent="0.25"/>
    <row r="14" spans="1:19" s="66" customFormat="1" ht="17.399999999999999" customHeight="1" x14ac:dyDescent="0.25">
      <c r="B14" s="159" t="s">
        <v>3</v>
      </c>
      <c r="C14" s="159"/>
      <c r="D14" s="159"/>
      <c r="E14" s="159"/>
      <c r="F14" s="159"/>
      <c r="H14" s="159" t="s">
        <v>4</v>
      </c>
      <c r="I14" s="159"/>
      <c r="J14" s="159"/>
      <c r="K14" s="159"/>
      <c r="L14" s="159"/>
      <c r="N14" s="159" t="s">
        <v>132</v>
      </c>
      <c r="O14" s="159"/>
      <c r="P14" s="159"/>
      <c r="Q14" s="159"/>
      <c r="R14" s="159"/>
    </row>
    <row r="15" spans="1:19" s="71" customFormat="1" ht="10.199999999999999" x14ac:dyDescent="0.2">
      <c r="B15" s="72"/>
      <c r="C15" s="72"/>
      <c r="D15" s="72"/>
      <c r="E15" s="72"/>
      <c r="F15" s="72"/>
      <c r="H15" s="72"/>
      <c r="I15" s="72"/>
      <c r="J15" s="72"/>
      <c r="K15" s="72"/>
      <c r="L15" s="72"/>
      <c r="N15" s="72"/>
      <c r="O15" s="72"/>
      <c r="P15" s="72"/>
      <c r="Q15" s="72"/>
      <c r="R15" s="72"/>
    </row>
    <row r="16" spans="1:19" s="71" customFormat="1" ht="10.199999999999999" x14ac:dyDescent="0.2">
      <c r="B16" s="72"/>
      <c r="C16" s="72"/>
      <c r="D16" s="72"/>
      <c r="E16" s="72"/>
      <c r="F16" s="72"/>
      <c r="H16" s="72"/>
      <c r="I16" s="72"/>
      <c r="J16" s="72"/>
      <c r="K16" s="72"/>
      <c r="L16" s="72"/>
      <c r="N16" s="72"/>
      <c r="O16" s="72"/>
      <c r="P16" s="72"/>
      <c r="Q16" s="72"/>
      <c r="R16" s="72"/>
    </row>
    <row r="17" spans="2:18" s="71" customFormat="1" ht="10.199999999999999" x14ac:dyDescent="0.2">
      <c r="B17" s="73"/>
      <c r="C17" s="74" t="s">
        <v>162</v>
      </c>
      <c r="D17" s="72"/>
      <c r="E17" s="72"/>
      <c r="F17" s="72"/>
      <c r="H17" s="73"/>
      <c r="I17" s="74" t="s">
        <v>162</v>
      </c>
      <c r="J17" s="72"/>
      <c r="K17" s="72"/>
      <c r="L17" s="72"/>
      <c r="N17" s="73"/>
      <c r="O17" s="74" t="s">
        <v>162</v>
      </c>
      <c r="P17" s="72"/>
      <c r="Q17" s="72"/>
      <c r="R17" s="72"/>
    </row>
    <row r="18" spans="2:18" s="71" customFormat="1" ht="10.199999999999999" x14ac:dyDescent="0.2">
      <c r="B18" s="75"/>
      <c r="C18" s="74" t="s">
        <v>163</v>
      </c>
      <c r="D18" s="72"/>
      <c r="E18" s="72"/>
      <c r="F18" s="72"/>
      <c r="H18" s="75"/>
      <c r="I18" s="74" t="s">
        <v>163</v>
      </c>
      <c r="J18" s="72"/>
      <c r="K18" s="72"/>
      <c r="L18" s="72"/>
      <c r="N18" s="75"/>
      <c r="O18" s="74" t="s">
        <v>163</v>
      </c>
      <c r="P18" s="72"/>
      <c r="Q18" s="72"/>
      <c r="R18" s="72"/>
    </row>
    <row r="19" spans="2:18" s="71" customFormat="1" ht="10.199999999999999" x14ac:dyDescent="0.2">
      <c r="B19" s="76"/>
      <c r="C19" s="74" t="s">
        <v>181</v>
      </c>
      <c r="D19" s="72"/>
      <c r="E19" s="72"/>
      <c r="F19" s="72"/>
      <c r="H19" s="76"/>
      <c r="I19" s="74" t="s">
        <v>181</v>
      </c>
      <c r="J19" s="72"/>
      <c r="K19" s="72"/>
      <c r="L19" s="72"/>
      <c r="N19" s="76"/>
      <c r="O19" s="74" t="s">
        <v>181</v>
      </c>
      <c r="P19" s="72"/>
      <c r="Q19" s="72"/>
      <c r="R19" s="72"/>
    </row>
    <row r="20" spans="2:18" s="71" customFormat="1" ht="10.199999999999999" x14ac:dyDescent="0.2">
      <c r="B20" s="77"/>
      <c r="C20" s="74" t="s">
        <v>182</v>
      </c>
      <c r="D20" s="72"/>
      <c r="E20" s="72"/>
      <c r="F20" s="72"/>
      <c r="H20" s="77"/>
      <c r="I20" s="74" t="s">
        <v>182</v>
      </c>
      <c r="J20" s="72"/>
      <c r="K20" s="72"/>
      <c r="L20" s="72"/>
      <c r="N20" s="77"/>
      <c r="O20" s="74" t="s">
        <v>182</v>
      </c>
      <c r="P20" s="72"/>
      <c r="Q20" s="72"/>
      <c r="R20" s="72"/>
    </row>
    <row r="21" spans="2:18" s="71" customFormat="1" ht="10.199999999999999" x14ac:dyDescent="0.2">
      <c r="B21" s="72"/>
      <c r="C21" s="74"/>
      <c r="D21" s="72"/>
      <c r="E21" s="72"/>
      <c r="F21" s="72"/>
      <c r="H21" s="72"/>
      <c r="I21" s="72"/>
      <c r="J21" s="72"/>
      <c r="K21" s="72"/>
      <c r="L21" s="72"/>
      <c r="N21" s="72"/>
      <c r="O21" s="72"/>
      <c r="P21" s="72"/>
      <c r="Q21" s="72"/>
      <c r="R21" s="72"/>
    </row>
    <row r="22" spans="2:18" s="71" customFormat="1" ht="10.199999999999999" x14ac:dyDescent="0.2">
      <c r="B22" s="72"/>
      <c r="C22" s="72"/>
      <c r="D22" s="72"/>
      <c r="E22" s="72"/>
      <c r="F22" s="72"/>
      <c r="H22" s="72"/>
      <c r="I22" s="72"/>
      <c r="J22" s="72"/>
      <c r="K22" s="72"/>
      <c r="L22" s="72"/>
      <c r="N22" s="72"/>
      <c r="O22" s="72"/>
      <c r="P22" s="72"/>
      <c r="Q22" s="72"/>
      <c r="R22" s="72"/>
    </row>
    <row r="23" spans="2:18" x14ac:dyDescent="0.25">
      <c r="B23" s="78"/>
      <c r="C23" s="78"/>
      <c r="D23" s="78"/>
      <c r="E23" s="78"/>
      <c r="F23" s="78"/>
      <c r="H23" s="78"/>
      <c r="I23" s="78"/>
      <c r="J23" s="78"/>
      <c r="K23" s="78"/>
      <c r="L23" s="78"/>
      <c r="N23" s="78"/>
      <c r="O23" s="78"/>
      <c r="P23" s="78"/>
      <c r="Q23" s="78"/>
      <c r="R23" s="78"/>
    </row>
    <row r="24" spans="2:18" x14ac:dyDescent="0.25">
      <c r="B24" s="78"/>
      <c r="C24" s="78"/>
      <c r="D24" s="78"/>
      <c r="E24" s="78"/>
      <c r="F24" s="78"/>
      <c r="H24" s="78"/>
      <c r="I24" s="78"/>
      <c r="J24" s="78"/>
      <c r="K24" s="78"/>
      <c r="L24" s="78"/>
      <c r="N24" s="78"/>
      <c r="O24" s="78"/>
      <c r="P24" s="78"/>
      <c r="Q24" s="78"/>
      <c r="R24" s="78"/>
    </row>
    <row r="25" spans="2:18" x14ac:dyDescent="0.25">
      <c r="B25" s="78"/>
      <c r="C25" s="78"/>
      <c r="D25" s="78"/>
      <c r="E25" s="78"/>
      <c r="F25" s="78"/>
      <c r="H25" s="78"/>
      <c r="I25" s="78"/>
      <c r="J25" s="78"/>
      <c r="K25" s="78"/>
      <c r="L25" s="78"/>
      <c r="N25" s="78"/>
      <c r="O25" s="78"/>
      <c r="P25" s="78"/>
      <c r="Q25" s="78"/>
      <c r="R25" s="78"/>
    </row>
    <row r="26" spans="2:18" x14ac:dyDescent="0.25">
      <c r="B26" s="78"/>
      <c r="C26" s="78"/>
      <c r="D26" s="78"/>
      <c r="E26" s="78"/>
      <c r="F26" s="78"/>
      <c r="H26" s="78"/>
      <c r="I26" s="78"/>
      <c r="J26" s="78"/>
      <c r="K26" s="78"/>
      <c r="L26" s="78"/>
      <c r="N26" s="78"/>
      <c r="O26" s="78"/>
      <c r="P26" s="78"/>
      <c r="Q26" s="78"/>
      <c r="R26" s="78"/>
    </row>
    <row r="27" spans="2:18" x14ac:dyDescent="0.25">
      <c r="B27" s="78"/>
      <c r="C27" s="78"/>
      <c r="D27" s="78"/>
      <c r="E27" s="78"/>
      <c r="F27" s="78"/>
      <c r="H27" s="78"/>
      <c r="I27" s="78"/>
      <c r="J27" s="78"/>
      <c r="K27" s="78"/>
      <c r="L27" s="78"/>
      <c r="N27" s="78"/>
      <c r="O27" s="78"/>
      <c r="P27" s="78"/>
      <c r="Q27" s="78"/>
      <c r="R27" s="78"/>
    </row>
    <row r="28" spans="2:18" x14ac:dyDescent="0.25">
      <c r="B28" s="78"/>
      <c r="C28" s="78"/>
      <c r="D28" s="78"/>
      <c r="E28" s="78"/>
      <c r="F28" s="78"/>
      <c r="H28" s="78"/>
      <c r="I28" s="78"/>
      <c r="J28" s="78"/>
      <c r="K28" s="78"/>
      <c r="L28" s="78"/>
      <c r="N28" s="78"/>
      <c r="O28" s="78"/>
      <c r="P28" s="78"/>
      <c r="Q28" s="78"/>
      <c r="R28" s="78"/>
    </row>
    <row r="29" spans="2:18" x14ac:dyDescent="0.25">
      <c r="B29" s="78"/>
      <c r="C29" s="78"/>
      <c r="D29" s="78"/>
      <c r="E29" s="78"/>
      <c r="F29" s="78"/>
      <c r="H29" s="78"/>
      <c r="I29" s="78"/>
      <c r="J29" s="78"/>
      <c r="K29" s="78"/>
      <c r="L29" s="78"/>
      <c r="N29" s="78"/>
      <c r="O29" s="78"/>
      <c r="P29" s="78"/>
      <c r="Q29" s="78"/>
      <c r="R29" s="78"/>
    </row>
    <row r="30" spans="2:18" x14ac:dyDescent="0.25">
      <c r="B30" s="78"/>
      <c r="C30" s="78"/>
      <c r="D30" s="78"/>
      <c r="E30" s="78"/>
      <c r="F30" s="78"/>
      <c r="H30" s="78"/>
      <c r="I30" s="78"/>
      <c r="J30" s="78"/>
      <c r="K30" s="78"/>
      <c r="L30" s="78"/>
      <c r="N30" s="78"/>
      <c r="O30" s="78"/>
      <c r="P30" s="78"/>
      <c r="Q30" s="78"/>
      <c r="R30" s="78"/>
    </row>
    <row r="31" spans="2:18" x14ac:dyDescent="0.25">
      <c r="B31" s="78"/>
      <c r="C31" s="78"/>
      <c r="D31" s="78"/>
      <c r="E31" s="78"/>
      <c r="F31" s="78"/>
      <c r="H31" s="78"/>
      <c r="I31" s="78"/>
      <c r="J31" s="78"/>
      <c r="K31" s="78"/>
      <c r="L31" s="78"/>
      <c r="N31" s="78"/>
      <c r="O31" s="78"/>
      <c r="P31" s="78"/>
      <c r="Q31" s="78"/>
      <c r="R31" s="78"/>
    </row>
    <row r="32" spans="2:18" x14ac:dyDescent="0.25">
      <c r="B32" s="78"/>
      <c r="C32" s="78"/>
      <c r="D32" s="78"/>
      <c r="E32" s="78"/>
      <c r="F32" s="78"/>
      <c r="H32" s="78"/>
      <c r="I32" s="78"/>
      <c r="J32" s="78"/>
      <c r="K32" s="78"/>
      <c r="L32" s="78"/>
      <c r="N32" s="78"/>
      <c r="O32" s="78"/>
      <c r="P32" s="78"/>
      <c r="Q32" s="78"/>
      <c r="R32" s="78"/>
    </row>
    <row r="33" spans="2:18" x14ac:dyDescent="0.25">
      <c r="B33" s="78"/>
      <c r="C33" s="78"/>
      <c r="D33" s="78"/>
      <c r="E33" s="78"/>
      <c r="F33" s="78"/>
      <c r="H33" s="78"/>
      <c r="I33" s="78"/>
      <c r="J33" s="78"/>
      <c r="K33" s="78"/>
      <c r="L33" s="78"/>
      <c r="N33" s="78"/>
      <c r="O33" s="78"/>
      <c r="P33" s="78"/>
      <c r="Q33" s="78"/>
      <c r="R33" s="78"/>
    </row>
    <row r="34" spans="2:18" x14ac:dyDescent="0.25">
      <c r="B34" s="78"/>
      <c r="C34" s="78"/>
      <c r="D34" s="78"/>
      <c r="E34" s="78"/>
      <c r="F34" s="78"/>
      <c r="H34" s="78"/>
      <c r="I34" s="78"/>
      <c r="J34" s="78"/>
      <c r="K34" s="78"/>
      <c r="L34" s="78"/>
      <c r="N34" s="78"/>
      <c r="O34" s="78"/>
      <c r="P34" s="78"/>
      <c r="Q34" s="78"/>
      <c r="R34" s="78"/>
    </row>
    <row r="35" spans="2:18" x14ac:dyDescent="0.25">
      <c r="B35" s="78"/>
      <c r="C35" s="78"/>
      <c r="D35" s="78"/>
      <c r="E35" s="78"/>
      <c r="F35" s="78"/>
      <c r="H35" s="78"/>
      <c r="I35" s="78"/>
      <c r="J35" s="78"/>
      <c r="K35" s="78"/>
      <c r="L35" s="78"/>
      <c r="N35" s="78"/>
      <c r="O35" s="78"/>
      <c r="P35" s="78"/>
      <c r="Q35" s="78"/>
      <c r="R35" s="78"/>
    </row>
    <row r="36" spans="2:18" x14ac:dyDescent="0.25">
      <c r="B36" s="78"/>
      <c r="C36" s="78"/>
      <c r="D36" s="78"/>
      <c r="E36" s="78"/>
      <c r="F36" s="78"/>
      <c r="H36" s="78"/>
      <c r="I36" s="78"/>
      <c r="J36" s="78"/>
      <c r="K36" s="78"/>
      <c r="L36" s="78"/>
      <c r="N36" s="78"/>
      <c r="O36" s="78"/>
      <c r="P36" s="78"/>
      <c r="Q36" s="78"/>
      <c r="R36" s="78"/>
    </row>
    <row r="37" spans="2:18" x14ac:dyDescent="0.25">
      <c r="B37" s="78"/>
      <c r="C37" s="78"/>
      <c r="D37" s="78"/>
      <c r="E37" s="78"/>
      <c r="F37" s="78"/>
      <c r="H37" s="78"/>
      <c r="I37" s="78"/>
      <c r="J37" s="78"/>
      <c r="K37" s="78"/>
      <c r="L37" s="78"/>
      <c r="N37" s="78"/>
      <c r="O37" s="78"/>
      <c r="P37" s="78"/>
      <c r="Q37" s="78"/>
      <c r="R37" s="78"/>
    </row>
    <row r="38" spans="2:18" x14ac:dyDescent="0.25">
      <c r="B38" s="78"/>
      <c r="C38" s="78"/>
      <c r="D38" s="78"/>
      <c r="E38" s="78"/>
      <c r="F38" s="78"/>
      <c r="H38" s="78"/>
      <c r="I38" s="78"/>
      <c r="J38" s="78"/>
      <c r="K38" s="78"/>
      <c r="L38" s="78"/>
      <c r="N38" s="78"/>
      <c r="O38" s="78"/>
      <c r="P38" s="78"/>
      <c r="Q38" s="78"/>
      <c r="R38" s="78"/>
    </row>
    <row r="39" spans="2:18" x14ac:dyDescent="0.25">
      <c r="B39" s="78"/>
      <c r="C39" s="78"/>
      <c r="D39" s="78"/>
      <c r="E39" s="78"/>
      <c r="F39" s="78"/>
      <c r="H39" s="78"/>
      <c r="I39" s="78"/>
      <c r="J39" s="78"/>
      <c r="K39" s="78"/>
      <c r="L39" s="78"/>
      <c r="N39" s="78"/>
      <c r="O39" s="78"/>
      <c r="P39" s="78"/>
      <c r="Q39" s="78"/>
      <c r="R39" s="78"/>
    </row>
    <row r="40" spans="2:18" x14ac:dyDescent="0.25">
      <c r="B40" s="78"/>
      <c r="C40" s="78"/>
      <c r="D40" s="78"/>
      <c r="E40" s="78"/>
      <c r="F40" s="78"/>
      <c r="H40" s="78"/>
      <c r="I40" s="78"/>
      <c r="J40" s="78"/>
      <c r="K40" s="78"/>
      <c r="L40" s="78"/>
      <c r="N40" s="78"/>
      <c r="O40" s="78"/>
      <c r="P40" s="78"/>
      <c r="Q40" s="78"/>
      <c r="R40" s="78"/>
    </row>
    <row r="41" spans="2:18" x14ac:dyDescent="0.25">
      <c r="B41" s="78"/>
      <c r="C41" s="78"/>
      <c r="D41" s="78"/>
      <c r="E41" s="78"/>
      <c r="F41" s="78"/>
      <c r="H41" s="78"/>
      <c r="I41" s="78"/>
      <c r="J41" s="78"/>
      <c r="K41" s="78"/>
      <c r="L41" s="78"/>
      <c r="N41" s="78"/>
      <c r="O41" s="78"/>
      <c r="P41" s="78"/>
      <c r="Q41" s="78"/>
      <c r="R41" s="78"/>
    </row>
    <row r="42" spans="2:18" x14ac:dyDescent="0.25">
      <c r="B42" s="78"/>
      <c r="C42" s="78"/>
      <c r="D42" s="78"/>
      <c r="E42" s="78"/>
      <c r="F42" s="78"/>
      <c r="H42" s="78"/>
      <c r="I42" s="78"/>
      <c r="J42" s="78"/>
      <c r="K42" s="78"/>
      <c r="L42" s="78"/>
      <c r="N42" s="78"/>
      <c r="O42" s="78"/>
      <c r="P42" s="78"/>
      <c r="Q42" s="78"/>
      <c r="R42" s="78"/>
    </row>
    <row r="43" spans="2:18" x14ac:dyDescent="0.25">
      <c r="B43" s="78"/>
      <c r="C43" s="78"/>
      <c r="D43" s="78"/>
      <c r="E43" s="78"/>
      <c r="F43" s="78"/>
      <c r="H43" s="78"/>
      <c r="I43" s="78"/>
      <c r="J43" s="78"/>
      <c r="K43" s="78"/>
      <c r="L43" s="78"/>
      <c r="N43" s="78"/>
      <c r="O43" s="78"/>
      <c r="P43" s="78"/>
      <c r="Q43" s="78"/>
      <c r="R43" s="78"/>
    </row>
    <row r="44" spans="2:18" x14ac:dyDescent="0.25">
      <c r="B44" s="78"/>
      <c r="C44" s="78"/>
      <c r="D44" s="78"/>
      <c r="E44" s="78"/>
      <c r="F44" s="78"/>
      <c r="H44" s="78"/>
      <c r="I44" s="78"/>
      <c r="J44" s="78"/>
      <c r="K44" s="78"/>
      <c r="L44" s="78"/>
      <c r="N44" s="78"/>
      <c r="O44" s="78"/>
      <c r="P44" s="78"/>
      <c r="Q44" s="78"/>
      <c r="R44" s="78"/>
    </row>
    <row r="45" spans="2:18" x14ac:dyDescent="0.25">
      <c r="B45" s="78"/>
      <c r="C45" s="78"/>
      <c r="D45" s="78"/>
      <c r="E45" s="78"/>
      <c r="F45" s="78"/>
      <c r="H45" s="78"/>
      <c r="I45" s="78"/>
      <c r="J45" s="78"/>
      <c r="K45" s="78"/>
      <c r="L45" s="78"/>
      <c r="N45" s="78"/>
      <c r="O45" s="78"/>
      <c r="P45" s="78"/>
      <c r="Q45" s="78"/>
      <c r="R45" s="78"/>
    </row>
    <row r="46" spans="2:18" x14ac:dyDescent="0.25">
      <c r="B46" s="78"/>
      <c r="C46" s="78"/>
      <c r="D46" s="78"/>
      <c r="E46" s="78"/>
      <c r="F46" s="78"/>
      <c r="H46" s="78"/>
      <c r="I46" s="78"/>
      <c r="J46" s="78"/>
      <c r="K46" s="78"/>
      <c r="L46" s="78"/>
      <c r="N46" s="78"/>
      <c r="O46" s="78"/>
      <c r="P46" s="78"/>
      <c r="Q46" s="78"/>
      <c r="R46" s="78"/>
    </row>
    <row r="47" spans="2:18" x14ac:dyDescent="0.25">
      <c r="B47" s="78"/>
      <c r="C47" s="78"/>
      <c r="D47" s="78"/>
      <c r="E47" s="78"/>
      <c r="F47" s="78"/>
      <c r="H47" s="78"/>
      <c r="I47" s="78"/>
      <c r="J47" s="78"/>
      <c r="K47" s="78"/>
      <c r="L47" s="78"/>
      <c r="N47" s="78"/>
      <c r="O47" s="78"/>
      <c r="P47" s="78"/>
      <c r="Q47" s="78"/>
      <c r="R47" s="78"/>
    </row>
    <row r="48" spans="2:18" x14ac:dyDescent="0.25">
      <c r="B48" s="78"/>
      <c r="C48" s="78"/>
      <c r="D48" s="78"/>
      <c r="E48" s="78"/>
      <c r="F48" s="78"/>
      <c r="H48" s="78"/>
      <c r="I48" s="78"/>
      <c r="J48" s="78"/>
      <c r="K48" s="78"/>
      <c r="L48" s="78"/>
      <c r="N48" s="78"/>
      <c r="O48" s="78"/>
      <c r="P48" s="78"/>
      <c r="Q48" s="78"/>
      <c r="R48" s="78"/>
    </row>
    <row r="49" spans="2:18" x14ac:dyDescent="0.25">
      <c r="B49" s="78"/>
      <c r="C49" s="78"/>
      <c r="D49" s="78"/>
      <c r="E49" s="78"/>
      <c r="F49" s="78"/>
      <c r="H49" s="78"/>
      <c r="I49" s="78"/>
      <c r="J49" s="78"/>
      <c r="K49" s="78"/>
      <c r="L49" s="78"/>
      <c r="N49" s="78"/>
      <c r="O49" s="78"/>
      <c r="P49" s="78"/>
      <c r="Q49" s="78"/>
      <c r="R49" s="78"/>
    </row>
    <row r="50" spans="2:18" x14ac:dyDescent="0.25">
      <c r="B50" s="78"/>
      <c r="C50" s="78"/>
      <c r="D50" s="78"/>
      <c r="E50" s="78"/>
      <c r="F50" s="78"/>
      <c r="H50" s="78"/>
      <c r="I50" s="78"/>
      <c r="J50" s="78"/>
      <c r="K50" s="78"/>
      <c r="L50" s="78"/>
      <c r="N50" s="78"/>
      <c r="O50" s="78"/>
      <c r="P50" s="78"/>
      <c r="Q50" s="78"/>
      <c r="R50" s="78"/>
    </row>
    <row r="51" spans="2:18" x14ac:dyDescent="0.25">
      <c r="B51" s="78"/>
      <c r="C51" s="78"/>
      <c r="D51" s="78"/>
      <c r="E51" s="78"/>
      <c r="F51" s="78"/>
      <c r="H51" s="78"/>
      <c r="I51" s="78"/>
      <c r="J51" s="78"/>
      <c r="K51" s="78"/>
      <c r="L51" s="78"/>
      <c r="N51" s="78"/>
      <c r="O51" s="78"/>
      <c r="P51" s="78"/>
      <c r="Q51" s="78"/>
      <c r="R51" s="78"/>
    </row>
    <row r="52" spans="2:18" x14ac:dyDescent="0.25">
      <c r="B52" s="78"/>
      <c r="C52" s="78"/>
      <c r="D52" s="78"/>
      <c r="E52" s="78"/>
      <c r="F52" s="78"/>
      <c r="H52" s="78"/>
      <c r="I52" s="78"/>
      <c r="J52" s="78"/>
      <c r="K52" s="78"/>
      <c r="L52" s="78"/>
      <c r="N52" s="78"/>
      <c r="O52" s="78"/>
      <c r="P52" s="78"/>
      <c r="Q52" s="78"/>
      <c r="R52" s="78"/>
    </row>
    <row r="53" spans="2:18" x14ac:dyDescent="0.25">
      <c r="B53" s="78"/>
      <c r="C53" s="78"/>
      <c r="D53" s="78"/>
      <c r="E53" s="78"/>
      <c r="F53" s="78"/>
      <c r="H53" s="78"/>
      <c r="I53" s="78"/>
      <c r="J53" s="78"/>
      <c r="K53" s="78"/>
      <c r="L53" s="78"/>
      <c r="N53" s="78"/>
      <c r="O53" s="78"/>
      <c r="P53" s="78"/>
      <c r="Q53" s="78"/>
      <c r="R53" s="78"/>
    </row>
    <row r="54" spans="2:18" x14ac:dyDescent="0.25">
      <c r="B54" s="78"/>
      <c r="C54" s="78"/>
      <c r="D54" s="78"/>
      <c r="E54" s="78"/>
      <c r="F54" s="78"/>
      <c r="H54" s="78"/>
      <c r="I54" s="78"/>
      <c r="J54" s="78"/>
      <c r="K54" s="78"/>
      <c r="L54" s="78"/>
      <c r="N54" s="78"/>
      <c r="O54" s="78"/>
      <c r="P54" s="78"/>
      <c r="Q54" s="78"/>
      <c r="R54" s="78"/>
    </row>
    <row r="55" spans="2:18" x14ac:dyDescent="0.25">
      <c r="B55" s="78"/>
      <c r="C55" s="78"/>
      <c r="D55" s="78"/>
      <c r="E55" s="78"/>
      <c r="F55" s="78"/>
      <c r="H55" s="78"/>
      <c r="I55" s="78"/>
      <c r="J55" s="78"/>
      <c r="K55" s="78"/>
      <c r="L55" s="78"/>
      <c r="N55" s="78"/>
      <c r="O55" s="78"/>
      <c r="P55" s="78"/>
      <c r="Q55" s="78"/>
      <c r="R55" s="78"/>
    </row>
    <row r="56" spans="2:18" x14ac:dyDescent="0.25">
      <c r="B56" s="78"/>
      <c r="C56" s="78"/>
      <c r="D56" s="78"/>
      <c r="E56" s="78"/>
      <c r="F56" s="78"/>
      <c r="H56" s="78"/>
      <c r="I56" s="78"/>
      <c r="J56" s="78"/>
      <c r="K56" s="78"/>
      <c r="L56" s="78"/>
      <c r="N56" s="78"/>
      <c r="O56" s="78"/>
      <c r="P56" s="78"/>
      <c r="Q56" s="78"/>
      <c r="R56" s="78"/>
    </row>
    <row r="57" spans="2:18" x14ac:dyDescent="0.25">
      <c r="B57" s="78"/>
      <c r="C57" s="78"/>
      <c r="D57" s="78"/>
      <c r="E57" s="78"/>
      <c r="F57" s="78"/>
      <c r="H57" s="78"/>
      <c r="I57" s="78"/>
      <c r="J57" s="78"/>
      <c r="K57" s="78"/>
      <c r="L57" s="78"/>
      <c r="N57" s="78"/>
      <c r="O57" s="78"/>
      <c r="P57" s="78"/>
      <c r="Q57" s="78"/>
      <c r="R57" s="78"/>
    </row>
    <row r="58" spans="2:18" x14ac:dyDescent="0.25">
      <c r="B58" s="78"/>
      <c r="C58" s="78"/>
      <c r="D58" s="78"/>
      <c r="E58" s="78"/>
      <c r="F58" s="78"/>
      <c r="H58" s="78"/>
      <c r="I58" s="78"/>
      <c r="J58" s="78"/>
      <c r="K58" s="78"/>
      <c r="L58" s="78"/>
      <c r="N58" s="78"/>
      <c r="O58" s="78"/>
      <c r="P58" s="78"/>
      <c r="Q58" s="78"/>
      <c r="R58" s="78"/>
    </row>
    <row r="59" spans="2:18" x14ac:dyDescent="0.25">
      <c r="B59" s="78"/>
      <c r="C59" s="78"/>
      <c r="D59" s="78"/>
      <c r="E59" s="78"/>
      <c r="F59" s="78"/>
      <c r="H59" s="78"/>
      <c r="I59" s="78"/>
      <c r="J59" s="78"/>
      <c r="K59" s="78"/>
      <c r="L59" s="78"/>
      <c r="N59" s="78"/>
      <c r="O59" s="78"/>
      <c r="P59" s="78"/>
      <c r="Q59" s="78"/>
      <c r="R59" s="78"/>
    </row>
    <row r="60" spans="2:18" x14ac:dyDescent="0.25">
      <c r="B60" s="78"/>
      <c r="C60" s="78"/>
      <c r="D60" s="78"/>
      <c r="E60" s="78"/>
      <c r="F60" s="78"/>
      <c r="H60" s="78"/>
      <c r="I60" s="78"/>
      <c r="J60" s="78"/>
      <c r="K60" s="78"/>
      <c r="L60" s="78"/>
      <c r="N60" s="78"/>
      <c r="O60" s="78"/>
      <c r="P60" s="78"/>
      <c r="Q60" s="78"/>
      <c r="R60" s="78"/>
    </row>
    <row r="61" spans="2:18" x14ac:dyDescent="0.25">
      <c r="B61" s="78"/>
      <c r="C61" s="78"/>
      <c r="D61" s="78"/>
      <c r="E61" s="78"/>
      <c r="F61" s="78"/>
      <c r="H61" s="78"/>
      <c r="I61" s="78"/>
      <c r="J61" s="78"/>
      <c r="K61" s="78"/>
      <c r="L61" s="78"/>
      <c r="N61" s="78"/>
      <c r="O61" s="78"/>
      <c r="P61" s="78"/>
      <c r="Q61" s="78"/>
      <c r="R61" s="78"/>
    </row>
    <row r="62" spans="2:18" x14ac:dyDescent="0.25">
      <c r="B62" s="78"/>
      <c r="C62" s="78"/>
      <c r="D62" s="78"/>
      <c r="E62" s="78"/>
      <c r="F62" s="78"/>
      <c r="H62" s="78"/>
      <c r="I62" s="78"/>
      <c r="J62" s="78"/>
      <c r="K62" s="78"/>
      <c r="L62" s="78"/>
      <c r="N62" s="78"/>
      <c r="O62" s="78"/>
      <c r="P62" s="78"/>
      <c r="Q62" s="78"/>
      <c r="R62" s="78"/>
    </row>
    <row r="63" spans="2:18" x14ac:dyDescent="0.25">
      <c r="B63" s="78"/>
      <c r="C63" s="78"/>
      <c r="D63" s="78"/>
      <c r="E63" s="78"/>
      <c r="F63" s="78"/>
      <c r="H63" s="78"/>
      <c r="I63" s="78"/>
      <c r="J63" s="78"/>
      <c r="K63" s="78"/>
      <c r="L63" s="78"/>
      <c r="N63" s="78"/>
      <c r="O63" s="78"/>
      <c r="P63" s="78"/>
      <c r="Q63" s="78"/>
      <c r="R63" s="78"/>
    </row>
    <row r="64" spans="2:18" x14ac:dyDescent="0.25">
      <c r="B64" s="78"/>
      <c r="C64" s="78"/>
      <c r="D64" s="78"/>
      <c r="E64" s="78"/>
      <c r="F64" s="78"/>
      <c r="H64" s="78"/>
      <c r="I64" s="78"/>
      <c r="J64" s="78"/>
      <c r="K64" s="78"/>
      <c r="L64" s="78"/>
      <c r="N64" s="78"/>
      <c r="O64" s="78"/>
      <c r="P64" s="78"/>
      <c r="Q64" s="78"/>
      <c r="R64" s="78"/>
    </row>
    <row r="65" spans="2:18" x14ac:dyDescent="0.25">
      <c r="B65" s="78"/>
      <c r="C65" s="78"/>
      <c r="D65" s="78"/>
      <c r="E65" s="78"/>
      <c r="F65" s="78"/>
      <c r="H65" s="78"/>
      <c r="I65" s="78"/>
      <c r="J65" s="78"/>
      <c r="K65" s="78"/>
      <c r="L65" s="78"/>
      <c r="N65" s="78"/>
      <c r="O65" s="78"/>
      <c r="P65" s="78"/>
      <c r="Q65" s="78"/>
      <c r="R65" s="78"/>
    </row>
    <row r="66" spans="2:18" x14ac:dyDescent="0.25">
      <c r="B66" s="78"/>
      <c r="C66" s="78"/>
      <c r="D66" s="78"/>
      <c r="E66" s="78"/>
      <c r="F66" s="78"/>
      <c r="H66" s="78"/>
      <c r="I66" s="78"/>
      <c r="J66" s="78"/>
      <c r="K66" s="78"/>
      <c r="L66" s="78"/>
      <c r="N66" s="78"/>
      <c r="O66" s="78"/>
      <c r="P66" s="78"/>
      <c r="Q66" s="78"/>
      <c r="R66" s="78"/>
    </row>
    <row r="67" spans="2:18" x14ac:dyDescent="0.25">
      <c r="B67" s="78"/>
      <c r="C67" s="78"/>
      <c r="D67" s="78"/>
      <c r="E67" s="78"/>
      <c r="F67" s="78"/>
      <c r="H67" s="78"/>
      <c r="I67" s="78"/>
      <c r="J67" s="78"/>
      <c r="K67" s="78"/>
      <c r="L67" s="78"/>
      <c r="N67" s="78"/>
      <c r="O67" s="78"/>
      <c r="P67" s="78"/>
      <c r="Q67" s="78"/>
      <c r="R67" s="78"/>
    </row>
    <row r="68" spans="2:18" x14ac:dyDescent="0.25">
      <c r="B68" s="78"/>
      <c r="C68" s="78"/>
      <c r="D68" s="78"/>
      <c r="E68" s="78"/>
      <c r="F68" s="78"/>
      <c r="H68" s="78"/>
      <c r="I68" s="78"/>
      <c r="J68" s="78"/>
      <c r="K68" s="78"/>
      <c r="L68" s="78"/>
      <c r="N68" s="78"/>
      <c r="O68" s="78"/>
      <c r="P68" s="78"/>
      <c r="Q68" s="78"/>
      <c r="R68" s="78"/>
    </row>
    <row r="69" spans="2:18" x14ac:dyDescent="0.25">
      <c r="B69" s="78"/>
      <c r="C69" s="78"/>
      <c r="D69" s="78"/>
      <c r="E69" s="78"/>
      <c r="F69" s="78"/>
      <c r="H69" s="78"/>
      <c r="I69" s="78"/>
      <c r="J69" s="78"/>
      <c r="K69" s="78"/>
      <c r="L69" s="78"/>
      <c r="N69" s="78"/>
      <c r="O69" s="78"/>
      <c r="P69" s="78"/>
      <c r="Q69" s="78"/>
      <c r="R69" s="78"/>
    </row>
    <row r="70" spans="2:18" x14ac:dyDescent="0.25">
      <c r="B70" s="78"/>
      <c r="C70" s="78"/>
      <c r="D70" s="78"/>
      <c r="E70" s="78"/>
      <c r="F70" s="78"/>
      <c r="H70" s="78"/>
      <c r="I70" s="78"/>
      <c r="J70" s="78"/>
      <c r="K70" s="78"/>
      <c r="L70" s="78"/>
      <c r="N70" s="78"/>
      <c r="O70" s="78"/>
      <c r="P70" s="78"/>
      <c r="Q70" s="78"/>
      <c r="R70" s="78"/>
    </row>
    <row r="71" spans="2:18" x14ac:dyDescent="0.25">
      <c r="B71" s="78"/>
      <c r="C71" s="78"/>
      <c r="D71" s="78"/>
      <c r="E71" s="78"/>
      <c r="F71" s="78"/>
      <c r="H71" s="78"/>
      <c r="I71" s="78"/>
      <c r="J71" s="78"/>
      <c r="K71" s="78"/>
      <c r="L71" s="78"/>
      <c r="N71" s="78"/>
      <c r="O71" s="78"/>
      <c r="P71" s="78"/>
      <c r="Q71" s="78"/>
      <c r="R71" s="78"/>
    </row>
    <row r="72" spans="2:18" x14ac:dyDescent="0.25">
      <c r="B72" s="78"/>
      <c r="C72" s="78"/>
      <c r="D72" s="78"/>
      <c r="E72" s="78"/>
      <c r="F72" s="78"/>
      <c r="H72" s="78"/>
      <c r="I72" s="78"/>
      <c r="J72" s="78"/>
      <c r="K72" s="78"/>
      <c r="L72" s="78"/>
      <c r="N72" s="78"/>
      <c r="O72" s="78"/>
      <c r="P72" s="78"/>
      <c r="Q72" s="78"/>
      <c r="R72" s="78"/>
    </row>
    <row r="73" spans="2:18" x14ac:dyDescent="0.25">
      <c r="B73" s="78"/>
      <c r="C73" s="78"/>
      <c r="D73" s="78"/>
      <c r="E73" s="78"/>
      <c r="F73" s="78"/>
      <c r="H73" s="78"/>
      <c r="I73" s="78"/>
      <c r="J73" s="78"/>
      <c r="K73" s="78"/>
      <c r="L73" s="78"/>
      <c r="N73" s="78"/>
      <c r="O73" s="78"/>
      <c r="P73" s="78"/>
      <c r="Q73" s="78"/>
      <c r="R73" s="78"/>
    </row>
    <row r="74" spans="2:18" x14ac:dyDescent="0.25">
      <c r="B74" s="78"/>
      <c r="C74" s="78"/>
      <c r="D74" s="78"/>
      <c r="E74" s="78"/>
      <c r="F74" s="78"/>
      <c r="H74" s="78"/>
      <c r="I74" s="78"/>
      <c r="J74" s="78"/>
      <c r="K74" s="78"/>
      <c r="L74" s="78"/>
      <c r="N74" s="78"/>
      <c r="O74" s="78"/>
      <c r="P74" s="78"/>
      <c r="Q74" s="78"/>
      <c r="R74" s="78"/>
    </row>
    <row r="75" spans="2:18" x14ac:dyDescent="0.25">
      <c r="B75" s="78"/>
      <c r="C75" s="78"/>
      <c r="D75" s="78"/>
      <c r="E75" s="78"/>
      <c r="F75" s="78"/>
      <c r="H75" s="78"/>
      <c r="I75" s="78"/>
      <c r="J75" s="78"/>
      <c r="K75" s="78"/>
      <c r="L75" s="78"/>
      <c r="N75" s="78"/>
      <c r="O75" s="78"/>
      <c r="P75" s="78"/>
      <c r="Q75" s="78"/>
      <c r="R75" s="78"/>
    </row>
    <row r="76" spans="2:18" x14ac:dyDescent="0.25">
      <c r="B76" s="78"/>
      <c r="C76" s="78"/>
      <c r="D76" s="78"/>
      <c r="E76" s="78"/>
      <c r="F76" s="78"/>
      <c r="H76" s="78"/>
      <c r="I76" s="78"/>
      <c r="J76" s="78"/>
      <c r="K76" s="78"/>
      <c r="L76" s="78"/>
      <c r="N76" s="78"/>
      <c r="O76" s="78"/>
      <c r="P76" s="78"/>
      <c r="Q76" s="78"/>
      <c r="R76" s="78"/>
    </row>
    <row r="77" spans="2:18" x14ac:dyDescent="0.25">
      <c r="B77" s="78"/>
      <c r="C77" s="78"/>
      <c r="D77" s="78"/>
      <c r="E77" s="78"/>
      <c r="F77" s="78"/>
      <c r="H77" s="78"/>
      <c r="I77" s="78"/>
      <c r="J77" s="78"/>
      <c r="K77" s="78"/>
      <c r="L77" s="78"/>
      <c r="N77" s="78"/>
      <c r="O77" s="78"/>
      <c r="P77" s="78"/>
      <c r="Q77" s="78"/>
      <c r="R77" s="78"/>
    </row>
    <row r="78" spans="2:18" x14ac:dyDescent="0.25">
      <c r="B78" s="78"/>
      <c r="C78" s="78"/>
      <c r="D78" s="78"/>
      <c r="E78" s="78"/>
      <c r="F78" s="78"/>
      <c r="H78" s="78"/>
      <c r="I78" s="78"/>
      <c r="J78" s="78"/>
      <c r="K78" s="78"/>
      <c r="L78" s="78"/>
      <c r="N78" s="78"/>
      <c r="O78" s="78"/>
      <c r="P78" s="78"/>
      <c r="Q78" s="78"/>
      <c r="R78" s="78"/>
    </row>
    <row r="79" spans="2:18" x14ac:dyDescent="0.25">
      <c r="B79" s="78"/>
      <c r="C79" s="78"/>
      <c r="D79" s="78"/>
      <c r="E79" s="78"/>
      <c r="F79" s="78"/>
      <c r="H79" s="78"/>
      <c r="I79" s="78"/>
      <c r="J79" s="78"/>
      <c r="K79" s="78"/>
      <c r="L79" s="78"/>
      <c r="N79" s="78"/>
      <c r="O79" s="78"/>
      <c r="P79" s="78"/>
      <c r="Q79" s="78"/>
      <c r="R79" s="78"/>
    </row>
    <row r="80" spans="2:18" x14ac:dyDescent="0.25">
      <c r="B80" s="78"/>
      <c r="C80" s="78"/>
      <c r="D80" s="78"/>
      <c r="E80" s="78"/>
      <c r="F80" s="78"/>
      <c r="H80" s="78"/>
      <c r="I80" s="78"/>
      <c r="J80" s="78"/>
      <c r="K80" s="78"/>
      <c r="L80" s="78"/>
      <c r="N80" s="78"/>
      <c r="O80" s="78"/>
      <c r="P80" s="78"/>
      <c r="Q80" s="78"/>
      <c r="R80" s="78"/>
    </row>
  </sheetData>
  <sheetProtection formatCells="0" formatColumns="0" formatRows="0" insertColumns="0" insertRows="0" insertHyperlinks="0" deleteColumns="0" deleteRows="0" sort="0" autoFilter="0" pivotTables="0"/>
  <mergeCells count="14">
    <mergeCell ref="B14:F14"/>
    <mergeCell ref="H14:L14"/>
    <mergeCell ref="N14:R14"/>
    <mergeCell ref="B2:D7"/>
    <mergeCell ref="E6:O7"/>
    <mergeCell ref="E4:O5"/>
    <mergeCell ref="E2:O3"/>
    <mergeCell ref="B12:C12"/>
    <mergeCell ref="B11:C11"/>
    <mergeCell ref="O11:Q11"/>
    <mergeCell ref="P7:R7"/>
    <mergeCell ref="P6:R6"/>
    <mergeCell ref="P4:R5"/>
    <mergeCell ref="P2:R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2"/>
  <sheetViews>
    <sheetView tabSelected="1" zoomScale="90" zoomScaleNormal="90" workbookViewId="0">
      <pane ySplit="14" topLeftCell="A15" activePane="bottomLeft" state="frozen"/>
      <selection activeCell="D10" sqref="D10:D11"/>
      <selection pane="bottomLeft" activeCell="L40" sqref="L40"/>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(SUM(L$15:L$18))/F9</f>
        <v>0.33333333333333337</v>
      </c>
      <c r="J9" s="40"/>
      <c r="K9" s="41"/>
      <c r="L9" s="40"/>
      <c r="M9" s="40"/>
      <c r="N9" s="40"/>
    </row>
    <row r="10" spans="1:14" s="47" customFormat="1" ht="11.4" customHeight="1" x14ac:dyDescent="0.3">
      <c r="B10" s="48"/>
      <c r="C10" s="164" t="s">
        <v>96</v>
      </c>
      <c r="D10" s="165" t="str">
        <f>[1]Contenido!C13</f>
        <v>Secretaría General</v>
      </c>
      <c r="E10" s="96" t="s">
        <v>92</v>
      </c>
      <c r="F10" s="44">
        <v>1</v>
      </c>
      <c r="G10" s="96" t="s">
        <v>90</v>
      </c>
      <c r="H10" s="45" t="s">
        <v>115</v>
      </c>
      <c r="I10" s="46">
        <f>(SUM(L$21:L$27))/F10</f>
        <v>0.33333333333333337</v>
      </c>
      <c r="J10" s="48"/>
      <c r="K10" s="50"/>
      <c r="L10" s="166" t="s">
        <v>100</v>
      </c>
      <c r="M10" s="166"/>
    </row>
    <row r="11" spans="1:14" s="47" customFormat="1" ht="11.4" customHeight="1" x14ac:dyDescent="0.3">
      <c r="B11" s="48"/>
      <c r="C11" s="164"/>
      <c r="D11" s="165"/>
      <c r="E11" s="96" t="s">
        <v>176</v>
      </c>
      <c r="F11" s="44">
        <v>1</v>
      </c>
      <c r="G11" s="96" t="s">
        <v>90</v>
      </c>
      <c r="H11" s="45" t="s">
        <v>178</v>
      </c>
      <c r="I11" s="46">
        <f>(SUM(L$30:L$35))/F11</f>
        <v>0.66666666666666674</v>
      </c>
      <c r="J11" s="48"/>
      <c r="K11" s="50"/>
      <c r="L11" s="166"/>
      <c r="M11" s="166"/>
    </row>
    <row r="12" spans="1:14" s="47" customFormat="1" ht="11.4" customHeight="1" x14ac:dyDescent="0.3">
      <c r="B12" s="48"/>
      <c r="C12" s="96"/>
      <c r="D12" s="97"/>
      <c r="E12" s="96" t="s">
        <v>177</v>
      </c>
      <c r="F12" s="44">
        <v>1</v>
      </c>
      <c r="G12" s="96" t="s">
        <v>90</v>
      </c>
      <c r="H12" s="45" t="s">
        <v>179</v>
      </c>
      <c r="I12" s="46">
        <f>(SUM(L$38:L$42))/F12</f>
        <v>1</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7.200000000000003" customHeight="1" x14ac:dyDescent="0.3">
      <c r="B15" s="55">
        <v>1</v>
      </c>
      <c r="C15" s="55" t="s">
        <v>174</v>
      </c>
      <c r="D15" s="56" t="s">
        <v>981</v>
      </c>
      <c r="E15" s="56" t="s">
        <v>980</v>
      </c>
      <c r="F15" s="55" t="s">
        <v>3</v>
      </c>
      <c r="G15" s="55" t="s">
        <v>3</v>
      </c>
      <c r="H15" s="56" t="s">
        <v>987</v>
      </c>
      <c r="I15" s="56" t="s">
        <v>987</v>
      </c>
      <c r="J15" s="55" t="s">
        <v>87</v>
      </c>
      <c r="K15" s="56"/>
      <c r="L15" s="57"/>
      <c r="M15" s="56"/>
    </row>
    <row r="16" spans="1:14" ht="45.6" x14ac:dyDescent="0.3">
      <c r="B16" s="55">
        <v>1</v>
      </c>
      <c r="C16" s="55" t="s">
        <v>174</v>
      </c>
      <c r="D16" s="56" t="s">
        <v>978</v>
      </c>
      <c r="E16" s="56" t="s">
        <v>986</v>
      </c>
      <c r="F16" s="55" t="s">
        <v>3</v>
      </c>
      <c r="G16" s="55" t="s">
        <v>3</v>
      </c>
      <c r="H16" s="56" t="s">
        <v>985</v>
      </c>
      <c r="I16" s="56" t="s">
        <v>984</v>
      </c>
      <c r="J16" s="55" t="s">
        <v>88</v>
      </c>
      <c r="K16" s="56"/>
      <c r="L16" s="57"/>
      <c r="M16" s="56"/>
    </row>
    <row r="17" spans="2:13" ht="80.400000000000006" customHeight="1" x14ac:dyDescent="0.3">
      <c r="B17" s="55">
        <v>1</v>
      </c>
      <c r="C17" s="55" t="s">
        <v>174</v>
      </c>
      <c r="D17" s="56" t="s">
        <v>978</v>
      </c>
      <c r="E17" s="56" t="s">
        <v>965</v>
      </c>
      <c r="F17" s="55" t="s">
        <v>3</v>
      </c>
      <c r="G17" s="55" t="s">
        <v>3</v>
      </c>
      <c r="H17" s="56" t="s">
        <v>983</v>
      </c>
      <c r="I17" s="56" t="s">
        <v>982</v>
      </c>
      <c r="J17" s="55" t="s">
        <v>88</v>
      </c>
      <c r="K17" s="56"/>
      <c r="L17" s="57">
        <v>0.33333333333333337</v>
      </c>
      <c r="M17" s="56"/>
    </row>
    <row r="18" spans="2:13" x14ac:dyDescent="0.3">
      <c r="B18" s="55">
        <v>1</v>
      </c>
      <c r="C18" s="55"/>
      <c r="D18" s="56"/>
      <c r="E18" s="56"/>
      <c r="F18" s="55"/>
      <c r="G18" s="5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34.200000000000003" x14ac:dyDescent="0.3">
      <c r="B21" s="55">
        <v>2</v>
      </c>
      <c r="C21" s="55" t="s">
        <v>174</v>
      </c>
      <c r="D21" s="56" t="s">
        <v>981</v>
      </c>
      <c r="E21" s="56" t="s">
        <v>980</v>
      </c>
      <c r="F21" s="55" t="s">
        <v>3</v>
      </c>
      <c r="G21" s="55" t="s">
        <v>3</v>
      </c>
      <c r="H21" s="56" t="s">
        <v>979</v>
      </c>
      <c r="I21" s="56" t="s">
        <v>979</v>
      </c>
      <c r="J21" s="55" t="s">
        <v>87</v>
      </c>
      <c r="K21" s="56"/>
      <c r="L21" s="57"/>
      <c r="M21" s="56"/>
    </row>
    <row r="22" spans="2:13" ht="48" customHeight="1" x14ac:dyDescent="0.3">
      <c r="B22" s="55">
        <v>2</v>
      </c>
      <c r="C22" s="55" t="s">
        <v>174</v>
      </c>
      <c r="D22" s="56" t="s">
        <v>978</v>
      </c>
      <c r="E22" s="56" t="s">
        <v>969</v>
      </c>
      <c r="F22" s="55" t="s">
        <v>3</v>
      </c>
      <c r="G22" s="55" t="s">
        <v>3</v>
      </c>
      <c r="H22" s="56" t="s">
        <v>973</v>
      </c>
      <c r="I22" s="56" t="s">
        <v>972</v>
      </c>
      <c r="J22" s="55" t="s">
        <v>88</v>
      </c>
      <c r="K22" s="56"/>
      <c r="L22" s="57"/>
      <c r="M22" s="56"/>
    </row>
    <row r="23" spans="2:13" ht="48.6" customHeight="1" x14ac:dyDescent="0.3">
      <c r="B23" s="55">
        <v>2</v>
      </c>
      <c r="C23" s="55" t="s">
        <v>174</v>
      </c>
      <c r="D23" s="56" t="s">
        <v>978</v>
      </c>
      <c r="E23" s="56" t="s">
        <v>969</v>
      </c>
      <c r="F23" s="55" t="s">
        <v>3</v>
      </c>
      <c r="G23" s="55" t="s">
        <v>3</v>
      </c>
      <c r="H23" s="56" t="s">
        <v>971</v>
      </c>
      <c r="I23" s="56" t="s">
        <v>970</v>
      </c>
      <c r="J23" s="55" t="s">
        <v>88</v>
      </c>
      <c r="K23" s="56"/>
      <c r="L23" s="57"/>
      <c r="M23" s="56"/>
    </row>
    <row r="24" spans="2:13" ht="79.8" x14ac:dyDescent="0.3">
      <c r="B24" s="55">
        <v>2</v>
      </c>
      <c r="C24" s="55" t="s">
        <v>174</v>
      </c>
      <c r="D24" s="56" t="s">
        <v>978</v>
      </c>
      <c r="E24" s="56" t="s">
        <v>969</v>
      </c>
      <c r="F24" s="55" t="s">
        <v>3</v>
      </c>
      <c r="G24" s="55" t="s">
        <v>3</v>
      </c>
      <c r="H24" s="56" t="s">
        <v>968</v>
      </c>
      <c r="I24" s="56" t="s">
        <v>967</v>
      </c>
      <c r="J24" s="55" t="s">
        <v>88</v>
      </c>
      <c r="K24" s="56"/>
      <c r="L24" s="57"/>
      <c r="M24" s="56"/>
    </row>
    <row r="25" spans="2:13" ht="80.400000000000006" customHeight="1" x14ac:dyDescent="0.3">
      <c r="B25" s="55">
        <v>2</v>
      </c>
      <c r="C25" s="55" t="s">
        <v>174</v>
      </c>
      <c r="D25" s="56" t="s">
        <v>978</v>
      </c>
      <c r="E25" s="56" t="s">
        <v>965</v>
      </c>
      <c r="F25" s="55" t="s">
        <v>3</v>
      </c>
      <c r="G25" s="55" t="s">
        <v>3</v>
      </c>
      <c r="H25" s="56" t="s">
        <v>976</v>
      </c>
      <c r="I25" s="56" t="s">
        <v>963</v>
      </c>
      <c r="J25" s="55" t="s">
        <v>88</v>
      </c>
      <c r="K25" s="56"/>
      <c r="L25" s="57"/>
      <c r="M25" s="56"/>
    </row>
    <row r="26" spans="2:13" ht="34.200000000000003" x14ac:dyDescent="0.3">
      <c r="B26" s="55">
        <v>2</v>
      </c>
      <c r="C26" s="55" t="s">
        <v>174</v>
      </c>
      <c r="D26" s="56" t="s">
        <v>977</v>
      </c>
      <c r="E26" s="56" t="s">
        <v>975</v>
      </c>
      <c r="F26" s="55" t="s">
        <v>3</v>
      </c>
      <c r="G26" s="55" t="s">
        <v>3</v>
      </c>
      <c r="H26" s="56" t="s">
        <v>975</v>
      </c>
      <c r="I26" s="56" t="s">
        <v>974</v>
      </c>
      <c r="J26" s="55" t="s">
        <v>88</v>
      </c>
      <c r="K26" s="56"/>
      <c r="L26" s="57">
        <v>0.33333333333333337</v>
      </c>
      <c r="M26" s="56"/>
    </row>
    <row r="27" spans="2:13" x14ac:dyDescent="0.3">
      <c r="B27" s="55">
        <v>2</v>
      </c>
      <c r="C27" s="55"/>
      <c r="D27" s="56"/>
      <c r="E27" s="56"/>
      <c r="F27" s="55"/>
      <c r="G27" s="55"/>
      <c r="H27" s="56"/>
      <c r="I27" s="56"/>
      <c r="J27" s="55"/>
      <c r="K27" s="56"/>
      <c r="L27" s="57"/>
      <c r="M27" s="56"/>
    </row>
    <row r="28" spans="2:13" ht="12" thickBot="1" x14ac:dyDescent="0.35"/>
    <row r="29" spans="2:13" s="48" customFormat="1" ht="30.6" customHeight="1" thickTop="1" x14ac:dyDescent="0.3">
      <c r="B29" s="51" t="s">
        <v>93</v>
      </c>
      <c r="C29" s="51" t="s">
        <v>75</v>
      </c>
      <c r="D29" s="51" t="s">
        <v>76</v>
      </c>
      <c r="E29" s="51" t="s">
        <v>77</v>
      </c>
      <c r="F29" s="51" t="s">
        <v>78</v>
      </c>
      <c r="G29" s="51" t="s">
        <v>79</v>
      </c>
      <c r="H29" s="52" t="s">
        <v>156</v>
      </c>
      <c r="I29" s="52" t="s">
        <v>157</v>
      </c>
      <c r="J29" s="52" t="s">
        <v>158</v>
      </c>
      <c r="K29" s="52" t="s">
        <v>80</v>
      </c>
      <c r="L29" s="53" t="s">
        <v>94</v>
      </c>
      <c r="M29" s="53" t="s">
        <v>95</v>
      </c>
    </row>
    <row r="30" spans="2:13" ht="81.599999999999994" customHeight="1" x14ac:dyDescent="0.3">
      <c r="B30" s="55">
        <v>3</v>
      </c>
      <c r="C30" s="55" t="s">
        <v>174</v>
      </c>
      <c r="D30" s="56" t="s">
        <v>966</v>
      </c>
      <c r="E30" s="56" t="s">
        <v>965</v>
      </c>
      <c r="F30" s="55" t="s">
        <v>3</v>
      </c>
      <c r="G30" s="55" t="s">
        <v>3</v>
      </c>
      <c r="H30" s="56" t="s">
        <v>976</v>
      </c>
      <c r="I30" s="56" t="s">
        <v>963</v>
      </c>
      <c r="J30" s="55" t="s">
        <v>86</v>
      </c>
      <c r="K30" s="56"/>
      <c r="L30" s="57"/>
      <c r="M30" s="56"/>
    </row>
    <row r="31" spans="2:13" ht="34.200000000000003" x14ac:dyDescent="0.3">
      <c r="B31" s="55">
        <v>3</v>
      </c>
      <c r="C31" s="55" t="s">
        <v>174</v>
      </c>
      <c r="D31" s="56" t="s">
        <v>961</v>
      </c>
      <c r="E31" s="56" t="s">
        <v>975</v>
      </c>
      <c r="F31" s="55" t="s">
        <v>3</v>
      </c>
      <c r="G31" s="55" t="s">
        <v>3</v>
      </c>
      <c r="H31" s="56" t="s">
        <v>975</v>
      </c>
      <c r="I31" s="56" t="s">
        <v>974</v>
      </c>
      <c r="J31" s="55" t="s">
        <v>86</v>
      </c>
      <c r="K31" s="56"/>
      <c r="L31" s="57"/>
      <c r="M31" s="56"/>
    </row>
    <row r="32" spans="2:13" ht="49.2" customHeight="1" x14ac:dyDescent="0.3">
      <c r="B32" s="55">
        <v>3</v>
      </c>
      <c r="C32" s="55" t="s">
        <v>174</v>
      </c>
      <c r="D32" s="56" t="s">
        <v>961</v>
      </c>
      <c r="E32" s="56" t="s">
        <v>969</v>
      </c>
      <c r="F32" s="55" t="s">
        <v>3</v>
      </c>
      <c r="G32" s="55" t="s">
        <v>3</v>
      </c>
      <c r="H32" s="56" t="s">
        <v>973</v>
      </c>
      <c r="I32" s="56" t="s">
        <v>972</v>
      </c>
      <c r="J32" s="55" t="s">
        <v>86</v>
      </c>
      <c r="K32" s="56"/>
      <c r="L32" s="57"/>
      <c r="M32" s="56"/>
    </row>
    <row r="33" spans="2:13" ht="51" customHeight="1" x14ac:dyDescent="0.3">
      <c r="B33" s="55">
        <v>3</v>
      </c>
      <c r="C33" s="55" t="s">
        <v>174</v>
      </c>
      <c r="D33" s="56" t="s">
        <v>961</v>
      </c>
      <c r="E33" s="56" t="s">
        <v>969</v>
      </c>
      <c r="F33" s="55" t="s">
        <v>3</v>
      </c>
      <c r="G33" s="55" t="s">
        <v>3</v>
      </c>
      <c r="H33" s="56" t="s">
        <v>971</v>
      </c>
      <c r="I33" s="56" t="s">
        <v>970</v>
      </c>
      <c r="J33" s="55" t="s">
        <v>86</v>
      </c>
      <c r="K33" s="56"/>
      <c r="L33" s="57"/>
      <c r="M33" s="56"/>
    </row>
    <row r="34" spans="2:13" ht="79.8" x14ac:dyDescent="0.3">
      <c r="B34" s="55">
        <v>3</v>
      </c>
      <c r="C34" s="55" t="s">
        <v>174</v>
      </c>
      <c r="D34" s="56" t="s">
        <v>961</v>
      </c>
      <c r="E34" s="56" t="s">
        <v>969</v>
      </c>
      <c r="F34" s="55" t="s">
        <v>3</v>
      </c>
      <c r="G34" s="55" t="s">
        <v>3</v>
      </c>
      <c r="H34" s="56" t="s">
        <v>968</v>
      </c>
      <c r="I34" s="56" t="s">
        <v>967</v>
      </c>
      <c r="J34" s="55" t="s">
        <v>86</v>
      </c>
      <c r="K34" s="56"/>
      <c r="L34" s="57"/>
      <c r="M34" s="56"/>
    </row>
    <row r="35" spans="2:13" x14ac:dyDescent="0.3">
      <c r="B35" s="55">
        <v>3</v>
      </c>
      <c r="C35" s="55"/>
      <c r="D35" s="56"/>
      <c r="E35" s="56"/>
      <c r="F35" s="55"/>
      <c r="G35" s="55"/>
      <c r="H35" s="56"/>
      <c r="I35" s="56"/>
      <c r="J35" s="55"/>
      <c r="K35" s="56"/>
      <c r="L35" s="57">
        <v>0.66666666666666674</v>
      </c>
      <c r="M35" s="56"/>
    </row>
    <row r="36" spans="2:13" ht="12" thickBot="1" x14ac:dyDescent="0.35">
      <c r="D36" s="59"/>
      <c r="E36" s="59"/>
      <c r="H36" s="59"/>
      <c r="I36" s="59"/>
      <c r="K36" s="59"/>
      <c r="M36" s="59"/>
    </row>
    <row r="37" spans="2:13" s="48" customFormat="1" ht="21" thickTop="1" x14ac:dyDescent="0.3">
      <c r="B37" s="51" t="s">
        <v>93</v>
      </c>
      <c r="C37" s="51" t="s">
        <v>75</v>
      </c>
      <c r="D37" s="51" t="s">
        <v>76</v>
      </c>
      <c r="E37" s="51" t="s">
        <v>77</v>
      </c>
      <c r="F37" s="51" t="s">
        <v>78</v>
      </c>
      <c r="G37" s="51" t="s">
        <v>79</v>
      </c>
      <c r="H37" s="52" t="s">
        <v>156</v>
      </c>
      <c r="I37" s="52" t="s">
        <v>157</v>
      </c>
      <c r="J37" s="52" t="s">
        <v>158</v>
      </c>
      <c r="K37" s="52" t="s">
        <v>80</v>
      </c>
      <c r="L37" s="53" t="s">
        <v>94</v>
      </c>
      <c r="M37" s="53" t="s">
        <v>95</v>
      </c>
    </row>
    <row r="38" spans="2:13" ht="82.95" customHeight="1" x14ac:dyDescent="0.3">
      <c r="B38" s="55">
        <v>4</v>
      </c>
      <c r="C38" s="55" t="s">
        <v>174</v>
      </c>
      <c r="D38" s="56" t="s">
        <v>966</v>
      </c>
      <c r="E38" s="56" t="s">
        <v>965</v>
      </c>
      <c r="F38" s="55" t="s">
        <v>3</v>
      </c>
      <c r="G38" s="55" t="s">
        <v>3</v>
      </c>
      <c r="H38" s="56" t="s">
        <v>964</v>
      </c>
      <c r="I38" s="56" t="s">
        <v>963</v>
      </c>
      <c r="J38" s="55" t="s">
        <v>86</v>
      </c>
      <c r="K38" s="56"/>
      <c r="L38" s="57"/>
      <c r="M38" s="56"/>
    </row>
    <row r="39" spans="2:13" ht="34.200000000000003" x14ac:dyDescent="0.3">
      <c r="B39" s="55">
        <v>4</v>
      </c>
      <c r="C39" s="55" t="s">
        <v>174</v>
      </c>
      <c r="D39" s="56" t="s">
        <v>961</v>
      </c>
      <c r="E39" s="56" t="s">
        <v>919</v>
      </c>
      <c r="F39" s="55" t="s">
        <v>3</v>
      </c>
      <c r="G39" s="55" t="s">
        <v>3</v>
      </c>
      <c r="H39" s="56" t="s">
        <v>688</v>
      </c>
      <c r="I39" s="56" t="s">
        <v>689</v>
      </c>
      <c r="J39" s="55" t="s">
        <v>86</v>
      </c>
      <c r="K39" s="56"/>
      <c r="L39" s="57"/>
      <c r="M39" s="56"/>
    </row>
    <row r="40" spans="2:13" ht="55.95" customHeight="1" x14ac:dyDescent="0.3">
      <c r="B40" s="55">
        <v>4</v>
      </c>
      <c r="C40" s="55" t="s">
        <v>174</v>
      </c>
      <c r="D40" s="56" t="s">
        <v>961</v>
      </c>
      <c r="E40" s="56" t="s">
        <v>919</v>
      </c>
      <c r="F40" s="55" t="s">
        <v>3</v>
      </c>
      <c r="G40" s="55" t="s">
        <v>3</v>
      </c>
      <c r="H40" s="56" t="s">
        <v>962</v>
      </c>
      <c r="I40" s="56" t="s">
        <v>689</v>
      </c>
      <c r="J40" s="55" t="s">
        <v>86</v>
      </c>
      <c r="K40" s="56" t="s">
        <v>2836</v>
      </c>
      <c r="L40" s="57"/>
      <c r="M40" s="56"/>
    </row>
    <row r="41" spans="2:13" ht="34.200000000000003" x14ac:dyDescent="0.3">
      <c r="B41" s="55">
        <v>4</v>
      </c>
      <c r="C41" s="55" t="s">
        <v>174</v>
      </c>
      <c r="D41" s="56" t="s">
        <v>961</v>
      </c>
      <c r="E41" s="56" t="s">
        <v>960</v>
      </c>
      <c r="F41" s="55" t="s">
        <v>3</v>
      </c>
      <c r="G41" s="55" t="s">
        <v>3</v>
      </c>
      <c r="H41" s="56" t="s">
        <v>959</v>
      </c>
      <c r="I41" s="56" t="s">
        <v>959</v>
      </c>
      <c r="J41" s="55" t="s">
        <v>86</v>
      </c>
      <c r="K41" s="56"/>
      <c r="L41" s="57"/>
      <c r="M41" s="56"/>
    </row>
    <row r="42" spans="2:13" x14ac:dyDescent="0.3">
      <c r="B42" s="55">
        <v>4</v>
      </c>
      <c r="C42" s="55"/>
      <c r="D42" s="56"/>
      <c r="E42" s="56"/>
      <c r="F42" s="55"/>
      <c r="G42" s="55"/>
      <c r="H42" s="56"/>
      <c r="I42" s="56"/>
      <c r="J42" s="55"/>
      <c r="K42" s="56"/>
      <c r="L42" s="57">
        <v>1</v>
      </c>
      <c r="M42" s="56"/>
    </row>
  </sheetData>
  <sheetProtection algorithmName="SHA-512" hashValue="/Kg3wYP4fxoG7v7G7Kx1kQ58fFfpzsKbQkeY+72/miEBV4n+bEVKRTnU+IVYefH9zL/oGwKtl91+FHfUmnvq2A==" saltValue="N/pfrEFSQ/tX9PNYO/yFuw==" spinCount="100000" sheet="1" selectLockedCells="1"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15:C18 C21:C27 C30:C35 C38:C42" xr:uid="{00000000-0002-0000-0200-000000000000}">
      <formula1>Frentes</formula1>
    </dataValidation>
    <dataValidation type="list" allowBlank="1" showInputMessage="1" showErrorMessage="1" sqref="F15:F18 G15:G17 G21:G26 F21:F27 F30:F35 G30:G34 F38:F42 G38:G41" xr:uid="{00000000-0002-0000-0200-000001000000}">
      <formula1>Alta_Dirección</formula1>
    </dataValidation>
    <dataValidation type="list" allowBlank="1" showInputMessage="1" showErrorMessage="1" sqref="J15:J18 J21:J27 J30:J35 J38:J42" xr:uid="{00000000-0002-0000-0200-000002000000}">
      <formula1>Categoría</formula1>
    </dataValidation>
    <dataValidation type="list" allowBlank="1" showInputMessage="1" showErrorMessage="1" sqref="L15:L18 L21:L27 L30:L35 L38:L42" xr:uid="{00000000-0002-0000-0200-000003000000}">
      <formula1>Cumplimiento</formula1>
    </dataValidation>
    <dataValidation type="list" allowBlank="1" showInputMessage="1" showErrorMessage="1" sqref="G18 G27 G35 G42" xr:uid="{00000000-0002-0000-0200-000004000000}">
      <formula1>Área</formula1>
    </dataValidation>
    <dataValidation type="list" allowBlank="1" showInputMessage="1" showErrorMessage="1" sqref="B15:B18 B21:B27 B30:B35 B38:B42" xr:uid="{00000000-0002-0000-0200-000005000000}">
      <formula1>Trimestre</formula1>
    </dataValidation>
  </dataValidations>
  <hyperlinks>
    <hyperlink ref="L10:M11" location="Instrucciones!A1" display="Instrucciones para el diligenciamiento" xr:uid="{00000000-0004-0000-02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01C92221-4F09-44AD-9F99-C16BA0959AE2}">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2" operator="containsText" id="{2CADD6FB-3E19-499C-9D5A-94F5DF7BD763}">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3" operator="containsText" id="{1826BE48-EA3E-4BAD-8965-9DED8E62375F}">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4" operator="containsText" id="{1281A8C3-2E18-4532-8BE1-0EEAA6ECDC51}">
            <xm:f>NOT(ISERROR(SEARCH('C:\Users\marilynrubio\Downloads\[EPIr049_V9 DESBLOQUEADO (1).xlsx]TB'!#REF!,L15)))</xm:f>
            <xm:f>'C:\Users\marilynrubio\Downloads\[EPIr049_V9 DESBLOQUEADO (1).xlsx]TB'!#REF!</xm:f>
            <x14:dxf>
              <fill>
                <patternFill>
                  <fgColor theme="1"/>
                  <bgColor rgb="FFFF0000"/>
                </patternFill>
              </fill>
            </x14:dxf>
          </x14:cfRule>
          <xm:sqref>L15:L18 L21:L27 L30:L35 L38:L42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34"/>
  <sheetViews>
    <sheetView zoomScale="90" zoomScaleNormal="90" workbookViewId="0">
      <pane ySplit="14" topLeftCell="A31" activePane="bottomLeft" state="frozen"/>
      <selection activeCell="D10" sqref="D10:D11"/>
      <selection pane="bottomLeft" activeCell="E41" sqref="E41"/>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185</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(SUM(L$15:L$17))/F9</f>
        <v>0.66666666666666674</v>
      </c>
      <c r="J9" s="40"/>
      <c r="K9" s="41"/>
      <c r="L9" s="40"/>
      <c r="M9" s="40"/>
      <c r="N9" s="40"/>
    </row>
    <row r="10" spans="1:14" s="47" customFormat="1" ht="11.4" customHeight="1" x14ac:dyDescent="0.3">
      <c r="B10" s="48"/>
      <c r="C10" s="164" t="s">
        <v>96</v>
      </c>
      <c r="D10" s="165" t="str">
        <f>[1]Contenido!C15</f>
        <v>Dirección Jurídica</v>
      </c>
      <c r="E10" s="96" t="s">
        <v>92</v>
      </c>
      <c r="F10" s="44">
        <v>1</v>
      </c>
      <c r="G10" s="96" t="s">
        <v>90</v>
      </c>
      <c r="H10" s="45" t="s">
        <v>115</v>
      </c>
      <c r="I10" s="46">
        <f>(SUM(L$20:L$22))/F10</f>
        <v>0.33333333333333337</v>
      </c>
      <c r="J10" s="48"/>
      <c r="K10" s="50"/>
      <c r="L10" s="166" t="s">
        <v>100</v>
      </c>
      <c r="M10" s="166"/>
    </row>
    <row r="11" spans="1:14" s="47" customFormat="1" ht="11.4" customHeight="1" x14ac:dyDescent="0.3">
      <c r="B11" s="48"/>
      <c r="C11" s="164"/>
      <c r="D11" s="165"/>
      <c r="E11" s="96" t="s">
        <v>176</v>
      </c>
      <c r="F11" s="44">
        <v>1</v>
      </c>
      <c r="G11" s="96" t="s">
        <v>90</v>
      </c>
      <c r="H11" s="45" t="s">
        <v>178</v>
      </c>
      <c r="I11" s="46">
        <f>(SUM(L$25:L$28))/F11</f>
        <v>0.33333333333333337</v>
      </c>
      <c r="J11" s="48"/>
      <c r="K11" s="50"/>
      <c r="L11" s="166"/>
      <c r="M11" s="166"/>
    </row>
    <row r="12" spans="1:14" s="47" customFormat="1" ht="11.4" customHeight="1" x14ac:dyDescent="0.3">
      <c r="B12" s="48"/>
      <c r="C12" s="96"/>
      <c r="D12" s="97"/>
      <c r="E12" s="96" t="s">
        <v>177</v>
      </c>
      <c r="F12" s="44">
        <v>1</v>
      </c>
      <c r="G12" s="96" t="s">
        <v>90</v>
      </c>
      <c r="H12" s="45" t="s">
        <v>179</v>
      </c>
      <c r="I12" s="46">
        <f>(SUM(L$31:L$34))/F12</f>
        <v>1</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45.6" x14ac:dyDescent="0.3">
      <c r="B15" s="55">
        <v>1</v>
      </c>
      <c r="C15" s="55" t="s">
        <v>174</v>
      </c>
      <c r="D15" s="56" t="s">
        <v>1004</v>
      </c>
      <c r="E15" s="56" t="s">
        <v>1010</v>
      </c>
      <c r="F15" s="55" t="s">
        <v>3</v>
      </c>
      <c r="G15" s="55" t="s">
        <v>7</v>
      </c>
      <c r="H15" s="56" t="s">
        <v>1003</v>
      </c>
      <c r="I15" s="56" t="s">
        <v>1009</v>
      </c>
      <c r="J15" s="55" t="s">
        <v>86</v>
      </c>
      <c r="K15" s="56"/>
      <c r="L15" s="57"/>
      <c r="M15" s="56"/>
    </row>
    <row r="16" spans="1:14" ht="58.2" customHeight="1" x14ac:dyDescent="0.3">
      <c r="B16" s="55">
        <v>1</v>
      </c>
      <c r="C16" s="55" t="s">
        <v>174</v>
      </c>
      <c r="D16" s="56" t="s">
        <v>1004</v>
      </c>
      <c r="E16" s="56" t="s">
        <v>993</v>
      </c>
      <c r="F16" s="55" t="s">
        <v>3</v>
      </c>
      <c r="G16" s="55" t="s">
        <v>7</v>
      </c>
      <c r="H16" s="56" t="s">
        <v>1008</v>
      </c>
      <c r="I16" s="56" t="s">
        <v>1007</v>
      </c>
      <c r="J16" s="55" t="s">
        <v>86</v>
      </c>
      <c r="K16" s="56"/>
      <c r="L16" s="57"/>
      <c r="M16" s="56"/>
    </row>
    <row r="17" spans="2:13" x14ac:dyDescent="0.3">
      <c r="B17" s="55">
        <v>1</v>
      </c>
      <c r="C17" s="55"/>
      <c r="D17" s="56"/>
      <c r="E17" s="56"/>
      <c r="F17" s="55"/>
      <c r="G17" s="55"/>
      <c r="H17" s="56"/>
      <c r="I17" s="56"/>
      <c r="J17" s="55"/>
      <c r="K17" s="56"/>
      <c r="L17" s="57">
        <v>0.66666666666666674</v>
      </c>
      <c r="M17" s="56"/>
    </row>
    <row r="18" spans="2:13" ht="12" thickBot="1" x14ac:dyDescent="0.35">
      <c r="D18" s="59"/>
      <c r="E18" s="59"/>
      <c r="H18" s="59"/>
      <c r="I18" s="59"/>
      <c r="K18" s="59"/>
      <c r="M18" s="59"/>
    </row>
    <row r="19" spans="2:13" s="48" customFormat="1" ht="21" thickTop="1" x14ac:dyDescent="0.3">
      <c r="B19" s="51" t="s">
        <v>93</v>
      </c>
      <c r="C19" s="51" t="s">
        <v>75</v>
      </c>
      <c r="D19" s="51" t="s">
        <v>76</v>
      </c>
      <c r="E19" s="51" t="s">
        <v>77</v>
      </c>
      <c r="F19" s="51" t="s">
        <v>78</v>
      </c>
      <c r="G19" s="51" t="s">
        <v>79</v>
      </c>
      <c r="H19" s="52" t="s">
        <v>156</v>
      </c>
      <c r="I19" s="52" t="s">
        <v>157</v>
      </c>
      <c r="J19" s="52" t="s">
        <v>158</v>
      </c>
      <c r="K19" s="52" t="s">
        <v>80</v>
      </c>
      <c r="L19" s="53" t="s">
        <v>94</v>
      </c>
      <c r="M19" s="53" t="s">
        <v>95</v>
      </c>
    </row>
    <row r="20" spans="2:13" ht="45.6" x14ac:dyDescent="0.3">
      <c r="B20" s="55">
        <v>2</v>
      </c>
      <c r="C20" s="55" t="s">
        <v>174</v>
      </c>
      <c r="D20" s="56" t="s">
        <v>1004</v>
      </c>
      <c r="E20" s="56" t="s">
        <v>993</v>
      </c>
      <c r="F20" s="55" t="s">
        <v>3</v>
      </c>
      <c r="G20" s="55" t="s">
        <v>7</v>
      </c>
      <c r="H20" s="56" t="s">
        <v>1006</v>
      </c>
      <c r="I20" s="56" t="s">
        <v>1005</v>
      </c>
      <c r="J20" s="55" t="s">
        <v>86</v>
      </c>
      <c r="K20" s="56"/>
      <c r="L20" s="57"/>
      <c r="M20" s="56"/>
    </row>
    <row r="21" spans="2:13" ht="68.400000000000006" x14ac:dyDescent="0.3">
      <c r="B21" s="55">
        <v>2</v>
      </c>
      <c r="C21" s="55" t="s">
        <v>174</v>
      </c>
      <c r="D21" s="56" t="s">
        <v>1004</v>
      </c>
      <c r="E21" s="56" t="s">
        <v>993</v>
      </c>
      <c r="F21" s="55" t="s">
        <v>3</v>
      </c>
      <c r="G21" s="55" t="s">
        <v>7</v>
      </c>
      <c r="H21" s="56" t="s">
        <v>1003</v>
      </c>
      <c r="I21" s="56" t="s">
        <v>1002</v>
      </c>
      <c r="J21" s="55" t="s">
        <v>86</v>
      </c>
      <c r="K21" s="56"/>
      <c r="L21" s="57">
        <v>0.33333333333333337</v>
      </c>
      <c r="M21" s="56"/>
    </row>
    <row r="22" spans="2:13" x14ac:dyDescent="0.3">
      <c r="B22" s="55">
        <v>2</v>
      </c>
      <c r="C22" s="55"/>
      <c r="D22" s="56"/>
      <c r="E22" s="56"/>
      <c r="F22" s="55"/>
      <c r="G22" s="55"/>
      <c r="H22" s="56"/>
      <c r="I22" s="56"/>
      <c r="J22" s="55"/>
      <c r="K22" s="56"/>
      <c r="L22" s="57"/>
      <c r="M22" s="56"/>
    </row>
    <row r="23" spans="2:13" ht="12" thickBot="1" x14ac:dyDescent="0.35"/>
    <row r="24" spans="2:13" s="48" customFormat="1" ht="30.6" customHeight="1" thickTop="1" x14ac:dyDescent="0.3">
      <c r="B24" s="51" t="s">
        <v>93</v>
      </c>
      <c r="C24" s="51" t="s">
        <v>75</v>
      </c>
      <c r="D24" s="51" t="s">
        <v>76</v>
      </c>
      <c r="E24" s="51" t="s">
        <v>77</v>
      </c>
      <c r="F24" s="51" t="s">
        <v>78</v>
      </c>
      <c r="G24" s="51" t="s">
        <v>79</v>
      </c>
      <c r="H24" s="52" t="s">
        <v>156</v>
      </c>
      <c r="I24" s="52" t="s">
        <v>157</v>
      </c>
      <c r="J24" s="52" t="s">
        <v>158</v>
      </c>
      <c r="K24" s="52" t="s">
        <v>80</v>
      </c>
      <c r="L24" s="53" t="s">
        <v>94</v>
      </c>
      <c r="M24" s="53" t="s">
        <v>95</v>
      </c>
    </row>
    <row r="25" spans="2:13" ht="117" customHeight="1" x14ac:dyDescent="0.3">
      <c r="B25" s="55">
        <v>3</v>
      </c>
      <c r="C25" s="55" t="s">
        <v>174</v>
      </c>
      <c r="D25" s="56" t="s">
        <v>966</v>
      </c>
      <c r="E25" s="56" t="s">
        <v>996</v>
      </c>
      <c r="F25" s="55" t="s">
        <v>3</v>
      </c>
      <c r="G25" s="55" t="s">
        <v>7</v>
      </c>
      <c r="H25" s="56" t="s">
        <v>1001</v>
      </c>
      <c r="I25" s="56" t="s">
        <v>1000</v>
      </c>
      <c r="J25" s="55"/>
      <c r="K25" s="56"/>
      <c r="L25" s="57"/>
      <c r="M25" s="56"/>
    </row>
    <row r="26" spans="2:13" ht="96" customHeight="1" x14ac:dyDescent="0.3">
      <c r="B26" s="55">
        <v>3</v>
      </c>
      <c r="C26" s="55" t="s">
        <v>174</v>
      </c>
      <c r="D26" s="56" t="s">
        <v>966</v>
      </c>
      <c r="E26" s="56" t="s">
        <v>993</v>
      </c>
      <c r="F26" s="55" t="s">
        <v>3</v>
      </c>
      <c r="G26" s="55" t="s">
        <v>7</v>
      </c>
      <c r="H26" s="56" t="s">
        <v>999</v>
      </c>
      <c r="I26" s="56" t="s">
        <v>998</v>
      </c>
      <c r="J26" s="55" t="s">
        <v>87</v>
      </c>
      <c r="K26" s="56"/>
      <c r="L26" s="57"/>
      <c r="M26" s="56"/>
    </row>
    <row r="27" spans="2:13" ht="114" x14ac:dyDescent="0.3">
      <c r="B27" s="55">
        <v>3</v>
      </c>
      <c r="C27" s="55" t="s">
        <v>174</v>
      </c>
      <c r="D27" s="56" t="s">
        <v>961</v>
      </c>
      <c r="E27" s="56" t="s">
        <v>990</v>
      </c>
      <c r="F27" s="55" t="s">
        <v>3</v>
      </c>
      <c r="G27" s="55" t="s">
        <v>7</v>
      </c>
      <c r="H27" s="56" t="s">
        <v>997</v>
      </c>
      <c r="I27" s="56" t="s">
        <v>988</v>
      </c>
      <c r="J27" s="55" t="s">
        <v>87</v>
      </c>
      <c r="K27" s="56"/>
      <c r="L27" s="57"/>
      <c r="M27" s="56"/>
    </row>
    <row r="28" spans="2:13" x14ac:dyDescent="0.3">
      <c r="B28" s="55">
        <v>3</v>
      </c>
      <c r="C28" s="55"/>
      <c r="D28" s="56"/>
      <c r="E28" s="56"/>
      <c r="F28" s="55"/>
      <c r="G28" s="55"/>
      <c r="H28" s="56"/>
      <c r="I28" s="56"/>
      <c r="J28" s="55"/>
      <c r="K28" s="56"/>
      <c r="L28" s="57">
        <v>0.33333333333333337</v>
      </c>
      <c r="M28" s="56"/>
    </row>
    <row r="29" spans="2:13" ht="12" thickBot="1" x14ac:dyDescent="0.35">
      <c r="D29" s="59"/>
      <c r="E29" s="59"/>
      <c r="H29" s="59"/>
      <c r="I29" s="59"/>
      <c r="K29" s="59"/>
      <c r="M29" s="59"/>
    </row>
    <row r="30" spans="2:13" s="48" customFormat="1" ht="21" thickTop="1" x14ac:dyDescent="0.3">
      <c r="B30" s="51" t="s">
        <v>93</v>
      </c>
      <c r="C30" s="51" t="s">
        <v>75</v>
      </c>
      <c r="D30" s="51" t="s">
        <v>76</v>
      </c>
      <c r="E30" s="51" t="s">
        <v>77</v>
      </c>
      <c r="F30" s="51" t="s">
        <v>78</v>
      </c>
      <c r="G30" s="51" t="s">
        <v>79</v>
      </c>
      <c r="H30" s="52" t="s">
        <v>156</v>
      </c>
      <c r="I30" s="52" t="s">
        <v>157</v>
      </c>
      <c r="J30" s="52" t="s">
        <v>158</v>
      </c>
      <c r="K30" s="52" t="s">
        <v>80</v>
      </c>
      <c r="L30" s="53" t="s">
        <v>94</v>
      </c>
      <c r="M30" s="53" t="s">
        <v>95</v>
      </c>
    </row>
    <row r="31" spans="2:13" ht="101.4" customHeight="1" x14ac:dyDescent="0.3">
      <c r="B31" s="55">
        <v>4</v>
      </c>
      <c r="C31" s="55" t="s">
        <v>174</v>
      </c>
      <c r="D31" s="56" t="s">
        <v>966</v>
      </c>
      <c r="E31" s="56" t="s">
        <v>996</v>
      </c>
      <c r="F31" s="55" t="s">
        <v>3</v>
      </c>
      <c r="G31" s="55" t="s">
        <v>7</v>
      </c>
      <c r="H31" s="56" t="s">
        <v>995</v>
      </c>
      <c r="I31" s="56" t="s">
        <v>994</v>
      </c>
      <c r="J31" s="55" t="s">
        <v>88</v>
      </c>
      <c r="K31" s="56"/>
      <c r="L31" s="57"/>
      <c r="M31" s="56"/>
    </row>
    <row r="32" spans="2:13" ht="114" x14ac:dyDescent="0.3">
      <c r="B32" s="55">
        <v>4</v>
      </c>
      <c r="C32" s="55" t="s">
        <v>174</v>
      </c>
      <c r="D32" s="56" t="s">
        <v>966</v>
      </c>
      <c r="E32" s="56" t="s">
        <v>993</v>
      </c>
      <c r="F32" s="55" t="s">
        <v>3</v>
      </c>
      <c r="G32" s="55" t="s">
        <v>7</v>
      </c>
      <c r="H32" s="56" t="s">
        <v>992</v>
      </c>
      <c r="I32" s="56" t="s">
        <v>991</v>
      </c>
      <c r="J32" s="55" t="s">
        <v>88</v>
      </c>
      <c r="K32" s="56"/>
      <c r="L32" s="57"/>
      <c r="M32" s="56"/>
    </row>
    <row r="33" spans="2:13" ht="114" x14ac:dyDescent="0.3">
      <c r="B33" s="55">
        <v>4</v>
      </c>
      <c r="C33" s="55" t="s">
        <v>174</v>
      </c>
      <c r="D33" s="56" t="s">
        <v>961</v>
      </c>
      <c r="E33" s="56" t="s">
        <v>990</v>
      </c>
      <c r="F33" s="55" t="s">
        <v>3</v>
      </c>
      <c r="G33" s="55" t="s">
        <v>7</v>
      </c>
      <c r="H33" s="56" t="s">
        <v>989</v>
      </c>
      <c r="I33" s="56" t="s">
        <v>988</v>
      </c>
      <c r="J33" s="55" t="s">
        <v>86</v>
      </c>
      <c r="K33" s="56"/>
      <c r="L33" s="57"/>
      <c r="M33" s="56"/>
    </row>
    <row r="34" spans="2:13" x14ac:dyDescent="0.3">
      <c r="B34" s="55">
        <v>4</v>
      </c>
      <c r="C34" s="55"/>
      <c r="D34" s="56"/>
      <c r="E34" s="56"/>
      <c r="F34" s="55"/>
      <c r="G34" s="55"/>
      <c r="H34" s="56"/>
      <c r="I34" s="56"/>
      <c r="J34" s="55"/>
      <c r="K34" s="56"/>
      <c r="L34" s="57">
        <v>1</v>
      </c>
      <c r="M34"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B17 B20:B22 B25:B28 B31:B34" xr:uid="{00000000-0002-0000-0300-000000000000}">
      <formula1>Trimestre</formula1>
    </dataValidation>
    <dataValidation type="list" allowBlank="1" showInputMessage="1" showErrorMessage="1" sqref="G15:G17 G20:G22 G25:G28 G31:G34" xr:uid="{00000000-0002-0000-0300-000001000000}">
      <formula1>Área</formula1>
    </dataValidation>
    <dataValidation type="list" allowBlank="1" showInputMessage="1" showErrorMessage="1" sqref="L15:L17 L20:L22 L25:L28 L31:L34" xr:uid="{00000000-0002-0000-0300-000002000000}">
      <formula1>Cumplimiento</formula1>
    </dataValidation>
    <dataValidation type="list" allowBlank="1" showInputMessage="1" showErrorMessage="1" sqref="J15:J17 J20:J22 J25:J28 J31:J34" xr:uid="{00000000-0002-0000-0300-000003000000}">
      <formula1>Categoría</formula1>
    </dataValidation>
    <dataValidation type="list" allowBlank="1" showInputMessage="1" showErrorMessage="1" sqref="F15:F17 F20:F22 F25:F28 F31:F34" xr:uid="{00000000-0002-0000-0300-000004000000}">
      <formula1>Alta_Dirección</formula1>
    </dataValidation>
    <dataValidation type="list" allowBlank="1" showInputMessage="1" showErrorMessage="1" sqref="C15:C17 C20:C22 C25:C28 C31:C34" xr:uid="{00000000-0002-0000-0300-000005000000}">
      <formula1>Frentes</formula1>
    </dataValidation>
  </dataValidations>
  <hyperlinks>
    <hyperlink ref="L10:M11" location="Instrucciones!A1" display="Instrucciones para el diligenciamiento" xr:uid="{00000000-0004-0000-03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 operator="containsText" id="{1EB2FB35-C1D6-4C26-9DA8-484A01E57BB8}">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2" operator="containsText" id="{DA50589B-4C15-40FE-B4FC-C0369AF76C44}">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3" operator="containsText" id="{53C33EEC-A1D5-47CB-95A2-DBC606F954E8}">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4" operator="containsText" id="{3D92FDCE-14F0-46FF-8F15-0187086C0A8F}">
            <xm:f>NOT(ISERROR(SEARCH('C:\Users\marilynrubio\Downloads\[EPIr049_V9 DESBLOQUEADO (1).xlsx]TB'!#REF!,L15)))</xm:f>
            <xm:f>'C:\Users\marilynrubio\Downloads\[EPIr049_V9 DESBLOQUEADO (1).xlsx]TB'!#REF!</xm:f>
            <x14:dxf>
              <fill>
                <patternFill>
                  <fgColor theme="1"/>
                  <bgColor rgb="FFFF0000"/>
                </patternFill>
              </fill>
            </x14:dxf>
          </x14:cfRule>
          <xm:sqref>L15:L17 L20:L22 L25:L28 L31:L34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92"/>
  <sheetViews>
    <sheetView zoomScale="90" zoomScaleNormal="90" workbookViewId="0">
      <pane ySplit="14" topLeftCell="A15" activePane="bottomLeft" state="frozen"/>
      <selection activeCell="D10" sqref="D10:D11"/>
      <selection pane="bottomLeft" activeCell="E22" sqref="E22"/>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186</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(SUM(L$15:L$25))/F9</f>
        <v>0</v>
      </c>
      <c r="J9" s="40"/>
      <c r="K9" s="41"/>
      <c r="L9" s="40"/>
      <c r="M9" s="40"/>
      <c r="N9" s="40"/>
    </row>
    <row r="10" spans="1:14" s="47" customFormat="1" ht="11.4" customHeight="1" x14ac:dyDescent="0.3">
      <c r="B10" s="48"/>
      <c r="C10" s="164" t="s">
        <v>96</v>
      </c>
      <c r="D10" s="165" t="str">
        <f>[1]Contenido!C16</f>
        <v>Dirección de Planeación Institucional</v>
      </c>
      <c r="E10" s="96" t="s">
        <v>92</v>
      </c>
      <c r="F10" s="44">
        <v>1</v>
      </c>
      <c r="G10" s="96" t="s">
        <v>90</v>
      </c>
      <c r="H10" s="45" t="s">
        <v>115</v>
      </c>
      <c r="I10" s="46">
        <f>(SUM(L$28:L$47))/F10</f>
        <v>0</v>
      </c>
      <c r="J10" s="48"/>
      <c r="K10" s="50"/>
      <c r="L10" s="166" t="s">
        <v>100</v>
      </c>
      <c r="M10" s="166"/>
    </row>
    <row r="11" spans="1:14" s="47" customFormat="1" ht="11.4" customHeight="1" x14ac:dyDescent="0.3">
      <c r="B11" s="48"/>
      <c r="C11" s="164"/>
      <c r="D11" s="165"/>
      <c r="E11" s="96" t="s">
        <v>176</v>
      </c>
      <c r="F11" s="44">
        <v>1</v>
      </c>
      <c r="G11" s="96" t="s">
        <v>90</v>
      </c>
      <c r="H11" s="45" t="s">
        <v>178</v>
      </c>
      <c r="I11" s="46">
        <f>(SUM(L$50:L$63))/F11</f>
        <v>0</v>
      </c>
      <c r="J11" s="48"/>
      <c r="K11" s="50"/>
      <c r="L11" s="166"/>
      <c r="M11" s="166"/>
    </row>
    <row r="12" spans="1:14" s="47" customFormat="1" ht="11.4" customHeight="1" x14ac:dyDescent="0.3">
      <c r="B12" s="48"/>
      <c r="C12" s="96"/>
      <c r="D12" s="97"/>
      <c r="E12" s="96" t="s">
        <v>177</v>
      </c>
      <c r="F12" s="44">
        <v>1</v>
      </c>
      <c r="G12" s="96" t="s">
        <v>90</v>
      </c>
      <c r="H12" s="45" t="s">
        <v>179</v>
      </c>
      <c r="I12" s="46">
        <f>(SUM(L$66:L$92))/F12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29.6" customHeight="1" x14ac:dyDescent="0.3">
      <c r="B15" s="55">
        <v>1</v>
      </c>
      <c r="C15" s="55" t="s">
        <v>174</v>
      </c>
      <c r="D15" s="56" t="s">
        <v>1074</v>
      </c>
      <c r="E15" s="56" t="s">
        <v>1131</v>
      </c>
      <c r="F15" s="55" t="s">
        <v>3</v>
      </c>
      <c r="G15" s="55" t="s">
        <v>13</v>
      </c>
      <c r="H15" s="56" t="s">
        <v>1153</v>
      </c>
      <c r="I15" s="56" t="s">
        <v>1152</v>
      </c>
      <c r="J15" s="55" t="s">
        <v>88</v>
      </c>
      <c r="K15" s="56"/>
      <c r="L15" s="57"/>
      <c r="M15" s="56"/>
    </row>
    <row r="16" spans="1:14" ht="34.200000000000003" x14ac:dyDescent="0.3">
      <c r="B16" s="55">
        <v>1</v>
      </c>
      <c r="C16" s="55" t="s">
        <v>174</v>
      </c>
      <c r="D16" s="56" t="s">
        <v>1074</v>
      </c>
      <c r="E16" s="56" t="s">
        <v>1151</v>
      </c>
      <c r="F16" s="55" t="s">
        <v>3</v>
      </c>
      <c r="G16" s="55" t="s">
        <v>13</v>
      </c>
      <c r="H16" s="56" t="s">
        <v>1150</v>
      </c>
      <c r="I16" s="56" t="s">
        <v>1149</v>
      </c>
      <c r="J16" s="55" t="s">
        <v>88</v>
      </c>
      <c r="K16" s="56"/>
      <c r="L16" s="57"/>
      <c r="M16" s="56"/>
    </row>
    <row r="17" spans="2:13" ht="34.200000000000003" x14ac:dyDescent="0.3">
      <c r="B17" s="55">
        <v>1</v>
      </c>
      <c r="C17" s="55" t="s">
        <v>174</v>
      </c>
      <c r="D17" s="56" t="s">
        <v>1074</v>
      </c>
      <c r="E17" s="56" t="s">
        <v>1148</v>
      </c>
      <c r="F17" s="55" t="s">
        <v>3</v>
      </c>
      <c r="G17" s="55" t="s">
        <v>13</v>
      </c>
      <c r="H17" s="56" t="s">
        <v>1147</v>
      </c>
      <c r="I17" s="56" t="s">
        <v>1117</v>
      </c>
      <c r="J17" s="55" t="s">
        <v>88</v>
      </c>
      <c r="K17" s="56"/>
      <c r="L17" s="57"/>
      <c r="M17" s="56"/>
    </row>
    <row r="18" spans="2:13" ht="51" customHeight="1" x14ac:dyDescent="0.3">
      <c r="B18" s="55">
        <v>1</v>
      </c>
      <c r="C18" s="55" t="s">
        <v>174</v>
      </c>
      <c r="D18" s="56" t="s">
        <v>1074</v>
      </c>
      <c r="E18" s="56" t="s">
        <v>1073</v>
      </c>
      <c r="F18" s="55" t="s">
        <v>3</v>
      </c>
      <c r="G18" s="55" t="s">
        <v>13</v>
      </c>
      <c r="H18" s="56" t="s">
        <v>1146</v>
      </c>
      <c r="I18" s="56" t="s">
        <v>1071</v>
      </c>
      <c r="J18" s="55" t="s">
        <v>86</v>
      </c>
      <c r="K18" s="56"/>
      <c r="L18" s="57"/>
      <c r="M18" s="56"/>
    </row>
    <row r="19" spans="2:13" ht="34.200000000000003" x14ac:dyDescent="0.3">
      <c r="B19" s="55">
        <v>1</v>
      </c>
      <c r="C19" s="55" t="s">
        <v>174</v>
      </c>
      <c r="D19" s="56" t="s">
        <v>1074</v>
      </c>
      <c r="E19" s="56" t="s">
        <v>1119</v>
      </c>
      <c r="F19" s="55" t="s">
        <v>3</v>
      </c>
      <c r="G19" s="55" t="s">
        <v>13</v>
      </c>
      <c r="H19" s="56" t="s">
        <v>1145</v>
      </c>
      <c r="I19" s="56" t="s">
        <v>1144</v>
      </c>
      <c r="J19" s="55" t="s">
        <v>88</v>
      </c>
      <c r="K19" s="56"/>
      <c r="L19" s="57"/>
      <c r="M19" s="56"/>
    </row>
    <row r="20" spans="2:13" ht="49.95" customHeight="1" x14ac:dyDescent="0.3">
      <c r="B20" s="55">
        <v>1</v>
      </c>
      <c r="C20" s="55" t="s">
        <v>174</v>
      </c>
      <c r="D20" s="56" t="s">
        <v>1070</v>
      </c>
      <c r="E20" s="56" t="s">
        <v>1069</v>
      </c>
      <c r="F20" s="55" t="s">
        <v>3</v>
      </c>
      <c r="G20" s="55" t="s">
        <v>13</v>
      </c>
      <c r="H20" s="56" t="s">
        <v>1044</v>
      </c>
      <c r="I20" s="56" t="s">
        <v>1108</v>
      </c>
      <c r="J20" s="55" t="s">
        <v>86</v>
      </c>
      <c r="K20" s="56"/>
      <c r="L20" s="57"/>
      <c r="M20" s="56"/>
    </row>
    <row r="21" spans="2:13" ht="73.95" customHeight="1" x14ac:dyDescent="0.3">
      <c r="B21" s="55">
        <v>1</v>
      </c>
      <c r="C21" s="55" t="s">
        <v>174</v>
      </c>
      <c r="D21" s="56" t="s">
        <v>1103</v>
      </c>
      <c r="E21" s="56" t="s">
        <v>1057</v>
      </c>
      <c r="F21" s="55" t="s">
        <v>3</v>
      </c>
      <c r="G21" s="55" t="s">
        <v>13</v>
      </c>
      <c r="H21" s="56" t="s">
        <v>1143</v>
      </c>
      <c r="I21" s="56" t="s">
        <v>1142</v>
      </c>
      <c r="J21" s="55" t="s">
        <v>86</v>
      </c>
      <c r="K21" s="56"/>
      <c r="L21" s="57"/>
      <c r="M21" s="56"/>
    </row>
    <row r="22" spans="2:13" ht="171" x14ac:dyDescent="0.3">
      <c r="B22" s="55">
        <v>1</v>
      </c>
      <c r="C22" s="55" t="s">
        <v>174</v>
      </c>
      <c r="D22" s="56" t="s">
        <v>1103</v>
      </c>
      <c r="E22" s="56" t="s">
        <v>1094</v>
      </c>
      <c r="F22" s="55" t="s">
        <v>3</v>
      </c>
      <c r="G22" s="55" t="s">
        <v>13</v>
      </c>
      <c r="H22" s="56" t="s">
        <v>1141</v>
      </c>
      <c r="I22" s="56" t="s">
        <v>1140</v>
      </c>
      <c r="J22" s="55" t="s">
        <v>86</v>
      </c>
      <c r="K22" s="56"/>
      <c r="L22" s="57"/>
      <c r="M22" s="56"/>
    </row>
    <row r="23" spans="2:13" ht="62.4" customHeight="1" x14ac:dyDescent="0.3">
      <c r="B23" s="55">
        <v>1</v>
      </c>
      <c r="C23" s="55" t="s">
        <v>174</v>
      </c>
      <c r="D23" s="56" t="s">
        <v>1103</v>
      </c>
      <c r="E23" s="56" t="s">
        <v>1139</v>
      </c>
      <c r="F23" s="55" t="s">
        <v>3</v>
      </c>
      <c r="G23" s="55" t="s">
        <v>13</v>
      </c>
      <c r="H23" s="56" t="s">
        <v>1138</v>
      </c>
      <c r="I23" s="56" t="s">
        <v>1138</v>
      </c>
      <c r="J23" s="55" t="s">
        <v>88</v>
      </c>
      <c r="K23" s="56"/>
      <c r="L23" s="57"/>
      <c r="M23" s="56"/>
    </row>
    <row r="24" spans="2:13" ht="34.200000000000003" x14ac:dyDescent="0.3">
      <c r="B24" s="55">
        <v>1</v>
      </c>
      <c r="C24" s="55" t="s">
        <v>174</v>
      </c>
      <c r="D24" s="56" t="s">
        <v>1100</v>
      </c>
      <c r="E24" s="56" t="s">
        <v>358</v>
      </c>
      <c r="F24" s="55" t="s">
        <v>3</v>
      </c>
      <c r="G24" s="55" t="s">
        <v>13</v>
      </c>
      <c r="H24" s="56" t="s">
        <v>1137</v>
      </c>
      <c r="I24" s="56" t="s">
        <v>625</v>
      </c>
      <c r="J24" s="55" t="s">
        <v>87</v>
      </c>
      <c r="K24" s="56"/>
      <c r="L24" s="57"/>
      <c r="M24" s="56"/>
    </row>
    <row r="25" spans="2:13" x14ac:dyDescent="0.3">
      <c r="B25" s="55">
        <v>1</v>
      </c>
      <c r="C25" s="55"/>
      <c r="D25" s="56"/>
      <c r="E25" s="56"/>
      <c r="F25" s="55"/>
      <c r="G25" s="55"/>
      <c r="H25" s="56"/>
      <c r="I25" s="56"/>
      <c r="J25" s="55"/>
      <c r="K25" s="56"/>
      <c r="L25" s="57"/>
      <c r="M25" s="56"/>
    </row>
    <row r="26" spans="2:13" ht="12" thickBot="1" x14ac:dyDescent="0.35">
      <c r="D26" s="59"/>
      <c r="E26" s="59"/>
      <c r="H26" s="59"/>
      <c r="I26" s="59"/>
      <c r="K26" s="59"/>
      <c r="M26" s="59"/>
    </row>
    <row r="27" spans="2:13" s="48" customFormat="1" ht="2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45.6" x14ac:dyDescent="0.3">
      <c r="B28" s="55">
        <v>2</v>
      </c>
      <c r="C28" s="55" t="s">
        <v>174</v>
      </c>
      <c r="D28" s="56" t="s">
        <v>1074</v>
      </c>
      <c r="E28" s="56" t="s">
        <v>1136</v>
      </c>
      <c r="F28" s="55" t="s">
        <v>3</v>
      </c>
      <c r="G28" s="55" t="s">
        <v>13</v>
      </c>
      <c r="H28" s="56" t="s">
        <v>1135</v>
      </c>
      <c r="I28" s="56" t="s">
        <v>1134</v>
      </c>
      <c r="J28" s="55" t="s">
        <v>86</v>
      </c>
      <c r="K28" s="56"/>
      <c r="L28" s="57"/>
      <c r="M28" s="56"/>
    </row>
    <row r="29" spans="2:13" ht="34.200000000000003" x14ac:dyDescent="0.3">
      <c r="B29" s="55">
        <v>2</v>
      </c>
      <c r="C29" s="55" t="s">
        <v>174</v>
      </c>
      <c r="D29" s="56" t="s">
        <v>1074</v>
      </c>
      <c r="E29" s="56" t="s">
        <v>1084</v>
      </c>
      <c r="F29" s="55" t="s">
        <v>3</v>
      </c>
      <c r="G29" s="55" t="s">
        <v>13</v>
      </c>
      <c r="H29" s="56" t="s">
        <v>1133</v>
      </c>
      <c r="I29" s="56" t="s">
        <v>1132</v>
      </c>
      <c r="J29" s="55" t="s">
        <v>86</v>
      </c>
      <c r="K29" s="56"/>
      <c r="L29" s="57"/>
      <c r="M29" s="56"/>
    </row>
    <row r="30" spans="2:13" ht="125.4" x14ac:dyDescent="0.3">
      <c r="B30" s="55">
        <v>2</v>
      </c>
      <c r="C30" s="55" t="s">
        <v>174</v>
      </c>
      <c r="D30" s="56" t="s">
        <v>1074</v>
      </c>
      <c r="E30" s="56" t="s">
        <v>1131</v>
      </c>
      <c r="F30" s="55" t="s">
        <v>3</v>
      </c>
      <c r="G30" s="55" t="s">
        <v>13</v>
      </c>
      <c r="H30" s="56" t="s">
        <v>1026</v>
      </c>
      <c r="I30" s="56" t="s">
        <v>1130</v>
      </c>
      <c r="J30" s="55" t="s">
        <v>86</v>
      </c>
      <c r="K30" s="56"/>
      <c r="L30" s="57"/>
      <c r="M30" s="56"/>
    </row>
    <row r="31" spans="2:13" ht="45.6" x14ac:dyDescent="0.3">
      <c r="B31" s="55">
        <v>2</v>
      </c>
      <c r="C31" s="55" t="s">
        <v>174</v>
      </c>
      <c r="D31" s="56" t="s">
        <v>1074</v>
      </c>
      <c r="E31" s="56" t="s">
        <v>1127</v>
      </c>
      <c r="F31" s="55" t="s">
        <v>3</v>
      </c>
      <c r="G31" s="55" t="s">
        <v>13</v>
      </c>
      <c r="H31" s="56" t="s">
        <v>1129</v>
      </c>
      <c r="I31" s="56" t="s">
        <v>1128</v>
      </c>
      <c r="J31" s="55" t="s">
        <v>88</v>
      </c>
      <c r="K31" s="56"/>
      <c r="L31" s="57"/>
      <c r="M31" s="56"/>
    </row>
    <row r="32" spans="2:13" ht="45.6" x14ac:dyDescent="0.3">
      <c r="B32" s="55">
        <v>2</v>
      </c>
      <c r="C32" s="55" t="s">
        <v>174</v>
      </c>
      <c r="D32" s="56" t="s">
        <v>1074</v>
      </c>
      <c r="E32" s="56" t="s">
        <v>1127</v>
      </c>
      <c r="F32" s="55" t="s">
        <v>3</v>
      </c>
      <c r="G32" s="55" t="s">
        <v>13</v>
      </c>
      <c r="H32" s="56" t="s">
        <v>1126</v>
      </c>
      <c r="I32" s="56" t="s">
        <v>1125</v>
      </c>
      <c r="J32" s="55" t="s">
        <v>88</v>
      </c>
      <c r="K32" s="56"/>
      <c r="L32" s="57"/>
      <c r="M32" s="56"/>
    </row>
    <row r="33" spans="2:13" ht="45.6" x14ac:dyDescent="0.3">
      <c r="B33" s="55">
        <v>2</v>
      </c>
      <c r="C33" s="55" t="s">
        <v>174</v>
      </c>
      <c r="D33" s="56" t="s">
        <v>1074</v>
      </c>
      <c r="E33" s="56" t="s">
        <v>1073</v>
      </c>
      <c r="F33" s="55" t="s">
        <v>3</v>
      </c>
      <c r="G33" s="55" t="s">
        <v>13</v>
      </c>
      <c r="H33" s="56" t="s">
        <v>1124</v>
      </c>
      <c r="I33" s="56" t="s">
        <v>1071</v>
      </c>
      <c r="J33" s="55" t="s">
        <v>86</v>
      </c>
      <c r="K33" s="56"/>
      <c r="L33" s="57"/>
      <c r="M33" s="56"/>
    </row>
    <row r="34" spans="2:13" ht="45.6" x14ac:dyDescent="0.3">
      <c r="B34" s="55">
        <v>2</v>
      </c>
      <c r="C34" s="55" t="s">
        <v>174</v>
      </c>
      <c r="D34" s="56" t="s">
        <v>1074</v>
      </c>
      <c r="E34" s="56" t="s">
        <v>1073</v>
      </c>
      <c r="F34" s="55" t="s">
        <v>3</v>
      </c>
      <c r="G34" s="55" t="s">
        <v>13</v>
      </c>
      <c r="H34" s="56" t="s">
        <v>1023</v>
      </c>
      <c r="I34" s="56" t="s">
        <v>1123</v>
      </c>
      <c r="J34" s="55" t="s">
        <v>86</v>
      </c>
      <c r="K34" s="56"/>
      <c r="L34" s="57"/>
      <c r="M34" s="56"/>
    </row>
    <row r="35" spans="2:13" ht="34.200000000000003" x14ac:dyDescent="0.3">
      <c r="B35" s="55">
        <v>2</v>
      </c>
      <c r="C35" s="55" t="s">
        <v>174</v>
      </c>
      <c r="D35" s="56" t="s">
        <v>1074</v>
      </c>
      <c r="E35" s="56" t="s">
        <v>1119</v>
      </c>
      <c r="F35" s="55" t="s">
        <v>3</v>
      </c>
      <c r="G35" s="55" t="s">
        <v>13</v>
      </c>
      <c r="H35" s="56" t="s">
        <v>1122</v>
      </c>
      <c r="I35" s="56" t="s">
        <v>1121</v>
      </c>
      <c r="J35" s="55" t="s">
        <v>86</v>
      </c>
      <c r="K35" s="56"/>
      <c r="L35" s="57"/>
      <c r="M35" s="56"/>
    </row>
    <row r="36" spans="2:13" ht="34.200000000000003" x14ac:dyDescent="0.3">
      <c r="B36" s="55">
        <v>2</v>
      </c>
      <c r="C36" s="55" t="s">
        <v>174</v>
      </c>
      <c r="D36" s="56" t="s">
        <v>1074</v>
      </c>
      <c r="E36" s="56" t="s">
        <v>1119</v>
      </c>
      <c r="F36" s="55" t="s">
        <v>3</v>
      </c>
      <c r="G36" s="55" t="s">
        <v>13</v>
      </c>
      <c r="H36" s="56" t="s">
        <v>1120</v>
      </c>
      <c r="I36" s="56" t="s">
        <v>1011</v>
      </c>
      <c r="J36" s="55" t="s">
        <v>88</v>
      </c>
      <c r="K36" s="56"/>
      <c r="L36" s="57"/>
      <c r="M36" s="56"/>
    </row>
    <row r="37" spans="2:13" ht="34.200000000000003" x14ac:dyDescent="0.3">
      <c r="B37" s="55">
        <v>2</v>
      </c>
      <c r="C37" s="55" t="s">
        <v>174</v>
      </c>
      <c r="D37" s="56" t="s">
        <v>1074</v>
      </c>
      <c r="E37" s="56" t="s">
        <v>1119</v>
      </c>
      <c r="F37" s="55" t="s">
        <v>3</v>
      </c>
      <c r="G37" s="55" t="s">
        <v>13</v>
      </c>
      <c r="H37" s="56" t="s">
        <v>1118</v>
      </c>
      <c r="I37" s="56" t="s">
        <v>1117</v>
      </c>
      <c r="J37" s="55" t="s">
        <v>88</v>
      </c>
      <c r="K37" s="56"/>
      <c r="L37" s="57"/>
      <c r="M37" s="56"/>
    </row>
    <row r="38" spans="2:13" ht="34.200000000000003" x14ac:dyDescent="0.3">
      <c r="B38" s="55">
        <v>2</v>
      </c>
      <c r="C38" s="55" t="s">
        <v>174</v>
      </c>
      <c r="D38" s="56" t="s">
        <v>1070</v>
      </c>
      <c r="E38" s="56" t="s">
        <v>1116</v>
      </c>
      <c r="F38" s="55" t="s">
        <v>3</v>
      </c>
      <c r="G38" s="55" t="s">
        <v>13</v>
      </c>
      <c r="H38" s="56" t="s">
        <v>1115</v>
      </c>
      <c r="I38" s="56" t="s">
        <v>1114</v>
      </c>
      <c r="J38" s="55" t="s">
        <v>86</v>
      </c>
      <c r="K38" s="56"/>
      <c r="L38" s="57"/>
      <c r="M38" s="56"/>
    </row>
    <row r="39" spans="2:13" ht="72" customHeight="1" x14ac:dyDescent="0.3">
      <c r="B39" s="55">
        <v>2</v>
      </c>
      <c r="C39" s="55" t="s">
        <v>174</v>
      </c>
      <c r="D39" s="56" t="s">
        <v>1070</v>
      </c>
      <c r="E39" s="56" t="s">
        <v>1106</v>
      </c>
      <c r="F39" s="55" t="s">
        <v>3</v>
      </c>
      <c r="G39" s="55" t="s">
        <v>13</v>
      </c>
      <c r="H39" s="56" t="s">
        <v>1113</v>
      </c>
      <c r="I39" s="56" t="s">
        <v>1112</v>
      </c>
      <c r="J39" s="55" t="s">
        <v>86</v>
      </c>
      <c r="K39" s="56"/>
      <c r="L39" s="57"/>
      <c r="M39" s="56"/>
    </row>
    <row r="40" spans="2:13" ht="45.6" x14ac:dyDescent="0.3">
      <c r="B40" s="55">
        <v>2</v>
      </c>
      <c r="C40" s="55" t="s">
        <v>174</v>
      </c>
      <c r="D40" s="56" t="s">
        <v>1070</v>
      </c>
      <c r="E40" s="56" t="s">
        <v>1106</v>
      </c>
      <c r="F40" s="55" t="s">
        <v>3</v>
      </c>
      <c r="G40" s="55" t="s">
        <v>13</v>
      </c>
      <c r="H40" s="56" t="s">
        <v>1111</v>
      </c>
      <c r="I40" s="56" t="s">
        <v>1110</v>
      </c>
      <c r="J40" s="55" t="s">
        <v>86</v>
      </c>
      <c r="K40" s="56"/>
      <c r="L40" s="57"/>
      <c r="M40" s="56"/>
    </row>
    <row r="41" spans="2:13" ht="34.200000000000003" x14ac:dyDescent="0.3">
      <c r="B41" s="55">
        <v>2</v>
      </c>
      <c r="C41" s="55" t="s">
        <v>174</v>
      </c>
      <c r="D41" s="56" t="s">
        <v>1070</v>
      </c>
      <c r="E41" s="56" t="s">
        <v>1106</v>
      </c>
      <c r="F41" s="55" t="s">
        <v>3</v>
      </c>
      <c r="G41" s="55" t="s">
        <v>13</v>
      </c>
      <c r="H41" s="56" t="s">
        <v>1109</v>
      </c>
      <c r="I41" s="56" t="s">
        <v>1108</v>
      </c>
      <c r="J41" s="55" t="s">
        <v>86</v>
      </c>
      <c r="K41" s="56"/>
      <c r="L41" s="57"/>
      <c r="M41" s="56"/>
    </row>
    <row r="42" spans="2:13" ht="34.200000000000003" x14ac:dyDescent="0.3">
      <c r="B42" s="55">
        <v>2</v>
      </c>
      <c r="C42" s="55" t="s">
        <v>174</v>
      </c>
      <c r="D42" s="56" t="s">
        <v>1070</v>
      </c>
      <c r="E42" s="56" t="s">
        <v>1106</v>
      </c>
      <c r="F42" s="55" t="s">
        <v>3</v>
      </c>
      <c r="G42" s="55" t="s">
        <v>13</v>
      </c>
      <c r="H42" s="56" t="s">
        <v>1107</v>
      </c>
      <c r="I42" s="56" t="s">
        <v>1043</v>
      </c>
      <c r="J42" s="55" t="s">
        <v>86</v>
      </c>
      <c r="K42" s="56"/>
      <c r="L42" s="57"/>
      <c r="M42" s="56"/>
    </row>
    <row r="43" spans="2:13" ht="34.200000000000003" x14ac:dyDescent="0.3">
      <c r="B43" s="55">
        <v>2</v>
      </c>
      <c r="C43" s="55" t="s">
        <v>174</v>
      </c>
      <c r="D43" s="56" t="s">
        <v>1070</v>
      </c>
      <c r="E43" s="56" t="s">
        <v>1106</v>
      </c>
      <c r="F43" s="55" t="s">
        <v>3</v>
      </c>
      <c r="G43" s="55" t="s">
        <v>13</v>
      </c>
      <c r="H43" s="56" t="s">
        <v>1039</v>
      </c>
      <c r="I43" s="56" t="s">
        <v>1105</v>
      </c>
      <c r="J43" s="55" t="s">
        <v>86</v>
      </c>
      <c r="K43" s="56"/>
      <c r="L43" s="57"/>
      <c r="M43" s="56"/>
    </row>
    <row r="44" spans="2:13" ht="68.400000000000006" x14ac:dyDescent="0.3">
      <c r="B44" s="55">
        <v>2</v>
      </c>
      <c r="C44" s="55" t="s">
        <v>174</v>
      </c>
      <c r="D44" s="56" t="s">
        <v>1103</v>
      </c>
      <c r="E44" s="56" t="s">
        <v>1057</v>
      </c>
      <c r="F44" s="55" t="s">
        <v>3</v>
      </c>
      <c r="G44" s="55" t="s">
        <v>13</v>
      </c>
      <c r="H44" s="56" t="s">
        <v>1104</v>
      </c>
      <c r="I44" s="56" t="s">
        <v>1059</v>
      </c>
      <c r="J44" s="55" t="s">
        <v>87</v>
      </c>
      <c r="K44" s="56"/>
      <c r="L44" s="57"/>
      <c r="M44" s="56"/>
    </row>
    <row r="45" spans="2:13" ht="84.6" customHeight="1" x14ac:dyDescent="0.3">
      <c r="B45" s="55">
        <v>2</v>
      </c>
      <c r="C45" s="55" t="s">
        <v>174</v>
      </c>
      <c r="D45" s="56" t="s">
        <v>1103</v>
      </c>
      <c r="E45" s="56" t="s">
        <v>1094</v>
      </c>
      <c r="F45" s="55" t="s">
        <v>3</v>
      </c>
      <c r="G45" s="55" t="s">
        <v>13</v>
      </c>
      <c r="H45" s="56" t="s">
        <v>1102</v>
      </c>
      <c r="I45" s="56" t="s">
        <v>1101</v>
      </c>
      <c r="J45" s="55" t="s">
        <v>86</v>
      </c>
      <c r="K45" s="56"/>
      <c r="L45" s="57"/>
      <c r="M45" s="56"/>
    </row>
    <row r="46" spans="2:13" ht="34.200000000000003" x14ac:dyDescent="0.3">
      <c r="B46" s="55">
        <v>2</v>
      </c>
      <c r="C46" s="55" t="s">
        <v>174</v>
      </c>
      <c r="D46" s="56" t="s">
        <v>1100</v>
      </c>
      <c r="E46" s="56" t="s">
        <v>358</v>
      </c>
      <c r="F46" s="55" t="s">
        <v>3</v>
      </c>
      <c r="G46" s="55" t="s">
        <v>13</v>
      </c>
      <c r="H46" s="56" t="s">
        <v>1099</v>
      </c>
      <c r="I46" s="56" t="s">
        <v>658</v>
      </c>
      <c r="J46" s="55" t="s">
        <v>87</v>
      </c>
      <c r="K46" s="56"/>
      <c r="L46" s="57"/>
      <c r="M46" s="56"/>
    </row>
    <row r="47" spans="2:13" x14ac:dyDescent="0.3">
      <c r="B47" s="55">
        <v>2</v>
      </c>
      <c r="C47" s="55"/>
      <c r="D47" s="56"/>
      <c r="E47" s="56"/>
      <c r="F47" s="55"/>
      <c r="G47" s="55"/>
      <c r="H47" s="56"/>
      <c r="I47" s="56"/>
      <c r="J47" s="55"/>
      <c r="K47" s="56"/>
      <c r="L47" s="57"/>
      <c r="M47" s="56"/>
    </row>
    <row r="48" spans="2:13" ht="12" thickBot="1" x14ac:dyDescent="0.35"/>
    <row r="49" spans="2:13" s="48" customFormat="1" ht="30.6" customHeight="1" thickTop="1" x14ac:dyDescent="0.3">
      <c r="B49" s="51" t="s">
        <v>93</v>
      </c>
      <c r="C49" s="51" t="s">
        <v>75</v>
      </c>
      <c r="D49" s="51" t="s">
        <v>76</v>
      </c>
      <c r="E49" s="51" t="s">
        <v>77</v>
      </c>
      <c r="F49" s="51" t="s">
        <v>78</v>
      </c>
      <c r="G49" s="51" t="s">
        <v>79</v>
      </c>
      <c r="H49" s="52" t="s">
        <v>156</v>
      </c>
      <c r="I49" s="52" t="s">
        <v>157</v>
      </c>
      <c r="J49" s="52" t="s">
        <v>158</v>
      </c>
      <c r="K49" s="52" t="s">
        <v>80</v>
      </c>
      <c r="L49" s="53" t="s">
        <v>94</v>
      </c>
      <c r="M49" s="53" t="s">
        <v>95</v>
      </c>
    </row>
    <row r="50" spans="2:13" ht="34.200000000000003" x14ac:dyDescent="0.3">
      <c r="B50" s="55">
        <v>3</v>
      </c>
      <c r="C50" s="55" t="s">
        <v>174</v>
      </c>
      <c r="D50" s="56" t="s">
        <v>1062</v>
      </c>
      <c r="E50" s="56" t="s">
        <v>358</v>
      </c>
      <c r="F50" s="55" t="s">
        <v>3</v>
      </c>
      <c r="G50" s="55" t="s">
        <v>13</v>
      </c>
      <c r="H50" s="56" t="s">
        <v>676</v>
      </c>
      <c r="I50" s="56" t="s">
        <v>677</v>
      </c>
      <c r="J50" s="55" t="s">
        <v>87</v>
      </c>
      <c r="K50" s="56"/>
      <c r="L50" s="57"/>
      <c r="M50" s="56"/>
    </row>
    <row r="51" spans="2:13" ht="45.6" x14ac:dyDescent="0.3">
      <c r="B51" s="55">
        <v>3</v>
      </c>
      <c r="C51" s="55" t="s">
        <v>174</v>
      </c>
      <c r="D51" s="56" t="s">
        <v>1058</v>
      </c>
      <c r="E51" s="56" t="s">
        <v>1057</v>
      </c>
      <c r="F51" s="55" t="s">
        <v>3</v>
      </c>
      <c r="G51" s="55" t="s">
        <v>13</v>
      </c>
      <c r="H51" s="56" t="s">
        <v>1098</v>
      </c>
      <c r="I51" s="56" t="s">
        <v>1097</v>
      </c>
      <c r="J51" s="55" t="s">
        <v>87</v>
      </c>
      <c r="K51" s="56"/>
      <c r="L51" s="57"/>
      <c r="M51" s="56"/>
    </row>
    <row r="52" spans="2:13" ht="73.95" customHeight="1" x14ac:dyDescent="0.3">
      <c r="B52" s="55">
        <v>3</v>
      </c>
      <c r="C52" s="55" t="s">
        <v>174</v>
      </c>
      <c r="D52" s="56" t="s">
        <v>1058</v>
      </c>
      <c r="E52" s="56" t="s">
        <v>1057</v>
      </c>
      <c r="F52" s="55" t="s">
        <v>3</v>
      </c>
      <c r="G52" s="55" t="s">
        <v>13</v>
      </c>
      <c r="H52" s="56" t="s">
        <v>1096</v>
      </c>
      <c r="I52" s="56" t="s">
        <v>1095</v>
      </c>
      <c r="J52" s="55" t="s">
        <v>86</v>
      </c>
      <c r="K52" s="56"/>
      <c r="L52" s="57"/>
      <c r="M52" s="56"/>
    </row>
    <row r="53" spans="2:13" ht="91.2" x14ac:dyDescent="0.3">
      <c r="B53" s="55">
        <v>3</v>
      </c>
      <c r="C53" s="55" t="s">
        <v>174</v>
      </c>
      <c r="D53" s="56" t="s">
        <v>1058</v>
      </c>
      <c r="E53" s="56" t="s">
        <v>1094</v>
      </c>
      <c r="F53" s="55" t="s">
        <v>3</v>
      </c>
      <c r="G53" s="55" t="s">
        <v>13</v>
      </c>
      <c r="H53" s="56" t="s">
        <v>1093</v>
      </c>
      <c r="I53" s="56" t="s">
        <v>1092</v>
      </c>
      <c r="J53" s="55" t="s">
        <v>86</v>
      </c>
      <c r="K53" s="56"/>
      <c r="L53" s="57"/>
      <c r="M53" s="56"/>
    </row>
    <row r="54" spans="2:13" ht="57" x14ac:dyDescent="0.3">
      <c r="B54" s="55">
        <v>3</v>
      </c>
      <c r="C54" s="55" t="s">
        <v>174</v>
      </c>
      <c r="D54" s="56" t="s">
        <v>1077</v>
      </c>
      <c r="E54" s="56" t="s">
        <v>1051</v>
      </c>
      <c r="F54" s="55" t="s">
        <v>3</v>
      </c>
      <c r="G54" s="55" t="s">
        <v>13</v>
      </c>
      <c r="H54" s="56" t="s">
        <v>1091</v>
      </c>
      <c r="I54" s="56" t="s">
        <v>1049</v>
      </c>
      <c r="J54" s="55" t="s">
        <v>88</v>
      </c>
      <c r="K54" s="56"/>
      <c r="L54" s="57"/>
      <c r="M54" s="56"/>
    </row>
    <row r="55" spans="2:13" ht="79.8" x14ac:dyDescent="0.3">
      <c r="B55" s="55">
        <v>3</v>
      </c>
      <c r="C55" s="55" t="s">
        <v>174</v>
      </c>
      <c r="D55" s="56" t="s">
        <v>1077</v>
      </c>
      <c r="E55" s="56" t="s">
        <v>1051</v>
      </c>
      <c r="F55" s="55" t="s">
        <v>3</v>
      </c>
      <c r="G55" s="55" t="s">
        <v>13</v>
      </c>
      <c r="H55" s="56" t="s">
        <v>1090</v>
      </c>
      <c r="I55" s="56" t="s">
        <v>1089</v>
      </c>
      <c r="J55" s="55" t="s">
        <v>88</v>
      </c>
      <c r="K55" s="56"/>
      <c r="L55" s="57"/>
      <c r="M55" s="56"/>
    </row>
    <row r="56" spans="2:13" ht="45.6" x14ac:dyDescent="0.3">
      <c r="B56" s="55">
        <v>3</v>
      </c>
      <c r="C56" s="55" t="s">
        <v>174</v>
      </c>
      <c r="D56" s="56" t="s">
        <v>1077</v>
      </c>
      <c r="E56" s="56" t="s">
        <v>1088</v>
      </c>
      <c r="F56" s="55" t="s">
        <v>3</v>
      </c>
      <c r="G56" s="55" t="s">
        <v>13</v>
      </c>
      <c r="H56" s="56" t="s">
        <v>1044</v>
      </c>
      <c r="I56" s="56" t="s">
        <v>1087</v>
      </c>
      <c r="J56" s="55" t="s">
        <v>86</v>
      </c>
      <c r="K56" s="56"/>
      <c r="L56" s="57"/>
      <c r="M56" s="56"/>
    </row>
    <row r="57" spans="2:13" ht="91.95" customHeight="1" x14ac:dyDescent="0.3">
      <c r="B57" s="55">
        <v>3</v>
      </c>
      <c r="C57" s="55" t="s">
        <v>174</v>
      </c>
      <c r="D57" s="56" t="s">
        <v>1077</v>
      </c>
      <c r="E57" s="56" t="s">
        <v>1013</v>
      </c>
      <c r="F57" s="55" t="s">
        <v>3</v>
      </c>
      <c r="G57" s="55" t="s">
        <v>13</v>
      </c>
      <c r="H57" s="56" t="s">
        <v>1086</v>
      </c>
      <c r="I57" s="56" t="s">
        <v>1085</v>
      </c>
      <c r="J57" s="55" t="s">
        <v>87</v>
      </c>
      <c r="K57" s="56"/>
      <c r="L57" s="57"/>
      <c r="M57" s="56"/>
    </row>
    <row r="58" spans="2:13" ht="91.2" customHeight="1" x14ac:dyDescent="0.3">
      <c r="B58" s="55">
        <v>3</v>
      </c>
      <c r="C58" s="55" t="s">
        <v>174</v>
      </c>
      <c r="D58" s="56" t="s">
        <v>1077</v>
      </c>
      <c r="E58" s="56" t="s">
        <v>1013</v>
      </c>
      <c r="F58" s="55" t="s">
        <v>3</v>
      </c>
      <c r="G58" s="55" t="s">
        <v>13</v>
      </c>
      <c r="H58" s="56" t="s">
        <v>1084</v>
      </c>
      <c r="I58" s="56" t="s">
        <v>1083</v>
      </c>
      <c r="J58" s="55" t="s">
        <v>86</v>
      </c>
      <c r="K58" s="56"/>
      <c r="L58" s="57"/>
      <c r="M58" s="56"/>
    </row>
    <row r="59" spans="2:13" ht="93" customHeight="1" x14ac:dyDescent="0.3">
      <c r="B59" s="55">
        <v>3</v>
      </c>
      <c r="C59" s="55" t="s">
        <v>174</v>
      </c>
      <c r="D59" s="56" t="s">
        <v>1077</v>
      </c>
      <c r="E59" s="56" t="s">
        <v>1013</v>
      </c>
      <c r="F59" s="55" t="s">
        <v>3</v>
      </c>
      <c r="G59" s="55" t="s">
        <v>13</v>
      </c>
      <c r="H59" s="56" t="s">
        <v>1082</v>
      </c>
      <c r="I59" s="56" t="s">
        <v>1081</v>
      </c>
      <c r="J59" s="55" t="s">
        <v>88</v>
      </c>
      <c r="K59" s="56"/>
      <c r="L59" s="57"/>
      <c r="M59" s="56"/>
    </row>
    <row r="60" spans="2:13" ht="93.6" customHeight="1" x14ac:dyDescent="0.3">
      <c r="B60" s="55">
        <v>3</v>
      </c>
      <c r="C60" s="55" t="s">
        <v>174</v>
      </c>
      <c r="D60" s="56" t="s">
        <v>1077</v>
      </c>
      <c r="E60" s="56" t="s">
        <v>1013</v>
      </c>
      <c r="F60" s="55" t="s">
        <v>3</v>
      </c>
      <c r="G60" s="55" t="s">
        <v>13</v>
      </c>
      <c r="H60" s="56" t="s">
        <v>1080</v>
      </c>
      <c r="I60" s="56" t="s">
        <v>1023</v>
      </c>
      <c r="J60" s="55" t="s">
        <v>86</v>
      </c>
      <c r="K60" s="56"/>
      <c r="L60" s="57"/>
      <c r="M60" s="56"/>
    </row>
    <row r="61" spans="2:13" ht="97.2" customHeight="1" x14ac:dyDescent="0.3">
      <c r="B61" s="55">
        <v>3</v>
      </c>
      <c r="C61" s="55" t="s">
        <v>174</v>
      </c>
      <c r="D61" s="56" t="s">
        <v>1077</v>
      </c>
      <c r="E61" s="56" t="s">
        <v>1013</v>
      </c>
      <c r="F61" s="55" t="s">
        <v>3</v>
      </c>
      <c r="G61" s="55" t="s">
        <v>13</v>
      </c>
      <c r="H61" s="56" t="s">
        <v>1079</v>
      </c>
      <c r="I61" s="56" t="s">
        <v>1078</v>
      </c>
      <c r="J61" s="55" t="s">
        <v>86</v>
      </c>
      <c r="K61" s="56"/>
      <c r="L61" s="57"/>
      <c r="M61" s="56"/>
    </row>
    <row r="62" spans="2:13" ht="94.95" customHeight="1" x14ac:dyDescent="0.3">
      <c r="B62" s="55">
        <v>3</v>
      </c>
      <c r="C62" s="55" t="s">
        <v>174</v>
      </c>
      <c r="D62" s="56" t="s">
        <v>1077</v>
      </c>
      <c r="E62" s="56" t="s">
        <v>1013</v>
      </c>
      <c r="F62" s="55" t="s">
        <v>3</v>
      </c>
      <c r="G62" s="55" t="s">
        <v>13</v>
      </c>
      <c r="H62" s="56" t="s">
        <v>1076</v>
      </c>
      <c r="I62" s="56" t="s">
        <v>1075</v>
      </c>
      <c r="J62" s="55" t="s">
        <v>88</v>
      </c>
      <c r="K62" s="56"/>
      <c r="L62" s="57"/>
      <c r="M62" s="56"/>
    </row>
    <row r="63" spans="2:13" x14ac:dyDescent="0.3">
      <c r="B63" s="55">
        <v>3</v>
      </c>
      <c r="C63" s="55"/>
      <c r="D63" s="56"/>
      <c r="E63" s="56"/>
      <c r="F63" s="55"/>
      <c r="G63" s="55"/>
      <c r="H63" s="56"/>
      <c r="I63" s="56"/>
      <c r="J63" s="55"/>
      <c r="K63" s="56"/>
      <c r="L63" s="57"/>
      <c r="M63" s="56"/>
    </row>
    <row r="64" spans="2:13" ht="12" thickBot="1" x14ac:dyDescent="0.35">
      <c r="D64" s="59"/>
      <c r="E64" s="59"/>
      <c r="H64" s="59"/>
      <c r="I64" s="59"/>
      <c r="K64" s="59"/>
      <c r="M64" s="59"/>
    </row>
    <row r="65" spans="2:13" s="48" customFormat="1" ht="21" thickTop="1" x14ac:dyDescent="0.3">
      <c r="B65" s="51" t="s">
        <v>93</v>
      </c>
      <c r="C65" s="51" t="s">
        <v>75</v>
      </c>
      <c r="D65" s="51" t="s">
        <v>76</v>
      </c>
      <c r="E65" s="51" t="s">
        <v>77</v>
      </c>
      <c r="F65" s="51" t="s">
        <v>78</v>
      </c>
      <c r="G65" s="51" t="s">
        <v>79</v>
      </c>
      <c r="H65" s="52" t="s">
        <v>156</v>
      </c>
      <c r="I65" s="52" t="s">
        <v>157</v>
      </c>
      <c r="J65" s="52" t="s">
        <v>158</v>
      </c>
      <c r="K65" s="52" t="s">
        <v>80</v>
      </c>
      <c r="L65" s="53" t="s">
        <v>94</v>
      </c>
      <c r="M65" s="53" t="s">
        <v>95</v>
      </c>
    </row>
    <row r="66" spans="2:13" ht="57" x14ac:dyDescent="0.3">
      <c r="B66" s="55">
        <v>4</v>
      </c>
      <c r="C66" s="55" t="s">
        <v>174</v>
      </c>
      <c r="D66" s="56" t="s">
        <v>1074</v>
      </c>
      <c r="E66" s="56" t="s">
        <v>1073</v>
      </c>
      <c r="F66" s="55" t="s">
        <v>3</v>
      </c>
      <c r="G66" s="55" t="s">
        <v>13</v>
      </c>
      <c r="H66" s="56" t="s">
        <v>1072</v>
      </c>
      <c r="I66" s="56" t="s">
        <v>1071</v>
      </c>
      <c r="J66" s="55" t="s">
        <v>86</v>
      </c>
      <c r="K66" s="56"/>
      <c r="L66" s="57"/>
      <c r="M66" s="56"/>
    </row>
    <row r="67" spans="2:13" ht="45.6" x14ac:dyDescent="0.3">
      <c r="B67" s="55">
        <v>4</v>
      </c>
      <c r="C67" s="55" t="s">
        <v>174</v>
      </c>
      <c r="D67" s="56" t="s">
        <v>1070</v>
      </c>
      <c r="E67" s="56" t="s">
        <v>1069</v>
      </c>
      <c r="F67" s="55" t="s">
        <v>3</v>
      </c>
      <c r="G67" s="55" t="s">
        <v>13</v>
      </c>
      <c r="H67" s="56" t="s">
        <v>1068</v>
      </c>
      <c r="I67" s="56" t="s">
        <v>1043</v>
      </c>
      <c r="J67" s="55" t="s">
        <v>86</v>
      </c>
      <c r="K67" s="56"/>
      <c r="L67" s="57"/>
      <c r="M67" s="56"/>
    </row>
    <row r="68" spans="2:13" ht="102.6" x14ac:dyDescent="0.3">
      <c r="B68" s="55">
        <v>4</v>
      </c>
      <c r="C68" s="55" t="s">
        <v>174</v>
      </c>
      <c r="D68" s="56" t="s">
        <v>1062</v>
      </c>
      <c r="E68" s="56" t="s">
        <v>1065</v>
      </c>
      <c r="F68" s="55" t="s">
        <v>3</v>
      </c>
      <c r="G68" s="55" t="s">
        <v>13</v>
      </c>
      <c r="H68" s="56" t="s">
        <v>1067</v>
      </c>
      <c r="I68" s="56" t="s">
        <v>1066</v>
      </c>
      <c r="J68" s="55" t="s">
        <v>87</v>
      </c>
      <c r="K68" s="56"/>
      <c r="L68" s="57"/>
      <c r="M68" s="56"/>
    </row>
    <row r="69" spans="2:13" ht="102.6" x14ac:dyDescent="0.3">
      <c r="B69" s="55">
        <v>4</v>
      </c>
      <c r="C69" s="55" t="s">
        <v>174</v>
      </c>
      <c r="D69" s="56" t="s">
        <v>1062</v>
      </c>
      <c r="E69" s="56" t="s">
        <v>1065</v>
      </c>
      <c r="F69" s="55" t="s">
        <v>3</v>
      </c>
      <c r="G69" s="55" t="s">
        <v>13</v>
      </c>
      <c r="H69" s="56" t="s">
        <v>1064</v>
      </c>
      <c r="I69" s="56" t="s">
        <v>1063</v>
      </c>
      <c r="J69" s="55" t="s">
        <v>87</v>
      </c>
      <c r="K69" s="56"/>
      <c r="L69" s="57"/>
      <c r="M69" s="56"/>
    </row>
    <row r="70" spans="2:13" ht="34.200000000000003" x14ac:dyDescent="0.3">
      <c r="B70" s="55">
        <v>4</v>
      </c>
      <c r="C70" s="55" t="s">
        <v>174</v>
      </c>
      <c r="D70" s="56" t="s">
        <v>1062</v>
      </c>
      <c r="E70" s="56" t="s">
        <v>358</v>
      </c>
      <c r="F70" s="55" t="s">
        <v>3</v>
      </c>
      <c r="G70" s="55" t="s">
        <v>13</v>
      </c>
      <c r="H70" s="56" t="s">
        <v>686</v>
      </c>
      <c r="I70" s="56" t="s">
        <v>1061</v>
      </c>
      <c r="J70" s="55" t="s">
        <v>87</v>
      </c>
      <c r="K70" s="56"/>
      <c r="L70" s="57"/>
      <c r="M70" s="56"/>
    </row>
    <row r="71" spans="2:13" ht="68.400000000000006" x14ac:dyDescent="0.3">
      <c r="B71" s="55">
        <v>4</v>
      </c>
      <c r="C71" s="55" t="s">
        <v>174</v>
      </c>
      <c r="D71" s="56" t="s">
        <v>1058</v>
      </c>
      <c r="E71" s="56" t="s">
        <v>1057</v>
      </c>
      <c r="F71" s="55" t="s">
        <v>3</v>
      </c>
      <c r="G71" s="55" t="s">
        <v>13</v>
      </c>
      <c r="H71" s="56" t="s">
        <v>1060</v>
      </c>
      <c r="I71" s="56" t="s">
        <v>1059</v>
      </c>
      <c r="J71" s="55" t="s">
        <v>87</v>
      </c>
      <c r="K71" s="56"/>
      <c r="L71" s="57"/>
      <c r="M71" s="56"/>
    </row>
    <row r="72" spans="2:13" ht="34.200000000000003" x14ac:dyDescent="0.3">
      <c r="B72" s="55">
        <v>4</v>
      </c>
      <c r="C72" s="55" t="s">
        <v>174</v>
      </c>
      <c r="D72" s="56" t="s">
        <v>1058</v>
      </c>
      <c r="E72" s="56" t="s">
        <v>1057</v>
      </c>
      <c r="F72" s="55" t="s">
        <v>3</v>
      </c>
      <c r="G72" s="55" t="s">
        <v>13</v>
      </c>
      <c r="H72" s="56" t="s">
        <v>1056</v>
      </c>
      <c r="I72" s="56" t="s">
        <v>1056</v>
      </c>
      <c r="J72" s="55" t="s">
        <v>88</v>
      </c>
      <c r="K72" s="56"/>
      <c r="L72" s="57"/>
      <c r="M72" s="56"/>
    </row>
    <row r="73" spans="2:13" ht="82.95" customHeight="1" x14ac:dyDescent="0.3">
      <c r="B73" s="55">
        <v>4</v>
      </c>
      <c r="C73" s="55" t="s">
        <v>174</v>
      </c>
      <c r="D73" s="56" t="s">
        <v>1055</v>
      </c>
      <c r="E73" s="56" t="s">
        <v>1054</v>
      </c>
      <c r="F73" s="55" t="s">
        <v>3</v>
      </c>
      <c r="G73" s="55" t="s">
        <v>13</v>
      </c>
      <c r="H73" s="56" t="s">
        <v>1053</v>
      </c>
      <c r="I73" s="56" t="s">
        <v>1052</v>
      </c>
      <c r="J73" s="55" t="s">
        <v>86</v>
      </c>
      <c r="K73" s="56"/>
      <c r="L73" s="57"/>
      <c r="M73" s="56"/>
    </row>
    <row r="74" spans="2:13" ht="57" x14ac:dyDescent="0.3">
      <c r="B74" s="55">
        <v>4</v>
      </c>
      <c r="C74" s="55" t="s">
        <v>174</v>
      </c>
      <c r="D74" s="56" t="s">
        <v>1014</v>
      </c>
      <c r="E74" s="56" t="s">
        <v>1051</v>
      </c>
      <c r="F74" s="55" t="s">
        <v>3</v>
      </c>
      <c r="G74" s="55" t="s">
        <v>13</v>
      </c>
      <c r="H74" s="56" t="s">
        <v>1050</v>
      </c>
      <c r="I74" s="56" t="s">
        <v>1049</v>
      </c>
      <c r="J74" s="55" t="s">
        <v>88</v>
      </c>
      <c r="K74" s="56"/>
      <c r="L74" s="57"/>
      <c r="M74" s="56"/>
    </row>
    <row r="75" spans="2:13" ht="45.6" x14ac:dyDescent="0.3">
      <c r="B75" s="55">
        <v>4</v>
      </c>
      <c r="C75" s="55" t="s">
        <v>174</v>
      </c>
      <c r="D75" s="56" t="s">
        <v>1014</v>
      </c>
      <c r="E75" s="56" t="s">
        <v>1040</v>
      </c>
      <c r="F75" s="55" t="s">
        <v>3</v>
      </c>
      <c r="G75" s="55" t="s">
        <v>13</v>
      </c>
      <c r="H75" s="56" t="s">
        <v>1048</v>
      </c>
      <c r="I75" s="56" t="s">
        <v>1047</v>
      </c>
      <c r="J75" s="55" t="s">
        <v>86</v>
      </c>
      <c r="K75" s="56"/>
      <c r="L75" s="57"/>
      <c r="M75" s="56"/>
    </row>
    <row r="76" spans="2:13" ht="57" x14ac:dyDescent="0.3">
      <c r="B76" s="55">
        <v>4</v>
      </c>
      <c r="C76" s="55" t="s">
        <v>174</v>
      </c>
      <c r="D76" s="56" t="s">
        <v>1014</v>
      </c>
      <c r="E76" s="56" t="s">
        <v>1040</v>
      </c>
      <c r="F76" s="55" t="s">
        <v>3</v>
      </c>
      <c r="G76" s="55" t="s">
        <v>13</v>
      </c>
      <c r="H76" s="56" t="s">
        <v>1046</v>
      </c>
      <c r="I76" s="56" t="s">
        <v>1045</v>
      </c>
      <c r="J76" s="55" t="s">
        <v>86</v>
      </c>
      <c r="K76" s="56"/>
      <c r="L76" s="57"/>
      <c r="M76" s="56"/>
    </row>
    <row r="77" spans="2:13" ht="45.6" x14ac:dyDescent="0.3">
      <c r="B77" s="55">
        <v>4</v>
      </c>
      <c r="C77" s="55" t="s">
        <v>174</v>
      </c>
      <c r="D77" s="56" t="s">
        <v>1014</v>
      </c>
      <c r="E77" s="56" t="s">
        <v>1040</v>
      </c>
      <c r="F77" s="55" t="s">
        <v>3</v>
      </c>
      <c r="G77" s="55" t="s">
        <v>13</v>
      </c>
      <c r="H77" s="56" t="s">
        <v>1044</v>
      </c>
      <c r="I77" s="56" t="s">
        <v>1043</v>
      </c>
      <c r="J77" s="55" t="s">
        <v>86</v>
      </c>
      <c r="K77" s="56"/>
      <c r="L77" s="57"/>
      <c r="M77" s="56"/>
    </row>
    <row r="78" spans="2:13" ht="45.6" x14ac:dyDescent="0.3">
      <c r="B78" s="55">
        <v>4</v>
      </c>
      <c r="C78" s="55" t="s">
        <v>174</v>
      </c>
      <c r="D78" s="56" t="s">
        <v>1014</v>
      </c>
      <c r="E78" s="56" t="s">
        <v>1040</v>
      </c>
      <c r="F78" s="55" t="s">
        <v>3</v>
      </c>
      <c r="G78" s="55" t="s">
        <v>13</v>
      </c>
      <c r="H78" s="56" t="s">
        <v>1042</v>
      </c>
      <c r="I78" s="56" t="s">
        <v>1041</v>
      </c>
      <c r="J78" s="55" t="s">
        <v>86</v>
      </c>
      <c r="K78" s="56"/>
      <c r="L78" s="57"/>
      <c r="M78" s="56"/>
    </row>
    <row r="79" spans="2:13" ht="72" customHeight="1" x14ac:dyDescent="0.3">
      <c r="B79" s="55">
        <v>4</v>
      </c>
      <c r="C79" s="55" t="s">
        <v>174</v>
      </c>
      <c r="D79" s="56" t="s">
        <v>1014</v>
      </c>
      <c r="E79" s="56" t="s">
        <v>1040</v>
      </c>
      <c r="F79" s="55" t="s">
        <v>3</v>
      </c>
      <c r="G79" s="55" t="s">
        <v>13</v>
      </c>
      <c r="H79" s="56" t="s">
        <v>1039</v>
      </c>
      <c r="I79" s="56" t="s">
        <v>1038</v>
      </c>
      <c r="J79" s="55" t="s">
        <v>86</v>
      </c>
      <c r="K79" s="56"/>
      <c r="L79" s="57"/>
      <c r="M79" s="56"/>
    </row>
    <row r="80" spans="2:13" ht="57" x14ac:dyDescent="0.3">
      <c r="B80" s="55">
        <v>4</v>
      </c>
      <c r="C80" s="55" t="s">
        <v>174</v>
      </c>
      <c r="D80" s="56" t="s">
        <v>1014</v>
      </c>
      <c r="E80" s="56" t="s">
        <v>1037</v>
      </c>
      <c r="F80" s="55" t="s">
        <v>3</v>
      </c>
      <c r="G80" s="55" t="s">
        <v>13</v>
      </c>
      <c r="H80" s="56" t="s">
        <v>1036</v>
      </c>
      <c r="I80" s="56" t="s">
        <v>1035</v>
      </c>
      <c r="J80" s="55" t="s">
        <v>86</v>
      </c>
      <c r="K80" s="56"/>
      <c r="L80" s="57"/>
      <c r="M80" s="56"/>
    </row>
    <row r="81" spans="2:13" ht="90.6" customHeight="1" x14ac:dyDescent="0.3">
      <c r="B81" s="55">
        <v>4</v>
      </c>
      <c r="C81" s="55" t="s">
        <v>174</v>
      </c>
      <c r="D81" s="56" t="s">
        <v>1014</v>
      </c>
      <c r="E81" s="56" t="s">
        <v>1013</v>
      </c>
      <c r="F81" s="55" t="s">
        <v>3</v>
      </c>
      <c r="G81" s="55" t="s">
        <v>13</v>
      </c>
      <c r="H81" s="56" t="s">
        <v>1034</v>
      </c>
      <c r="I81" s="56" t="s">
        <v>1033</v>
      </c>
      <c r="J81" s="55" t="s">
        <v>88</v>
      </c>
      <c r="K81" s="56"/>
      <c r="L81" s="57"/>
      <c r="M81" s="56"/>
    </row>
    <row r="82" spans="2:13" ht="91.2" customHeight="1" x14ac:dyDescent="0.3">
      <c r="B82" s="55">
        <v>4</v>
      </c>
      <c r="C82" s="55" t="s">
        <v>174</v>
      </c>
      <c r="D82" s="56" t="s">
        <v>1014</v>
      </c>
      <c r="E82" s="56" t="s">
        <v>1013</v>
      </c>
      <c r="F82" s="55" t="s">
        <v>3</v>
      </c>
      <c r="G82" s="55" t="s">
        <v>13</v>
      </c>
      <c r="H82" s="56" t="s">
        <v>1032</v>
      </c>
      <c r="I82" s="56" t="s">
        <v>1031</v>
      </c>
      <c r="J82" s="55" t="s">
        <v>86</v>
      </c>
      <c r="K82" s="56"/>
      <c r="L82" s="57"/>
      <c r="M82" s="56"/>
    </row>
    <row r="83" spans="2:13" ht="91.95" customHeight="1" x14ac:dyDescent="0.3">
      <c r="B83" s="55">
        <v>4</v>
      </c>
      <c r="C83" s="55" t="s">
        <v>174</v>
      </c>
      <c r="D83" s="56" t="s">
        <v>1014</v>
      </c>
      <c r="E83" s="56" t="s">
        <v>1013</v>
      </c>
      <c r="F83" s="55" t="s">
        <v>3</v>
      </c>
      <c r="G83" s="55" t="s">
        <v>13</v>
      </c>
      <c r="H83" s="56" t="s">
        <v>1030</v>
      </c>
      <c r="I83" s="56" t="s">
        <v>1029</v>
      </c>
      <c r="J83" s="55" t="s">
        <v>88</v>
      </c>
      <c r="K83" s="56"/>
      <c r="L83" s="57"/>
      <c r="M83" s="56"/>
    </row>
    <row r="84" spans="2:13" ht="95.4" customHeight="1" x14ac:dyDescent="0.3">
      <c r="B84" s="55">
        <v>4</v>
      </c>
      <c r="C84" s="55" t="s">
        <v>174</v>
      </c>
      <c r="D84" s="56" t="s">
        <v>1014</v>
      </c>
      <c r="E84" s="56" t="s">
        <v>1013</v>
      </c>
      <c r="F84" s="55" t="s">
        <v>3</v>
      </c>
      <c r="G84" s="55" t="s">
        <v>13</v>
      </c>
      <c r="H84" s="56" t="s">
        <v>1028</v>
      </c>
      <c r="I84" s="56" t="s">
        <v>1027</v>
      </c>
      <c r="J84" s="55" t="s">
        <v>86</v>
      </c>
      <c r="K84" s="56"/>
      <c r="L84" s="57"/>
      <c r="M84" s="56"/>
    </row>
    <row r="85" spans="2:13" ht="93" customHeight="1" x14ac:dyDescent="0.3">
      <c r="B85" s="55">
        <v>4</v>
      </c>
      <c r="C85" s="55" t="s">
        <v>174</v>
      </c>
      <c r="D85" s="56" t="s">
        <v>1014</v>
      </c>
      <c r="E85" s="56" t="s">
        <v>1013</v>
      </c>
      <c r="F85" s="55" t="s">
        <v>3</v>
      </c>
      <c r="G85" s="55" t="s">
        <v>13</v>
      </c>
      <c r="H85" s="56" t="s">
        <v>1026</v>
      </c>
      <c r="I85" s="56" t="s">
        <v>1025</v>
      </c>
      <c r="J85" s="55" t="s">
        <v>88</v>
      </c>
      <c r="K85" s="56"/>
      <c r="L85" s="57"/>
      <c r="M85" s="56"/>
    </row>
    <row r="86" spans="2:13" ht="90.6" customHeight="1" x14ac:dyDescent="0.3">
      <c r="B86" s="55">
        <v>4</v>
      </c>
      <c r="C86" s="55" t="s">
        <v>174</v>
      </c>
      <c r="D86" s="56" t="s">
        <v>1014</v>
      </c>
      <c r="E86" s="56" t="s">
        <v>1013</v>
      </c>
      <c r="F86" s="55" t="s">
        <v>3</v>
      </c>
      <c r="G86" s="55" t="s">
        <v>13</v>
      </c>
      <c r="H86" s="56" t="s">
        <v>1024</v>
      </c>
      <c r="I86" s="56" t="s">
        <v>1023</v>
      </c>
      <c r="J86" s="55" t="s">
        <v>86</v>
      </c>
      <c r="K86" s="56"/>
      <c r="L86" s="57"/>
      <c r="M86" s="56"/>
    </row>
    <row r="87" spans="2:13" ht="91.2" customHeight="1" x14ac:dyDescent="0.3">
      <c r="B87" s="55">
        <v>4</v>
      </c>
      <c r="C87" s="55" t="s">
        <v>174</v>
      </c>
      <c r="D87" s="56" t="s">
        <v>1014</v>
      </c>
      <c r="E87" s="56" t="s">
        <v>1013</v>
      </c>
      <c r="F87" s="55" t="s">
        <v>3</v>
      </c>
      <c r="G87" s="55" t="s">
        <v>13</v>
      </c>
      <c r="H87" s="56" t="s">
        <v>1022</v>
      </c>
      <c r="I87" s="56" t="s">
        <v>1021</v>
      </c>
      <c r="J87" s="55" t="s">
        <v>87</v>
      </c>
      <c r="K87" s="56"/>
      <c r="L87" s="57"/>
      <c r="M87" s="56"/>
    </row>
    <row r="88" spans="2:13" ht="91.2" x14ac:dyDescent="0.3">
      <c r="B88" s="55">
        <v>4</v>
      </c>
      <c r="C88" s="55" t="s">
        <v>174</v>
      </c>
      <c r="D88" s="56" t="s">
        <v>1014</v>
      </c>
      <c r="E88" s="56" t="s">
        <v>1013</v>
      </c>
      <c r="F88" s="55" t="s">
        <v>3</v>
      </c>
      <c r="G88" s="55" t="s">
        <v>13</v>
      </c>
      <c r="H88" s="56" t="s">
        <v>1020</v>
      </c>
      <c r="I88" s="56" t="s">
        <v>1019</v>
      </c>
      <c r="J88" s="55" t="s">
        <v>88</v>
      </c>
      <c r="K88" s="56"/>
      <c r="L88" s="57"/>
      <c r="M88" s="56"/>
    </row>
    <row r="89" spans="2:13" ht="90.6" customHeight="1" x14ac:dyDescent="0.3">
      <c r="B89" s="55">
        <v>4</v>
      </c>
      <c r="C89" s="55" t="s">
        <v>174</v>
      </c>
      <c r="D89" s="56" t="s">
        <v>1014</v>
      </c>
      <c r="E89" s="56" t="s">
        <v>1013</v>
      </c>
      <c r="F89" s="55" t="s">
        <v>3</v>
      </c>
      <c r="G89" s="55" t="s">
        <v>13</v>
      </c>
      <c r="H89" s="56" t="s">
        <v>1018</v>
      </c>
      <c r="I89" s="56" t="s">
        <v>1017</v>
      </c>
      <c r="J89" s="55" t="s">
        <v>88</v>
      </c>
      <c r="K89" s="56"/>
      <c r="L89" s="57"/>
      <c r="M89" s="56"/>
    </row>
    <row r="90" spans="2:13" ht="97.2" customHeight="1" x14ac:dyDescent="0.3">
      <c r="B90" s="55">
        <v>4</v>
      </c>
      <c r="C90" s="55" t="s">
        <v>174</v>
      </c>
      <c r="D90" s="56" t="s">
        <v>1014</v>
      </c>
      <c r="E90" s="56" t="s">
        <v>1013</v>
      </c>
      <c r="F90" s="55" t="s">
        <v>3</v>
      </c>
      <c r="G90" s="55" t="s">
        <v>13</v>
      </c>
      <c r="H90" s="56" t="s">
        <v>1016</v>
      </c>
      <c r="I90" s="56" t="s">
        <v>1015</v>
      </c>
      <c r="J90" s="55" t="s">
        <v>87</v>
      </c>
      <c r="K90" s="56"/>
      <c r="L90" s="57"/>
      <c r="M90" s="56"/>
    </row>
    <row r="91" spans="2:13" ht="90" customHeight="1" x14ac:dyDescent="0.3">
      <c r="B91" s="55">
        <v>4</v>
      </c>
      <c r="C91" s="55" t="s">
        <v>174</v>
      </c>
      <c r="D91" s="56" t="s">
        <v>1014</v>
      </c>
      <c r="E91" s="56" t="s">
        <v>1013</v>
      </c>
      <c r="F91" s="55" t="s">
        <v>3</v>
      </c>
      <c r="G91" s="55" t="s">
        <v>13</v>
      </c>
      <c r="H91" s="56" t="s">
        <v>1012</v>
      </c>
      <c r="I91" s="56" t="s">
        <v>1011</v>
      </c>
      <c r="J91" s="55" t="s">
        <v>88</v>
      </c>
      <c r="K91" s="56"/>
      <c r="L91" s="57"/>
      <c r="M91" s="56"/>
    </row>
    <row r="92" spans="2:13" x14ac:dyDescent="0.3">
      <c r="B92" s="55">
        <v>4</v>
      </c>
      <c r="C92" s="55"/>
      <c r="D92" s="56"/>
      <c r="E92" s="56"/>
      <c r="F92" s="55"/>
      <c r="G92" s="55"/>
      <c r="H92" s="56"/>
      <c r="I92" s="56"/>
      <c r="J92" s="55"/>
      <c r="K92" s="56"/>
      <c r="L92" s="57"/>
      <c r="M92"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15:C25 C28:C47 C50:C63 C66:C92" xr:uid="{00000000-0002-0000-0400-000000000000}">
      <formula1>Frentes</formula1>
    </dataValidation>
    <dataValidation type="list" allowBlank="1" showInputMessage="1" showErrorMessage="1" sqref="F15:F25 F28:F47 F50:F63 F66:F92" xr:uid="{00000000-0002-0000-0400-000001000000}">
      <formula1>Alta_Dirección</formula1>
    </dataValidation>
    <dataValidation type="list" allowBlank="1" showInputMessage="1" showErrorMessage="1" sqref="J15:J25 J28:J47 J50:J63 J66:J92" xr:uid="{00000000-0002-0000-0400-000002000000}">
      <formula1>Categoría</formula1>
    </dataValidation>
    <dataValidation type="list" allowBlank="1" showInputMessage="1" showErrorMessage="1" sqref="L28:L47 L15:L25 L50:L63 L66:L92" xr:uid="{00000000-0002-0000-0400-000003000000}">
      <formula1>Cumplimiento</formula1>
    </dataValidation>
    <dataValidation type="list" allowBlank="1" showInputMessage="1" showErrorMessage="1" sqref="G15:G25 G28:G47 G50:G63 G66:G92" xr:uid="{00000000-0002-0000-0400-000004000000}">
      <formula1>Área</formula1>
    </dataValidation>
    <dataValidation type="list" allowBlank="1" showInputMessage="1" showErrorMessage="1" sqref="B15:B25 B28:B47 B50:B63 B66:B92" xr:uid="{00000000-0002-0000-0400-000005000000}">
      <formula1>Trimestre</formula1>
    </dataValidation>
  </dataValidations>
  <hyperlinks>
    <hyperlink ref="L10:M11" location="Instrucciones!A1" display="Instrucciones para el diligenciamiento" xr:uid="{00000000-0004-0000-04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A205566-4323-409A-B75C-F1EDD4EAB4CF}">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8549DC95-5A3C-4432-A336-7A283E377CB0}">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A6EFB9E1-8719-4FD6-993B-AE43CE69FFA4}">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324CF1E1-2D89-47C8-8C9A-FDBB18F71187}">
            <xm:f>NOT(ISERROR(SEARCH('C:\Users\marilynrubio\Downloads\[EPIr049_V9 DESBLOQUEADO (1).xlsx]TB'!#REF!,L15)))</xm:f>
            <xm:f>'C:\Users\marilynrubio\Downloads\[EPIr049_V9 DESBLOQUEADO (1).xlsx]TB'!#REF!</xm:f>
            <x14:dxf>
              <fill>
                <patternFill>
                  <fgColor theme="1"/>
                  <bgColor rgb="FFFF0000"/>
                </patternFill>
              </fill>
            </x14:dxf>
          </x14:cfRule>
          <xm:sqref>L15:L25</xm:sqref>
        </x14:conditionalFormatting>
        <x14:conditionalFormatting xmlns:xm="http://schemas.microsoft.com/office/excel/2006/main">
          <x14:cfRule type="containsText" priority="9" operator="containsText" id="{2B17D6DF-4C99-4741-815E-1C52167DEBDF}">
            <xm:f>NOT(ISERROR(SEARCH('C:\Users\marilynrubio\Downloads\[EPIr049_V9 DESBLOQUEADO (1).xlsx]TB'!#REF!,L28)))</xm:f>
            <xm:f>'C:\Users\marilynrubio\Downloads\[EPIr049_V9 DESBLOQUEADO (1).xlsx]TB'!#REF!</xm:f>
            <x14:dxf>
              <fill>
                <patternFill>
                  <fgColor theme="1"/>
                  <bgColor rgb="FF00B050"/>
                </patternFill>
              </fill>
            </x14:dxf>
          </x14:cfRule>
          <x14:cfRule type="containsText" priority="10" operator="containsText" id="{C7CFBB68-C45F-4763-8FFB-F0CB158F7591}">
            <xm:f>NOT(ISERROR(SEARCH('C:\Users\marilynrubio\Downloads\[EPIr049_V9 DESBLOQUEADO (1).xlsx]TB'!#REF!,L28)))</xm:f>
            <xm:f>'C:\Users\marilynrubio\Downloads\[EPIr049_V9 DESBLOQUEADO (1).xlsx]TB'!#REF!</xm:f>
            <x14:dxf>
              <fill>
                <patternFill>
                  <fgColor theme="1"/>
                  <bgColor rgb="FFFFFF00"/>
                </patternFill>
              </fill>
            </x14:dxf>
          </x14:cfRule>
          <x14:cfRule type="containsText" priority="11" operator="containsText" id="{FB25B289-97E5-46CB-927D-E4A38B93DE8C}">
            <xm:f>NOT(ISERROR(SEARCH('C:\Users\marilynrubio\Downloads\[EPIr049_V9 DESBLOQUEADO (1).xlsx]TB'!#REF!,L28)))</xm:f>
            <xm:f>'C:\Users\marilynrubio\Downloads\[EPIr049_V9 DESBLOQUEADO (1).xlsx]TB'!#REF!</xm:f>
            <x14:dxf>
              <fill>
                <patternFill>
                  <fgColor theme="1"/>
                  <bgColor rgb="FFFFC000"/>
                </patternFill>
              </fill>
            </x14:dxf>
          </x14:cfRule>
          <x14:cfRule type="containsText" priority="12" operator="containsText" id="{45D5FF50-4F71-473C-B95D-9A63A2083163}">
            <xm:f>NOT(ISERROR(SEARCH('C:\Users\marilynrubio\Downloads\[EPIr049_V9 DESBLOQUEADO (1).xlsx]TB'!#REF!,L28)))</xm:f>
            <xm:f>'C:\Users\marilynrubio\Downloads\[EPIr049_V9 DESBLOQUEADO (1).xlsx]TB'!#REF!</xm:f>
            <x14:dxf>
              <fill>
                <patternFill>
                  <fgColor theme="1"/>
                  <bgColor rgb="FFFF0000"/>
                </patternFill>
              </fill>
            </x14:dxf>
          </x14:cfRule>
          <xm:sqref>L28:L47</xm:sqref>
        </x14:conditionalFormatting>
        <x14:conditionalFormatting xmlns:xm="http://schemas.microsoft.com/office/excel/2006/main">
          <x14:cfRule type="containsText" priority="5" operator="containsText" id="{09D6F48A-923A-469F-BAC3-FF772E3A9CE9}">
            <xm:f>NOT(ISERROR(SEARCH('C:\Users\marilynrubio\Downloads\[EPIr049_V9 DESBLOQUEADO (1).xlsx]TB'!#REF!,L50)))</xm:f>
            <xm:f>'C:\Users\marilynrubio\Downloads\[EPIr049_V9 DESBLOQUEADO (1).xlsx]TB'!#REF!</xm:f>
            <x14:dxf>
              <fill>
                <patternFill>
                  <fgColor theme="1"/>
                  <bgColor rgb="FF00B050"/>
                </patternFill>
              </fill>
            </x14:dxf>
          </x14:cfRule>
          <x14:cfRule type="containsText" priority="6" operator="containsText" id="{4AB6817F-A45D-433D-9CA9-C7A78705B0CF}">
            <xm:f>NOT(ISERROR(SEARCH('C:\Users\marilynrubio\Downloads\[EPIr049_V9 DESBLOQUEADO (1).xlsx]TB'!#REF!,L50)))</xm:f>
            <xm:f>'C:\Users\marilynrubio\Downloads\[EPIr049_V9 DESBLOQUEADO (1).xlsx]TB'!#REF!</xm:f>
            <x14:dxf>
              <fill>
                <patternFill>
                  <fgColor theme="1"/>
                  <bgColor rgb="FFFFFF00"/>
                </patternFill>
              </fill>
            </x14:dxf>
          </x14:cfRule>
          <x14:cfRule type="containsText" priority="7" operator="containsText" id="{65DF50E1-1DA7-4212-8606-8E1ECD9F8641}">
            <xm:f>NOT(ISERROR(SEARCH('C:\Users\marilynrubio\Downloads\[EPIr049_V9 DESBLOQUEADO (1).xlsx]TB'!#REF!,L50)))</xm:f>
            <xm:f>'C:\Users\marilynrubio\Downloads\[EPIr049_V9 DESBLOQUEADO (1).xlsx]TB'!#REF!</xm:f>
            <x14:dxf>
              <fill>
                <patternFill>
                  <fgColor theme="1"/>
                  <bgColor rgb="FFFFC000"/>
                </patternFill>
              </fill>
            </x14:dxf>
          </x14:cfRule>
          <x14:cfRule type="containsText" priority="8" operator="containsText" id="{0BB7EAA9-DBAA-43A9-ABE1-C2E463E691C9}">
            <xm:f>NOT(ISERROR(SEARCH('C:\Users\marilynrubio\Downloads\[EPIr049_V9 DESBLOQUEADO (1).xlsx]TB'!#REF!,L50)))</xm:f>
            <xm:f>'C:\Users\marilynrubio\Downloads\[EPIr049_V9 DESBLOQUEADO (1).xlsx]TB'!#REF!</xm:f>
            <x14:dxf>
              <fill>
                <patternFill>
                  <fgColor theme="1"/>
                  <bgColor rgb="FFFF0000"/>
                </patternFill>
              </fill>
            </x14:dxf>
          </x14:cfRule>
          <xm:sqref>L50:L63</xm:sqref>
        </x14:conditionalFormatting>
        <x14:conditionalFormatting xmlns:xm="http://schemas.microsoft.com/office/excel/2006/main">
          <x14:cfRule type="containsText" priority="1" operator="containsText" id="{1FAC734D-A25F-4FBA-B255-89B037D48BB9}">
            <xm:f>NOT(ISERROR(SEARCH('C:\Users\marilynrubio\Downloads\[EPIr049_V9 DESBLOQUEADO (1).xlsx]TB'!#REF!,L66)))</xm:f>
            <xm:f>'C:\Users\marilynrubio\Downloads\[EPIr049_V9 DESBLOQUEADO (1).xlsx]TB'!#REF!</xm:f>
            <x14:dxf>
              <fill>
                <patternFill>
                  <fgColor theme="1"/>
                  <bgColor rgb="FF00B050"/>
                </patternFill>
              </fill>
            </x14:dxf>
          </x14:cfRule>
          <x14:cfRule type="containsText" priority="2" operator="containsText" id="{96EF3CFC-71F8-440D-8D21-99069F4429F3}">
            <xm:f>NOT(ISERROR(SEARCH('C:\Users\marilynrubio\Downloads\[EPIr049_V9 DESBLOQUEADO (1).xlsx]TB'!#REF!,L66)))</xm:f>
            <xm:f>'C:\Users\marilynrubio\Downloads\[EPIr049_V9 DESBLOQUEADO (1).xlsx]TB'!#REF!</xm:f>
            <x14:dxf>
              <fill>
                <patternFill>
                  <fgColor theme="1"/>
                  <bgColor rgb="FFFFFF00"/>
                </patternFill>
              </fill>
            </x14:dxf>
          </x14:cfRule>
          <x14:cfRule type="containsText" priority="3" operator="containsText" id="{FD987970-F83E-4F6B-811C-42301A44E216}">
            <xm:f>NOT(ISERROR(SEARCH('C:\Users\marilynrubio\Downloads\[EPIr049_V9 DESBLOQUEADO (1).xlsx]TB'!#REF!,L66)))</xm:f>
            <xm:f>'C:\Users\marilynrubio\Downloads\[EPIr049_V9 DESBLOQUEADO (1).xlsx]TB'!#REF!</xm:f>
            <x14:dxf>
              <fill>
                <patternFill>
                  <fgColor theme="1"/>
                  <bgColor rgb="FFFFC000"/>
                </patternFill>
              </fill>
            </x14:dxf>
          </x14:cfRule>
          <x14:cfRule type="containsText" priority="4" operator="containsText" id="{24ABF04F-AC0C-49B1-9E1A-385490C32BE0}">
            <xm:f>NOT(ISERROR(SEARCH('C:\Users\marilynrubio\Downloads\[EPIr049_V9 DESBLOQUEADO (1).xlsx]TB'!#REF!,L66)))</xm:f>
            <xm:f>'C:\Users\marilynrubio\Downloads\[EPIr049_V9 DESBLOQUEADO (1).xlsx]TB'!#REF!</xm:f>
            <x14:dxf>
              <fill>
                <patternFill>
                  <fgColor theme="1"/>
                  <bgColor rgb="FFFF0000"/>
                </patternFill>
              </fill>
            </x14:dxf>
          </x14:cfRule>
          <xm:sqref>L66:L92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0"/>
  <sheetViews>
    <sheetView zoomScale="90" zoomScaleNormal="90" workbookViewId="0">
      <pane ySplit="14" topLeftCell="A15" activePane="bottomLeft" state="frozen"/>
      <selection activeCell="D10" sqref="D10:D11"/>
      <selection pane="bottomLeft" activeCell="A15" sqref="A15"/>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187</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(SUM(L$15:L$21))/F9</f>
        <v>0</v>
      </c>
      <c r="J9" s="40"/>
      <c r="K9" s="41"/>
      <c r="L9" s="40"/>
      <c r="M9" s="40"/>
      <c r="N9" s="40"/>
    </row>
    <row r="10" spans="1:14" s="47" customFormat="1" ht="11.4" customHeight="1" x14ac:dyDescent="0.3">
      <c r="B10" s="48"/>
      <c r="C10" s="164" t="s">
        <v>96</v>
      </c>
      <c r="D10" s="165" t="str">
        <f>[1]Contenido!C17</f>
        <v>Dirección de Sistemas y Tecnología</v>
      </c>
      <c r="E10" s="96" t="s">
        <v>92</v>
      </c>
      <c r="F10" s="44">
        <v>1</v>
      </c>
      <c r="G10" s="96" t="s">
        <v>90</v>
      </c>
      <c r="H10" s="45" t="s">
        <v>115</v>
      </c>
      <c r="I10" s="46">
        <f>(SUM(L$24:L$29))/F10</f>
        <v>0</v>
      </c>
      <c r="J10" s="48"/>
      <c r="K10" s="50"/>
      <c r="L10" s="166" t="s">
        <v>100</v>
      </c>
      <c r="M10" s="166"/>
    </row>
    <row r="11" spans="1:14" s="47" customFormat="1" ht="11.4" customHeight="1" x14ac:dyDescent="0.3">
      <c r="B11" s="48"/>
      <c r="C11" s="164"/>
      <c r="D11" s="165"/>
      <c r="E11" s="96" t="s">
        <v>176</v>
      </c>
      <c r="F11" s="44">
        <v>1</v>
      </c>
      <c r="G11" s="96" t="s">
        <v>90</v>
      </c>
      <c r="H11" s="45" t="s">
        <v>178</v>
      </c>
      <c r="I11" s="46">
        <f>(SUM(L$32:L$39))/F11</f>
        <v>0</v>
      </c>
      <c r="J11" s="48"/>
      <c r="K11" s="50"/>
      <c r="L11" s="166"/>
      <c r="M11" s="166"/>
    </row>
    <row r="12" spans="1:14" s="47" customFormat="1" ht="11.4" customHeight="1" x14ac:dyDescent="0.3">
      <c r="B12" s="48"/>
      <c r="C12" s="96"/>
      <c r="D12" s="97"/>
      <c r="E12" s="96" t="s">
        <v>177</v>
      </c>
      <c r="F12" s="44">
        <v>1</v>
      </c>
      <c r="G12" s="96" t="s">
        <v>90</v>
      </c>
      <c r="H12" s="45" t="s">
        <v>179</v>
      </c>
      <c r="I12" s="46">
        <f>(SUM(L$42:L$50))/F12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0" customHeight="1" x14ac:dyDescent="0.3">
      <c r="B15" s="55">
        <v>1</v>
      </c>
      <c r="C15" s="55" t="s">
        <v>174</v>
      </c>
      <c r="D15" s="56" t="s">
        <v>1198</v>
      </c>
      <c r="E15" s="56" t="s">
        <v>1198</v>
      </c>
      <c r="F15" s="55" t="s">
        <v>3</v>
      </c>
      <c r="G15" s="55" t="s">
        <v>19</v>
      </c>
      <c r="H15" s="56" t="s">
        <v>1211</v>
      </c>
      <c r="I15" s="56" t="s">
        <v>1210</v>
      </c>
      <c r="J15" s="55" t="s">
        <v>87</v>
      </c>
      <c r="K15" s="56"/>
      <c r="L15" s="57"/>
      <c r="M15" s="56"/>
    </row>
    <row r="16" spans="1:14" ht="60" customHeight="1" x14ac:dyDescent="0.3">
      <c r="B16" s="55">
        <v>1</v>
      </c>
      <c r="C16" s="55" t="s">
        <v>174</v>
      </c>
      <c r="D16" s="56" t="s">
        <v>1192</v>
      </c>
      <c r="E16" s="56" t="s">
        <v>1195</v>
      </c>
      <c r="F16" s="55" t="s">
        <v>3</v>
      </c>
      <c r="G16" s="55" t="s">
        <v>19</v>
      </c>
      <c r="H16" s="56" t="s">
        <v>1209</v>
      </c>
      <c r="I16" s="56" t="s">
        <v>1208</v>
      </c>
      <c r="J16" s="55" t="s">
        <v>86</v>
      </c>
      <c r="K16" s="56"/>
      <c r="L16" s="57"/>
      <c r="M16" s="56"/>
    </row>
    <row r="17" spans="2:13" ht="70.2" customHeight="1" x14ac:dyDescent="0.3">
      <c r="B17" s="55">
        <v>1</v>
      </c>
      <c r="C17" s="55" t="s">
        <v>174</v>
      </c>
      <c r="D17" s="56" t="s">
        <v>1192</v>
      </c>
      <c r="E17" s="56" t="s">
        <v>1207</v>
      </c>
      <c r="F17" s="55" t="s">
        <v>3</v>
      </c>
      <c r="G17" s="55" t="s">
        <v>19</v>
      </c>
      <c r="H17" s="56" t="s">
        <v>1206</v>
      </c>
      <c r="I17" s="56" t="s">
        <v>1205</v>
      </c>
      <c r="J17" s="55" t="s">
        <v>86</v>
      </c>
      <c r="K17" s="56"/>
      <c r="L17" s="57"/>
      <c r="M17" s="56"/>
    </row>
    <row r="18" spans="2:13" ht="49.95" customHeight="1" x14ac:dyDescent="0.3">
      <c r="B18" s="55">
        <v>1</v>
      </c>
      <c r="C18" s="55" t="s">
        <v>174</v>
      </c>
      <c r="D18" s="56" t="s">
        <v>1192</v>
      </c>
      <c r="E18" s="56" t="s">
        <v>1191</v>
      </c>
      <c r="F18" s="55" t="s">
        <v>3</v>
      </c>
      <c r="G18" s="55" t="s">
        <v>19</v>
      </c>
      <c r="H18" s="56" t="s">
        <v>1204</v>
      </c>
      <c r="I18" s="56" t="s">
        <v>1203</v>
      </c>
      <c r="J18" s="55" t="s">
        <v>86</v>
      </c>
      <c r="K18" s="56"/>
      <c r="L18" s="57"/>
      <c r="M18" s="56"/>
    </row>
    <row r="19" spans="2:13" ht="55.2" customHeight="1" x14ac:dyDescent="0.3">
      <c r="B19" s="55">
        <v>1</v>
      </c>
      <c r="C19" s="55" t="s">
        <v>174</v>
      </c>
      <c r="D19" s="56" t="s">
        <v>1187</v>
      </c>
      <c r="E19" s="56" t="s">
        <v>1190</v>
      </c>
      <c r="F19" s="55" t="s">
        <v>3</v>
      </c>
      <c r="G19" s="55" t="s">
        <v>19</v>
      </c>
      <c r="H19" s="56" t="s">
        <v>1202</v>
      </c>
      <c r="I19" s="56" t="s">
        <v>1201</v>
      </c>
      <c r="J19" s="55" t="s">
        <v>86</v>
      </c>
      <c r="K19" s="56"/>
      <c r="L19" s="57"/>
      <c r="M19" s="56"/>
    </row>
    <row r="20" spans="2:13" ht="69" customHeight="1" x14ac:dyDescent="0.3">
      <c r="B20" s="55">
        <v>1</v>
      </c>
      <c r="C20" s="55" t="s">
        <v>174</v>
      </c>
      <c r="D20" s="56" t="s">
        <v>1187</v>
      </c>
      <c r="E20" s="56" t="s">
        <v>1186</v>
      </c>
      <c r="F20" s="55" t="s">
        <v>3</v>
      </c>
      <c r="G20" s="55" t="s">
        <v>19</v>
      </c>
      <c r="H20" s="56" t="s">
        <v>1200</v>
      </c>
      <c r="I20" s="56" t="s">
        <v>1199</v>
      </c>
      <c r="J20" s="55" t="s">
        <v>86</v>
      </c>
      <c r="K20" s="56"/>
      <c r="L20" s="57"/>
      <c r="M20" s="56"/>
    </row>
    <row r="21" spans="2:13" x14ac:dyDescent="0.3">
      <c r="B21" s="55">
        <v>1</v>
      </c>
      <c r="C21" s="55"/>
      <c r="D21" s="56"/>
      <c r="E21" s="56"/>
      <c r="F21" s="55"/>
      <c r="G21" s="55"/>
      <c r="H21" s="56"/>
      <c r="I21" s="56"/>
      <c r="J21" s="55"/>
      <c r="K21" s="56"/>
      <c r="L21" s="57"/>
      <c r="M21" s="56"/>
    </row>
    <row r="22" spans="2:13" ht="12" thickBot="1" x14ac:dyDescent="0.35">
      <c r="D22" s="59"/>
      <c r="E22" s="59"/>
      <c r="H22" s="59"/>
      <c r="I22" s="59"/>
      <c r="K22" s="59"/>
      <c r="M22" s="59"/>
    </row>
    <row r="23" spans="2:13" s="48" customFormat="1" ht="2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57" customHeight="1" x14ac:dyDescent="0.3">
      <c r="B24" s="55">
        <v>2</v>
      </c>
      <c r="C24" s="55" t="s">
        <v>174</v>
      </c>
      <c r="D24" s="56" t="s">
        <v>1198</v>
      </c>
      <c r="E24" s="56" t="s">
        <v>1198</v>
      </c>
      <c r="F24" s="55" t="s">
        <v>3</v>
      </c>
      <c r="G24" s="55" t="s">
        <v>19</v>
      </c>
      <c r="H24" s="56" t="s">
        <v>1197</v>
      </c>
      <c r="I24" s="56" t="s">
        <v>1196</v>
      </c>
      <c r="J24" s="55" t="s">
        <v>87</v>
      </c>
      <c r="K24" s="56"/>
      <c r="L24" s="57"/>
      <c r="M24" s="56"/>
    </row>
    <row r="25" spans="2:13" ht="45.6" x14ac:dyDescent="0.3">
      <c r="B25" s="55">
        <v>2</v>
      </c>
      <c r="C25" s="55" t="s">
        <v>174</v>
      </c>
      <c r="D25" s="56" t="s">
        <v>1192</v>
      </c>
      <c r="E25" s="56" t="s">
        <v>1195</v>
      </c>
      <c r="F25" s="55" t="s">
        <v>3</v>
      </c>
      <c r="G25" s="55" t="s">
        <v>19</v>
      </c>
      <c r="H25" s="56" t="s">
        <v>1194</v>
      </c>
      <c r="I25" s="56" t="s">
        <v>1193</v>
      </c>
      <c r="J25" s="55" t="s">
        <v>87</v>
      </c>
      <c r="K25" s="56"/>
      <c r="L25" s="57"/>
      <c r="M25" s="56"/>
    </row>
    <row r="26" spans="2:13" ht="72.599999999999994" customHeight="1" x14ac:dyDescent="0.3">
      <c r="B26" s="55">
        <v>2</v>
      </c>
      <c r="C26" s="55" t="s">
        <v>174</v>
      </c>
      <c r="D26" s="56" t="s">
        <v>1192</v>
      </c>
      <c r="E26" s="56" t="s">
        <v>1191</v>
      </c>
      <c r="F26" s="55" t="s">
        <v>3</v>
      </c>
      <c r="G26" s="55" t="s">
        <v>19</v>
      </c>
      <c r="H26" s="56" t="s">
        <v>1177</v>
      </c>
      <c r="I26" s="56" t="s">
        <v>1176</v>
      </c>
      <c r="J26" s="55" t="s">
        <v>88</v>
      </c>
      <c r="K26" s="56"/>
      <c r="L26" s="57"/>
      <c r="M26" s="56"/>
    </row>
    <row r="27" spans="2:13" ht="34.200000000000003" x14ac:dyDescent="0.3">
      <c r="B27" s="55">
        <v>2</v>
      </c>
      <c r="C27" s="55" t="s">
        <v>174</v>
      </c>
      <c r="D27" s="56" t="s">
        <v>1187</v>
      </c>
      <c r="E27" s="56" t="s">
        <v>1190</v>
      </c>
      <c r="F27" s="55" t="s">
        <v>3</v>
      </c>
      <c r="G27" s="55" t="s">
        <v>19</v>
      </c>
      <c r="H27" s="56" t="s">
        <v>1189</v>
      </c>
      <c r="I27" s="56" t="s">
        <v>1188</v>
      </c>
      <c r="J27" s="55" t="s">
        <v>87</v>
      </c>
      <c r="K27" s="56"/>
      <c r="L27" s="57"/>
      <c r="M27" s="56"/>
    </row>
    <row r="28" spans="2:13" ht="45.6" x14ac:dyDescent="0.3">
      <c r="B28" s="55">
        <v>2</v>
      </c>
      <c r="C28" s="55" t="s">
        <v>174</v>
      </c>
      <c r="D28" s="56" t="s">
        <v>1187</v>
      </c>
      <c r="E28" s="56" t="s">
        <v>1186</v>
      </c>
      <c r="F28" s="55" t="s">
        <v>3</v>
      </c>
      <c r="G28" s="55" t="s">
        <v>19</v>
      </c>
      <c r="H28" s="56" t="s">
        <v>1185</v>
      </c>
      <c r="I28" s="56" t="s">
        <v>1184</v>
      </c>
      <c r="J28" s="55" t="s">
        <v>87</v>
      </c>
      <c r="K28" s="56"/>
      <c r="L28" s="57"/>
      <c r="M28" s="56"/>
    </row>
    <row r="29" spans="2:13" x14ac:dyDescent="0.3">
      <c r="B29" s="55">
        <v>2</v>
      </c>
      <c r="C29" s="55"/>
      <c r="D29" s="56"/>
      <c r="E29" s="56"/>
      <c r="F29" s="55"/>
      <c r="G29" s="55"/>
      <c r="H29" s="56"/>
      <c r="I29" s="56"/>
      <c r="J29" s="55"/>
      <c r="K29" s="56"/>
      <c r="L29" s="57"/>
      <c r="M29" s="56"/>
    </row>
    <row r="30" spans="2:13" ht="12" thickBot="1" x14ac:dyDescent="0.35"/>
    <row r="31" spans="2:13" s="48" customFormat="1" ht="30.6" customHeight="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106.2" customHeight="1" x14ac:dyDescent="0.3">
      <c r="B32" s="55">
        <v>3</v>
      </c>
      <c r="C32" s="55" t="s">
        <v>174</v>
      </c>
      <c r="D32" s="56" t="s">
        <v>1183</v>
      </c>
      <c r="E32" s="56" t="s">
        <v>1065</v>
      </c>
      <c r="F32" s="55" t="s">
        <v>3</v>
      </c>
      <c r="G32" s="55" t="s">
        <v>19</v>
      </c>
      <c r="H32" s="56" t="s">
        <v>1182</v>
      </c>
      <c r="I32" s="56" t="s">
        <v>1181</v>
      </c>
      <c r="J32" s="55" t="s">
        <v>86</v>
      </c>
      <c r="K32" s="56"/>
      <c r="L32" s="57"/>
      <c r="M32" s="56"/>
    </row>
    <row r="33" spans="2:13" ht="68.400000000000006" x14ac:dyDescent="0.3">
      <c r="B33" s="55">
        <v>3</v>
      </c>
      <c r="C33" s="55" t="s">
        <v>174</v>
      </c>
      <c r="D33" s="56" t="s">
        <v>1058</v>
      </c>
      <c r="E33" s="56" t="s">
        <v>358</v>
      </c>
      <c r="F33" s="55" t="s">
        <v>3</v>
      </c>
      <c r="G33" s="55" t="s">
        <v>19</v>
      </c>
      <c r="H33" s="56" t="s">
        <v>1168</v>
      </c>
      <c r="I33" s="56" t="s">
        <v>1180</v>
      </c>
      <c r="J33" s="55" t="s">
        <v>86</v>
      </c>
      <c r="K33" s="56"/>
      <c r="L33" s="57"/>
      <c r="M33" s="56"/>
    </row>
    <row r="34" spans="2:13" ht="79.8" x14ac:dyDescent="0.3">
      <c r="B34" s="55">
        <v>3</v>
      </c>
      <c r="C34" s="55" t="s">
        <v>174</v>
      </c>
      <c r="D34" s="56" t="s">
        <v>1058</v>
      </c>
      <c r="E34" s="56" t="s">
        <v>1139</v>
      </c>
      <c r="F34" s="55" t="s">
        <v>3</v>
      </c>
      <c r="G34" s="55" t="s">
        <v>19</v>
      </c>
      <c r="H34" s="56" t="s">
        <v>1179</v>
      </c>
      <c r="I34" s="56" t="s">
        <v>1178</v>
      </c>
      <c r="J34" s="55" t="s">
        <v>87</v>
      </c>
      <c r="K34" s="56"/>
      <c r="L34" s="57"/>
      <c r="M34" s="56"/>
    </row>
    <row r="35" spans="2:13" ht="84.6" customHeight="1" x14ac:dyDescent="0.3">
      <c r="B35" s="55">
        <v>3</v>
      </c>
      <c r="C35" s="55" t="s">
        <v>174</v>
      </c>
      <c r="D35" s="56" t="s">
        <v>1055</v>
      </c>
      <c r="E35" s="56" t="s">
        <v>1065</v>
      </c>
      <c r="F35" s="55" t="s">
        <v>3</v>
      </c>
      <c r="G35" s="55" t="s">
        <v>19</v>
      </c>
      <c r="H35" s="56" t="s">
        <v>1177</v>
      </c>
      <c r="I35" s="56" t="s">
        <v>1176</v>
      </c>
      <c r="J35" s="55" t="s">
        <v>88</v>
      </c>
      <c r="K35" s="56"/>
      <c r="L35" s="57"/>
      <c r="M35" s="56"/>
    </row>
    <row r="36" spans="2:13" ht="87" customHeight="1" x14ac:dyDescent="0.3">
      <c r="B36" s="55">
        <v>3</v>
      </c>
      <c r="C36" s="55" t="s">
        <v>174</v>
      </c>
      <c r="D36" s="56" t="s">
        <v>1077</v>
      </c>
      <c r="E36" s="56" t="s">
        <v>1160</v>
      </c>
      <c r="F36" s="55" t="s">
        <v>3</v>
      </c>
      <c r="G36" s="55" t="s">
        <v>19</v>
      </c>
      <c r="H36" s="56" t="s">
        <v>1164</v>
      </c>
      <c r="I36" s="56" t="s">
        <v>1163</v>
      </c>
      <c r="J36" s="55" t="s">
        <v>87</v>
      </c>
      <c r="K36" s="56"/>
      <c r="L36" s="57"/>
      <c r="M36" s="56"/>
    </row>
    <row r="37" spans="2:13" ht="79.8" x14ac:dyDescent="0.3">
      <c r="B37" s="55">
        <v>3</v>
      </c>
      <c r="C37" s="55" t="s">
        <v>174</v>
      </c>
      <c r="D37" s="56" t="s">
        <v>1077</v>
      </c>
      <c r="E37" s="56" t="s">
        <v>1160</v>
      </c>
      <c r="F37" s="55" t="s">
        <v>3</v>
      </c>
      <c r="G37" s="55" t="s">
        <v>19</v>
      </c>
      <c r="H37" s="56" t="s">
        <v>1175</v>
      </c>
      <c r="I37" s="56" t="s">
        <v>1174</v>
      </c>
      <c r="J37" s="55" t="s">
        <v>88</v>
      </c>
      <c r="K37" s="56"/>
      <c r="L37" s="57"/>
      <c r="M37" s="56"/>
    </row>
    <row r="38" spans="2:13" ht="79.8" x14ac:dyDescent="0.3">
      <c r="B38" s="55">
        <v>3</v>
      </c>
      <c r="C38" s="55" t="s">
        <v>174</v>
      </c>
      <c r="D38" s="56" t="s">
        <v>1077</v>
      </c>
      <c r="E38" s="56" t="s">
        <v>1160</v>
      </c>
      <c r="F38" s="55" t="s">
        <v>3</v>
      </c>
      <c r="G38" s="55" t="s">
        <v>19</v>
      </c>
      <c r="H38" s="56" t="s">
        <v>1173</v>
      </c>
      <c r="I38" s="56" t="s">
        <v>1172</v>
      </c>
      <c r="J38" s="55" t="s">
        <v>88</v>
      </c>
      <c r="K38" s="56"/>
      <c r="L38" s="57"/>
      <c r="M38" s="56"/>
    </row>
    <row r="39" spans="2:13" x14ac:dyDescent="0.3">
      <c r="B39" s="55">
        <v>3</v>
      </c>
      <c r="C39" s="55"/>
      <c r="D39" s="56"/>
      <c r="E39" s="56"/>
      <c r="F39" s="55"/>
      <c r="G39" s="55"/>
      <c r="H39" s="56"/>
      <c r="I39" s="56"/>
      <c r="J39" s="55"/>
      <c r="K39" s="56"/>
      <c r="L39" s="57"/>
      <c r="M39" s="56"/>
    </row>
    <row r="40" spans="2:13" ht="12" thickBot="1" x14ac:dyDescent="0.35">
      <c r="D40" s="59"/>
      <c r="E40" s="59"/>
      <c r="H40" s="59"/>
      <c r="I40" s="59"/>
      <c r="K40" s="59"/>
      <c r="M40" s="59"/>
    </row>
    <row r="41" spans="2:13" s="48" customFormat="1" ht="21" thickTop="1" x14ac:dyDescent="0.3">
      <c r="B41" s="51" t="s">
        <v>93</v>
      </c>
      <c r="C41" s="51" t="s">
        <v>75</v>
      </c>
      <c r="D41" s="51" t="s">
        <v>76</v>
      </c>
      <c r="E41" s="51" t="s">
        <v>77</v>
      </c>
      <c r="F41" s="51" t="s">
        <v>78</v>
      </c>
      <c r="G41" s="51" t="s">
        <v>79</v>
      </c>
      <c r="H41" s="52" t="s">
        <v>156</v>
      </c>
      <c r="I41" s="52" t="s">
        <v>157</v>
      </c>
      <c r="J41" s="52" t="s">
        <v>158</v>
      </c>
      <c r="K41" s="52" t="s">
        <v>80</v>
      </c>
      <c r="L41" s="53" t="s">
        <v>94</v>
      </c>
      <c r="M41" s="53" t="s">
        <v>95</v>
      </c>
    </row>
    <row r="42" spans="2:13" ht="68.400000000000006" x14ac:dyDescent="0.3">
      <c r="B42" s="55">
        <v>4</v>
      </c>
      <c r="C42" s="55" t="s">
        <v>174</v>
      </c>
      <c r="D42" s="56" t="s">
        <v>1058</v>
      </c>
      <c r="E42" s="56" t="s">
        <v>1051</v>
      </c>
      <c r="F42" s="55" t="s">
        <v>3</v>
      </c>
      <c r="G42" s="55" t="s">
        <v>19</v>
      </c>
      <c r="H42" s="56" t="s">
        <v>1171</v>
      </c>
      <c r="I42" s="56" t="s">
        <v>1170</v>
      </c>
      <c r="J42" s="55" t="s">
        <v>86</v>
      </c>
      <c r="K42" s="56"/>
      <c r="L42" s="57"/>
      <c r="M42" s="56"/>
    </row>
    <row r="43" spans="2:13" ht="68.400000000000006" x14ac:dyDescent="0.3">
      <c r="B43" s="55">
        <v>4</v>
      </c>
      <c r="C43" s="55" t="s">
        <v>174</v>
      </c>
      <c r="D43" s="56" t="s">
        <v>1058</v>
      </c>
      <c r="E43" s="56" t="s">
        <v>1169</v>
      </c>
      <c r="F43" s="55" t="s">
        <v>3</v>
      </c>
      <c r="G43" s="55" t="s">
        <v>19</v>
      </c>
      <c r="H43" s="56" t="s">
        <v>1168</v>
      </c>
      <c r="I43" s="56" t="s">
        <v>1167</v>
      </c>
      <c r="J43" s="55" t="s">
        <v>86</v>
      </c>
      <c r="K43" s="56"/>
      <c r="L43" s="57"/>
      <c r="M43" s="56"/>
    </row>
    <row r="44" spans="2:13" ht="45.6" x14ac:dyDescent="0.3">
      <c r="B44" s="55">
        <v>4</v>
      </c>
      <c r="C44" s="55" t="s">
        <v>174</v>
      </c>
      <c r="D44" s="56" t="s">
        <v>1058</v>
      </c>
      <c r="E44" s="56" t="s">
        <v>1037</v>
      </c>
      <c r="F44" s="55" t="s">
        <v>3</v>
      </c>
      <c r="G44" s="55" t="s">
        <v>19</v>
      </c>
      <c r="H44" s="56" t="s">
        <v>1166</v>
      </c>
      <c r="I44" s="56" t="s">
        <v>1165</v>
      </c>
      <c r="J44" s="55" t="s">
        <v>87</v>
      </c>
      <c r="K44" s="56"/>
      <c r="L44" s="57"/>
      <c r="M44" s="56"/>
    </row>
    <row r="45" spans="2:13" ht="79.8" x14ac:dyDescent="0.3">
      <c r="B45" s="55">
        <v>4</v>
      </c>
      <c r="C45" s="55" t="s">
        <v>174</v>
      </c>
      <c r="D45" s="56" t="s">
        <v>1058</v>
      </c>
      <c r="E45" s="56" t="s">
        <v>1160</v>
      </c>
      <c r="F45" s="55" t="s">
        <v>3</v>
      </c>
      <c r="G45" s="55" t="s">
        <v>19</v>
      </c>
      <c r="H45" s="56" t="s">
        <v>1164</v>
      </c>
      <c r="I45" s="56" t="s">
        <v>1163</v>
      </c>
      <c r="J45" s="55" t="s">
        <v>87</v>
      </c>
      <c r="K45" s="56"/>
      <c r="L45" s="57"/>
      <c r="M45" s="56"/>
    </row>
    <row r="46" spans="2:13" ht="79.8" x14ac:dyDescent="0.3">
      <c r="B46" s="55">
        <v>4</v>
      </c>
      <c r="C46" s="55" t="s">
        <v>174</v>
      </c>
      <c r="D46" s="56" t="s">
        <v>1058</v>
      </c>
      <c r="E46" s="56" t="s">
        <v>1160</v>
      </c>
      <c r="F46" s="55" t="s">
        <v>3</v>
      </c>
      <c r="G46" s="55" t="s">
        <v>19</v>
      </c>
      <c r="H46" s="56" t="s">
        <v>1162</v>
      </c>
      <c r="I46" s="56" t="s">
        <v>1161</v>
      </c>
      <c r="J46" s="55" t="s">
        <v>86</v>
      </c>
      <c r="K46" s="56"/>
      <c r="L46" s="57"/>
      <c r="M46" s="56"/>
    </row>
    <row r="47" spans="2:13" ht="79.8" x14ac:dyDescent="0.3">
      <c r="B47" s="55">
        <v>4</v>
      </c>
      <c r="C47" s="55" t="s">
        <v>174</v>
      </c>
      <c r="D47" s="56" t="s">
        <v>1058</v>
      </c>
      <c r="E47" s="56" t="s">
        <v>1160</v>
      </c>
      <c r="F47" s="55" t="s">
        <v>3</v>
      </c>
      <c r="G47" s="55" t="s">
        <v>19</v>
      </c>
      <c r="H47" s="56" t="s">
        <v>1159</v>
      </c>
      <c r="I47" s="56" t="s">
        <v>1158</v>
      </c>
      <c r="J47" s="55" t="s">
        <v>87</v>
      </c>
      <c r="K47" s="56"/>
      <c r="L47" s="57"/>
      <c r="M47" s="56"/>
    </row>
    <row r="48" spans="2:13" ht="85.2" customHeight="1" x14ac:dyDescent="0.3">
      <c r="B48" s="55">
        <v>4</v>
      </c>
      <c r="C48" s="55" t="s">
        <v>174</v>
      </c>
      <c r="D48" s="56" t="s">
        <v>1055</v>
      </c>
      <c r="E48" s="56" t="s">
        <v>1054</v>
      </c>
      <c r="F48" s="55" t="s">
        <v>3</v>
      </c>
      <c r="G48" s="55" t="s">
        <v>19</v>
      </c>
      <c r="H48" s="56" t="s">
        <v>1157</v>
      </c>
      <c r="I48" s="56" t="s">
        <v>1156</v>
      </c>
      <c r="J48" s="55" t="s">
        <v>86</v>
      </c>
      <c r="K48" s="56"/>
      <c r="L48" s="57"/>
      <c r="M48" s="56"/>
    </row>
    <row r="49" spans="2:13" ht="113.4" customHeight="1" x14ac:dyDescent="0.3">
      <c r="B49" s="55">
        <v>4</v>
      </c>
      <c r="C49" s="55" t="s">
        <v>174</v>
      </c>
      <c r="D49" s="56" t="s">
        <v>1055</v>
      </c>
      <c r="E49" s="56" t="s">
        <v>1054</v>
      </c>
      <c r="F49" s="55" t="s">
        <v>3</v>
      </c>
      <c r="G49" s="55" t="s">
        <v>19</v>
      </c>
      <c r="H49" s="56" t="s">
        <v>1155</v>
      </c>
      <c r="I49" s="56" t="s">
        <v>1154</v>
      </c>
      <c r="J49" s="55" t="s">
        <v>86</v>
      </c>
      <c r="K49" s="56"/>
      <c r="L49" s="57"/>
      <c r="M49" s="56"/>
    </row>
    <row r="50" spans="2:13" x14ac:dyDescent="0.3">
      <c r="B50" s="55">
        <v>4</v>
      </c>
      <c r="C50" s="55"/>
      <c r="D50" s="56"/>
      <c r="E50" s="56"/>
      <c r="F50" s="55"/>
      <c r="G50" s="55"/>
      <c r="H50" s="56"/>
      <c r="I50" s="56"/>
      <c r="J50" s="55"/>
      <c r="K50" s="56"/>
      <c r="L50" s="57"/>
      <c r="M50"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42:B50 B24:B29 B32:B39 B15:B21" xr:uid="{00000000-0002-0000-0500-000000000000}">
      <formula1>Trimestre</formula1>
    </dataValidation>
    <dataValidation type="list" allowBlank="1" showInputMessage="1" showErrorMessage="1" sqref="G42:G50 G24:G29 G32:G39 G15:G21" xr:uid="{00000000-0002-0000-0500-000001000000}">
      <formula1>Área</formula1>
    </dataValidation>
    <dataValidation type="list" allowBlank="1" showInputMessage="1" showErrorMessage="1" sqref="L24:L29 L42:L50 L32:L39 L15:L21" xr:uid="{00000000-0002-0000-0500-000002000000}">
      <formula1>Cumplimiento</formula1>
    </dataValidation>
    <dataValidation type="list" allowBlank="1" showInputMessage="1" showErrorMessage="1" sqref="J42:J50 J24:J29 J32:J39 J15:J21" xr:uid="{00000000-0002-0000-0500-000003000000}">
      <formula1>Categoría</formula1>
    </dataValidation>
    <dataValidation type="list" allowBlank="1" showInputMessage="1" showErrorMessage="1" sqref="F42:F50 F24:F29 F32:F39 F15:F21" xr:uid="{00000000-0002-0000-0500-000004000000}">
      <formula1>Alta_Dirección</formula1>
    </dataValidation>
    <dataValidation type="list" allowBlank="1" showInputMessage="1" showErrorMessage="1" sqref="C42:C50 C24:C29 C32:C39 C15:C21" xr:uid="{00000000-0002-0000-0500-000005000000}">
      <formula1>Frentes</formula1>
    </dataValidation>
  </dataValidations>
  <hyperlinks>
    <hyperlink ref="L10:M11" location="Instrucciones!A1" display="Instrucciones para el diligenciamiento" xr:uid="{00000000-0004-0000-05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2D089FFC-7C57-4BD4-9123-F6C6354B8811}">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AE2F9AEB-B378-412D-A595-EDEF205F7269}">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9E519B2B-69C9-49D2-A835-6BC26B14E9F6}">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DDA4BD52-30CA-4D37-AE02-1DAF13931F21}">
            <xm:f>NOT(ISERROR(SEARCH('C:\Users\marilynrubio\Downloads\[EPIr049_V9 DESBLOQUEADO (1).xlsx]TB'!#REF!,L15)))</xm:f>
            <xm:f>'C:\Users\marilynrubio\Downloads\[EPIr049_V9 DESBLOQUEADO (1).xlsx]TB'!#REF!</xm:f>
            <x14:dxf>
              <fill>
                <patternFill>
                  <fgColor theme="1"/>
                  <bgColor rgb="FFFF0000"/>
                </patternFill>
              </fill>
            </x14:dxf>
          </x14:cfRule>
          <xm:sqref>L15:L21</xm:sqref>
        </x14:conditionalFormatting>
        <x14:conditionalFormatting xmlns:xm="http://schemas.microsoft.com/office/excel/2006/main">
          <x14:cfRule type="containsText" priority="9" operator="containsText" id="{6DBE1057-ADFA-4228-B0B1-A4550B4C8C47}">
            <xm:f>NOT(ISERROR(SEARCH('C:\Users\marilynrubio\Downloads\[EPIr049_V9 DESBLOQUEADO (1).xlsx]TB'!#REF!,L24)))</xm:f>
            <xm:f>'C:\Users\marilynrubio\Downloads\[EPIr049_V9 DESBLOQUEADO (1).xlsx]TB'!#REF!</xm:f>
            <x14:dxf>
              <fill>
                <patternFill>
                  <fgColor theme="1"/>
                  <bgColor rgb="FF00B050"/>
                </patternFill>
              </fill>
            </x14:dxf>
          </x14:cfRule>
          <x14:cfRule type="containsText" priority="10" operator="containsText" id="{2297BE54-8666-4E26-80E5-BB537CB5CE17}">
            <xm:f>NOT(ISERROR(SEARCH('C:\Users\marilynrubio\Downloads\[EPIr049_V9 DESBLOQUEADO (1).xlsx]TB'!#REF!,L24)))</xm:f>
            <xm:f>'C:\Users\marilynrubio\Downloads\[EPIr049_V9 DESBLOQUEADO (1).xlsx]TB'!#REF!</xm:f>
            <x14:dxf>
              <fill>
                <patternFill>
                  <fgColor theme="1"/>
                  <bgColor rgb="FFFFFF00"/>
                </patternFill>
              </fill>
            </x14:dxf>
          </x14:cfRule>
          <x14:cfRule type="containsText" priority="11" operator="containsText" id="{42D2B4AF-0837-4C14-ACD7-27BC0002D284}">
            <xm:f>NOT(ISERROR(SEARCH('C:\Users\marilynrubio\Downloads\[EPIr049_V9 DESBLOQUEADO (1).xlsx]TB'!#REF!,L24)))</xm:f>
            <xm:f>'C:\Users\marilynrubio\Downloads\[EPIr049_V9 DESBLOQUEADO (1).xlsx]TB'!#REF!</xm:f>
            <x14:dxf>
              <fill>
                <patternFill>
                  <fgColor theme="1"/>
                  <bgColor rgb="FFFFC000"/>
                </patternFill>
              </fill>
            </x14:dxf>
          </x14:cfRule>
          <x14:cfRule type="containsText" priority="12" operator="containsText" id="{992F6632-ABA8-4244-8F31-CF0FC2CF0AD5}">
            <xm:f>NOT(ISERROR(SEARCH('C:\Users\marilynrubio\Downloads\[EPIr049_V9 DESBLOQUEADO (1).xlsx]TB'!#REF!,L24)))</xm:f>
            <xm:f>'C:\Users\marilynrubio\Downloads\[EPIr049_V9 DESBLOQUEADO (1).xlsx]TB'!#REF!</xm:f>
            <x14:dxf>
              <fill>
                <patternFill>
                  <fgColor theme="1"/>
                  <bgColor rgb="FFFF0000"/>
                </patternFill>
              </fill>
            </x14:dxf>
          </x14:cfRule>
          <xm:sqref>L24:L29</xm:sqref>
        </x14:conditionalFormatting>
        <x14:conditionalFormatting xmlns:xm="http://schemas.microsoft.com/office/excel/2006/main">
          <x14:cfRule type="containsText" priority="5" operator="containsText" id="{D77A4232-C4F1-4887-A954-72D0D91B862E}">
            <xm:f>NOT(ISERROR(SEARCH('C:\Users\marilynrubio\Downloads\[EPIr049_V9 DESBLOQUEADO (1).xlsx]TB'!#REF!,L32)))</xm:f>
            <xm:f>'C:\Users\marilynrubio\Downloads\[EPIr049_V9 DESBLOQUEADO (1).xlsx]TB'!#REF!</xm:f>
            <x14:dxf>
              <fill>
                <patternFill>
                  <fgColor theme="1"/>
                  <bgColor rgb="FF00B050"/>
                </patternFill>
              </fill>
            </x14:dxf>
          </x14:cfRule>
          <x14:cfRule type="containsText" priority="6" operator="containsText" id="{6175D8D9-F53F-41FE-BB89-2E5749ECF7A2}">
            <xm:f>NOT(ISERROR(SEARCH('C:\Users\marilynrubio\Downloads\[EPIr049_V9 DESBLOQUEADO (1).xlsx]TB'!#REF!,L32)))</xm:f>
            <xm:f>'C:\Users\marilynrubio\Downloads\[EPIr049_V9 DESBLOQUEADO (1).xlsx]TB'!#REF!</xm:f>
            <x14:dxf>
              <fill>
                <patternFill>
                  <fgColor theme="1"/>
                  <bgColor rgb="FFFFFF00"/>
                </patternFill>
              </fill>
            </x14:dxf>
          </x14:cfRule>
          <x14:cfRule type="containsText" priority="7" operator="containsText" id="{628D3B87-C26C-4997-A36D-406C5430A55A}">
            <xm:f>NOT(ISERROR(SEARCH('C:\Users\marilynrubio\Downloads\[EPIr049_V9 DESBLOQUEADO (1).xlsx]TB'!#REF!,L32)))</xm:f>
            <xm:f>'C:\Users\marilynrubio\Downloads\[EPIr049_V9 DESBLOQUEADO (1).xlsx]TB'!#REF!</xm:f>
            <x14:dxf>
              <fill>
                <patternFill>
                  <fgColor theme="1"/>
                  <bgColor rgb="FFFFC000"/>
                </patternFill>
              </fill>
            </x14:dxf>
          </x14:cfRule>
          <x14:cfRule type="containsText" priority="8" operator="containsText" id="{0C3D086B-0038-4F78-85F1-B88803CA5828}">
            <xm:f>NOT(ISERROR(SEARCH('C:\Users\marilynrubio\Downloads\[EPIr049_V9 DESBLOQUEADO (1).xlsx]TB'!#REF!,L32)))</xm:f>
            <xm:f>'C:\Users\marilynrubio\Downloads\[EPIr049_V9 DESBLOQUEADO (1).xlsx]TB'!#REF!</xm:f>
            <x14:dxf>
              <fill>
                <patternFill>
                  <fgColor theme="1"/>
                  <bgColor rgb="FFFF0000"/>
                </patternFill>
              </fill>
            </x14:dxf>
          </x14:cfRule>
          <xm:sqref>L32:L39</xm:sqref>
        </x14:conditionalFormatting>
        <x14:conditionalFormatting xmlns:xm="http://schemas.microsoft.com/office/excel/2006/main">
          <x14:cfRule type="containsText" priority="1" operator="containsText" id="{550040D3-A78F-493B-8459-53D4CB792C5C}">
            <xm:f>NOT(ISERROR(SEARCH('C:\Users\marilynrubio\Downloads\[EPIr049_V9 DESBLOQUEADO (1).xlsx]TB'!#REF!,L42)))</xm:f>
            <xm:f>'C:\Users\marilynrubio\Downloads\[EPIr049_V9 DESBLOQUEADO (1).xlsx]TB'!#REF!</xm:f>
            <x14:dxf>
              <fill>
                <patternFill>
                  <fgColor theme="1"/>
                  <bgColor rgb="FF00B050"/>
                </patternFill>
              </fill>
            </x14:dxf>
          </x14:cfRule>
          <x14:cfRule type="containsText" priority="2" operator="containsText" id="{204E2F82-0C05-469D-BF53-A3EA717C246B}">
            <xm:f>NOT(ISERROR(SEARCH('C:\Users\marilynrubio\Downloads\[EPIr049_V9 DESBLOQUEADO (1).xlsx]TB'!#REF!,L42)))</xm:f>
            <xm:f>'C:\Users\marilynrubio\Downloads\[EPIr049_V9 DESBLOQUEADO (1).xlsx]TB'!#REF!</xm:f>
            <x14:dxf>
              <fill>
                <patternFill>
                  <fgColor theme="1"/>
                  <bgColor rgb="FFFFFF00"/>
                </patternFill>
              </fill>
            </x14:dxf>
          </x14:cfRule>
          <x14:cfRule type="containsText" priority="3" operator="containsText" id="{2B764BC2-A137-4039-A7F2-C9AFAF2D5830}">
            <xm:f>NOT(ISERROR(SEARCH('C:\Users\marilynrubio\Downloads\[EPIr049_V9 DESBLOQUEADO (1).xlsx]TB'!#REF!,L42)))</xm:f>
            <xm:f>'C:\Users\marilynrubio\Downloads\[EPIr049_V9 DESBLOQUEADO (1).xlsx]TB'!#REF!</xm:f>
            <x14:dxf>
              <fill>
                <patternFill>
                  <fgColor theme="1"/>
                  <bgColor rgb="FFFFC000"/>
                </patternFill>
              </fill>
            </x14:dxf>
          </x14:cfRule>
          <x14:cfRule type="containsText" priority="4" operator="containsText" id="{A65B9EB6-0ED6-4BAB-9E75-0944808522E4}">
            <xm:f>NOT(ISERROR(SEARCH('C:\Users\marilynrubio\Downloads\[EPIr049_V9 DESBLOQUEADO (1).xlsx]TB'!#REF!,L42)))</xm:f>
            <xm:f>'C:\Users\marilynrubio\Downloads\[EPIr049_V9 DESBLOQUEADO (1).xlsx]TB'!#REF!</xm:f>
            <x14:dxf>
              <fill>
                <patternFill>
                  <fgColor theme="1"/>
                  <bgColor rgb="FFFF0000"/>
                </patternFill>
              </fill>
            </x14:dxf>
          </x14:cfRule>
          <xm:sqref>L42:L50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38"/>
  <sheetViews>
    <sheetView zoomScale="90" zoomScaleNormal="90" workbookViewId="0">
      <pane ySplit="14" topLeftCell="A15" activePane="bottomLeft" state="frozen"/>
      <selection activeCell="D10" sqref="D10:D11"/>
      <selection pane="bottomLeft" activeCell="F23" sqref="F23"/>
    </sheetView>
  </sheetViews>
  <sheetFormatPr baseColWidth="10" defaultColWidth="0" defaultRowHeight="11.4" x14ac:dyDescent="0.3"/>
  <cols>
    <col min="1" max="1" width="4.33203125" style="54" customWidth="1"/>
    <col min="2" max="2" width="9.109375" style="58" customWidth="1"/>
    <col min="3" max="3" width="18.6640625" style="58" customWidth="1"/>
    <col min="4" max="4" width="25.6640625"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188</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(SUM(L$15:L$18))/F9</f>
        <v>0</v>
      </c>
      <c r="J9" s="40"/>
      <c r="K9" s="41"/>
      <c r="L9" s="40"/>
      <c r="M9" s="40"/>
      <c r="N9" s="40"/>
    </row>
    <row r="10" spans="1:14" s="47" customFormat="1" ht="11.4" customHeight="1" x14ac:dyDescent="0.3">
      <c r="B10" s="48"/>
      <c r="C10" s="164" t="s">
        <v>96</v>
      </c>
      <c r="D10" s="165" t="str">
        <f>[1]Contenido!C18</f>
        <v>Dirección de Proyectos Especiales y Relaciones Interinstitucionales</v>
      </c>
      <c r="E10" s="96" t="s">
        <v>92</v>
      </c>
      <c r="F10" s="44">
        <v>1</v>
      </c>
      <c r="G10" s="96" t="s">
        <v>90</v>
      </c>
      <c r="H10" s="45" t="s">
        <v>115</v>
      </c>
      <c r="I10" s="46">
        <f>(SUM(L$21:L$24))/F10</f>
        <v>0</v>
      </c>
      <c r="J10" s="48"/>
      <c r="K10" s="50"/>
      <c r="L10" s="166" t="s">
        <v>100</v>
      </c>
      <c r="M10" s="166"/>
    </row>
    <row r="11" spans="1:14" s="47" customFormat="1" ht="11.4" customHeight="1" x14ac:dyDescent="0.3">
      <c r="B11" s="48"/>
      <c r="C11" s="164"/>
      <c r="D11" s="165"/>
      <c r="E11" s="96" t="s">
        <v>176</v>
      </c>
      <c r="F11" s="44">
        <v>1</v>
      </c>
      <c r="G11" s="96" t="s">
        <v>90</v>
      </c>
      <c r="H11" s="45" t="s">
        <v>178</v>
      </c>
      <c r="I11" s="46">
        <f>(SUM(L$27:L$31))/F11</f>
        <v>0</v>
      </c>
      <c r="J11" s="48"/>
      <c r="K11" s="50"/>
      <c r="L11" s="166"/>
      <c r="M11" s="166"/>
    </row>
    <row r="12" spans="1:14" s="47" customFormat="1" ht="11.4" customHeight="1" x14ac:dyDescent="0.3">
      <c r="B12" s="48"/>
      <c r="C12" s="96"/>
      <c r="D12" s="97"/>
      <c r="E12" s="96" t="s">
        <v>177</v>
      </c>
      <c r="F12" s="44">
        <v>1</v>
      </c>
      <c r="G12" s="96" t="s">
        <v>90</v>
      </c>
      <c r="H12" s="45" t="s">
        <v>179</v>
      </c>
      <c r="I12" s="46">
        <f>(SUM(L$34:L$38))/F12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05" customHeight="1" x14ac:dyDescent="0.3">
      <c r="B15" s="55">
        <v>1</v>
      </c>
      <c r="C15" s="55" t="s">
        <v>175</v>
      </c>
      <c r="D15" s="56" t="s">
        <v>1240</v>
      </c>
      <c r="E15" s="56" t="s">
        <v>1233</v>
      </c>
      <c r="F15" s="55" t="s">
        <v>3</v>
      </c>
      <c r="G15" s="55" t="s">
        <v>30</v>
      </c>
      <c r="H15" s="56" t="s">
        <v>1232</v>
      </c>
      <c r="I15" s="56" t="s">
        <v>1219</v>
      </c>
      <c r="J15" s="55" t="s">
        <v>86</v>
      </c>
      <c r="K15" s="56"/>
      <c r="L15" s="57"/>
      <c r="M15" s="56"/>
    </row>
    <row r="16" spans="1:14" ht="45.6" x14ac:dyDescent="0.3">
      <c r="B16" s="55">
        <v>1</v>
      </c>
      <c r="C16" s="55" t="s">
        <v>175</v>
      </c>
      <c r="D16" s="56" t="s">
        <v>1240</v>
      </c>
      <c r="E16" s="56" t="s">
        <v>1243</v>
      </c>
      <c r="F16" s="55" t="s">
        <v>3</v>
      </c>
      <c r="G16" s="55" t="s">
        <v>30</v>
      </c>
      <c r="H16" s="56" t="s">
        <v>1242</v>
      </c>
      <c r="I16" s="56" t="s">
        <v>1237</v>
      </c>
      <c r="J16" s="55" t="s">
        <v>88</v>
      </c>
      <c r="K16" s="56"/>
      <c r="L16" s="57"/>
      <c r="M16" s="56"/>
    </row>
    <row r="17" spans="2:13" ht="45.6" x14ac:dyDescent="0.3">
      <c r="B17" s="55">
        <v>1</v>
      </c>
      <c r="C17" s="55" t="s">
        <v>175</v>
      </c>
      <c r="D17" s="56" t="s">
        <v>981</v>
      </c>
      <c r="E17" s="56" t="s">
        <v>1233</v>
      </c>
      <c r="F17" s="55" t="s">
        <v>3</v>
      </c>
      <c r="G17" s="55" t="s">
        <v>30</v>
      </c>
      <c r="H17" s="56" t="s">
        <v>1241</v>
      </c>
      <c r="I17" s="56" t="s">
        <v>1235</v>
      </c>
      <c r="J17" s="55" t="s">
        <v>88</v>
      </c>
      <c r="K17" s="56"/>
      <c r="L17" s="57"/>
      <c r="M17" s="56"/>
    </row>
    <row r="18" spans="2:13" x14ac:dyDescent="0.3">
      <c r="B18" s="55">
        <v>1</v>
      </c>
      <c r="C18" s="55"/>
      <c r="D18" s="56"/>
      <c r="E18" s="56"/>
      <c r="F18" s="55"/>
      <c r="G18" s="5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45.6" x14ac:dyDescent="0.3">
      <c r="B21" s="55">
        <v>2</v>
      </c>
      <c r="C21" s="55" t="s">
        <v>175</v>
      </c>
      <c r="D21" s="56" t="s">
        <v>1240</v>
      </c>
      <c r="E21" s="56" t="s">
        <v>1239</v>
      </c>
      <c r="F21" s="55" t="s">
        <v>3</v>
      </c>
      <c r="G21" s="55" t="s">
        <v>30</v>
      </c>
      <c r="H21" s="56" t="s">
        <v>1238</v>
      </c>
      <c r="I21" s="56" t="s">
        <v>1237</v>
      </c>
      <c r="J21" s="55" t="s">
        <v>88</v>
      </c>
      <c r="K21" s="56"/>
      <c r="L21" s="57"/>
      <c r="M21" s="56"/>
    </row>
    <row r="22" spans="2:13" ht="49.95" customHeight="1" x14ac:dyDescent="0.3">
      <c r="B22" s="55">
        <v>2</v>
      </c>
      <c r="C22" s="55" t="s">
        <v>175</v>
      </c>
      <c r="D22" s="56" t="s">
        <v>1234</v>
      </c>
      <c r="E22" s="56" t="s">
        <v>1233</v>
      </c>
      <c r="F22" s="55" t="s">
        <v>3</v>
      </c>
      <c r="G22" s="55" t="s">
        <v>30</v>
      </c>
      <c r="H22" s="56" t="s">
        <v>1236</v>
      </c>
      <c r="I22" s="56" t="s">
        <v>1235</v>
      </c>
      <c r="J22" s="55" t="s">
        <v>88</v>
      </c>
      <c r="K22" s="56"/>
      <c r="L22" s="57"/>
      <c r="M22" s="56"/>
    </row>
    <row r="23" spans="2:13" ht="103.95" customHeight="1" x14ac:dyDescent="0.3">
      <c r="B23" s="55">
        <v>2</v>
      </c>
      <c r="C23" s="55" t="s">
        <v>175</v>
      </c>
      <c r="D23" s="56" t="s">
        <v>1234</v>
      </c>
      <c r="E23" s="56" t="s">
        <v>1233</v>
      </c>
      <c r="F23" s="55" t="s">
        <v>3</v>
      </c>
      <c r="G23" s="55" t="s">
        <v>30</v>
      </c>
      <c r="H23" s="56" t="s">
        <v>1232</v>
      </c>
      <c r="I23" s="56" t="s">
        <v>1219</v>
      </c>
      <c r="J23" s="55" t="s">
        <v>86</v>
      </c>
      <c r="K23" s="56"/>
      <c r="L23" s="57"/>
      <c r="M23" s="56"/>
    </row>
    <row r="24" spans="2:13" x14ac:dyDescent="0.3">
      <c r="B24" s="55">
        <v>2</v>
      </c>
      <c r="C24" s="55"/>
      <c r="D24" s="56"/>
      <c r="E24" s="56"/>
      <c r="F24" s="55"/>
      <c r="G24" s="55"/>
      <c r="H24" s="56"/>
      <c r="I24" s="56"/>
      <c r="J24" s="55"/>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57" x14ac:dyDescent="0.3">
      <c r="B27" s="55">
        <v>3</v>
      </c>
      <c r="C27" s="55" t="s">
        <v>82</v>
      </c>
      <c r="D27" s="56" t="s">
        <v>1231</v>
      </c>
      <c r="E27" s="56" t="s">
        <v>1230</v>
      </c>
      <c r="F27" s="55" t="s">
        <v>3</v>
      </c>
      <c r="G27" s="55" t="s">
        <v>30</v>
      </c>
      <c r="H27" s="56" t="s">
        <v>1224</v>
      </c>
      <c r="I27" s="56" t="s">
        <v>1223</v>
      </c>
      <c r="J27" s="55" t="s">
        <v>88</v>
      </c>
      <c r="K27" s="56"/>
      <c r="L27" s="57"/>
      <c r="M27" s="56"/>
    </row>
    <row r="28" spans="2:13" ht="111.6" customHeight="1" x14ac:dyDescent="0.3">
      <c r="B28" s="55">
        <v>3</v>
      </c>
      <c r="C28" s="55" t="s">
        <v>174</v>
      </c>
      <c r="D28" s="56" t="s">
        <v>966</v>
      </c>
      <c r="E28" s="56" t="s">
        <v>1221</v>
      </c>
      <c r="F28" s="55" t="s">
        <v>3</v>
      </c>
      <c r="G28" s="55" t="s">
        <v>30</v>
      </c>
      <c r="H28" s="56" t="s">
        <v>1229</v>
      </c>
      <c r="I28" s="56" t="s">
        <v>1219</v>
      </c>
      <c r="J28" s="55" t="s">
        <v>86</v>
      </c>
      <c r="K28" s="56"/>
      <c r="L28" s="57"/>
      <c r="M28" s="56"/>
    </row>
    <row r="29" spans="2:13" ht="135.6" customHeight="1" x14ac:dyDescent="0.3">
      <c r="B29" s="55">
        <v>3</v>
      </c>
      <c r="C29" s="55" t="s">
        <v>174</v>
      </c>
      <c r="D29" s="56" t="s">
        <v>1077</v>
      </c>
      <c r="E29" s="56" t="s">
        <v>1218</v>
      </c>
      <c r="F29" s="55" t="s">
        <v>3</v>
      </c>
      <c r="G29" s="55" t="s">
        <v>30</v>
      </c>
      <c r="H29" s="56" t="s">
        <v>1228</v>
      </c>
      <c r="I29" s="56" t="s">
        <v>1216</v>
      </c>
      <c r="J29" s="55" t="s">
        <v>86</v>
      </c>
      <c r="K29" s="56"/>
      <c r="L29" s="57"/>
      <c r="M29" s="56"/>
    </row>
    <row r="30" spans="2:13" ht="60.6" customHeight="1" x14ac:dyDescent="0.3">
      <c r="B30" s="55">
        <v>3</v>
      </c>
      <c r="C30" s="55" t="s">
        <v>174</v>
      </c>
      <c r="D30" s="56" t="s">
        <v>1215</v>
      </c>
      <c r="E30" s="56" t="s">
        <v>1227</v>
      </c>
      <c r="F30" s="55" t="s">
        <v>3</v>
      </c>
      <c r="G30" s="55" t="s">
        <v>30</v>
      </c>
      <c r="H30" s="56" t="s">
        <v>1213</v>
      </c>
      <c r="I30" s="56" t="s">
        <v>1212</v>
      </c>
      <c r="J30" s="55" t="s">
        <v>88</v>
      </c>
      <c r="K30" s="56"/>
      <c r="L30" s="57"/>
      <c r="M30" s="56"/>
    </row>
    <row r="31" spans="2:13" x14ac:dyDescent="0.3">
      <c r="B31" s="55">
        <v>3</v>
      </c>
      <c r="C31" s="55"/>
      <c r="D31" s="56"/>
      <c r="E31" s="56"/>
      <c r="F31" s="55"/>
      <c r="G31" s="55"/>
      <c r="H31" s="56"/>
      <c r="I31" s="56"/>
      <c r="J31" s="55"/>
      <c r="K31" s="56"/>
      <c r="L31" s="57"/>
      <c r="M31" s="56"/>
    </row>
    <row r="32" spans="2:13" ht="12" thickBot="1" x14ac:dyDescent="0.35">
      <c r="D32" s="59"/>
      <c r="E32" s="59"/>
      <c r="H32" s="59"/>
      <c r="I32" s="59"/>
      <c r="K32" s="59"/>
      <c r="M32" s="59"/>
    </row>
    <row r="33" spans="2:13" s="48" customFormat="1" ht="21" thickTop="1" x14ac:dyDescent="0.3">
      <c r="B33" s="51" t="s">
        <v>93</v>
      </c>
      <c r="C33" s="51" t="s">
        <v>75</v>
      </c>
      <c r="D33" s="51" t="s">
        <v>76</v>
      </c>
      <c r="E33" s="51" t="s">
        <v>77</v>
      </c>
      <c r="F33" s="51" t="s">
        <v>78</v>
      </c>
      <c r="G33" s="51" t="s">
        <v>79</v>
      </c>
      <c r="H33" s="52" t="s">
        <v>156</v>
      </c>
      <c r="I33" s="52" t="s">
        <v>157</v>
      </c>
      <c r="J33" s="52" t="s">
        <v>158</v>
      </c>
      <c r="K33" s="52" t="s">
        <v>80</v>
      </c>
      <c r="L33" s="53" t="s">
        <v>94</v>
      </c>
      <c r="M33" s="53" t="s">
        <v>95</v>
      </c>
    </row>
    <row r="34" spans="2:13" ht="67.2" customHeight="1" x14ac:dyDescent="0.3">
      <c r="B34" s="55">
        <v>4</v>
      </c>
      <c r="C34" s="55" t="s">
        <v>82</v>
      </c>
      <c r="D34" s="56" t="s">
        <v>1226</v>
      </c>
      <c r="E34" s="56" t="s">
        <v>1225</v>
      </c>
      <c r="F34" s="55" t="s">
        <v>3</v>
      </c>
      <c r="G34" s="55" t="s">
        <v>30</v>
      </c>
      <c r="H34" s="56" t="s">
        <v>1224</v>
      </c>
      <c r="I34" s="56" t="s">
        <v>1223</v>
      </c>
      <c r="J34" s="55" t="s">
        <v>88</v>
      </c>
      <c r="K34" s="56"/>
      <c r="L34" s="57"/>
      <c r="M34" s="56"/>
    </row>
    <row r="35" spans="2:13" ht="107.4" customHeight="1" x14ac:dyDescent="0.3">
      <c r="B35" s="55">
        <v>4</v>
      </c>
      <c r="C35" s="55" t="s">
        <v>174</v>
      </c>
      <c r="D35" s="56" t="s">
        <v>1222</v>
      </c>
      <c r="E35" s="56" t="s">
        <v>1221</v>
      </c>
      <c r="F35" s="55" t="s">
        <v>3</v>
      </c>
      <c r="G35" s="55" t="s">
        <v>30</v>
      </c>
      <c r="H35" s="56" t="s">
        <v>1220</v>
      </c>
      <c r="I35" s="56" t="s">
        <v>1219</v>
      </c>
      <c r="J35" s="55" t="s">
        <v>86</v>
      </c>
      <c r="K35" s="56"/>
      <c r="L35" s="57"/>
      <c r="M35" s="56"/>
    </row>
    <row r="36" spans="2:13" ht="142.19999999999999" customHeight="1" x14ac:dyDescent="0.3">
      <c r="B36" s="55">
        <v>4</v>
      </c>
      <c r="C36" s="55" t="s">
        <v>174</v>
      </c>
      <c r="D36" s="56" t="s">
        <v>1077</v>
      </c>
      <c r="E36" s="56" t="s">
        <v>1218</v>
      </c>
      <c r="F36" s="55" t="s">
        <v>3</v>
      </c>
      <c r="G36" s="55" t="s">
        <v>30</v>
      </c>
      <c r="H36" s="56" t="s">
        <v>1217</v>
      </c>
      <c r="I36" s="56" t="s">
        <v>1216</v>
      </c>
      <c r="J36" s="55" t="s">
        <v>86</v>
      </c>
      <c r="K36" s="56"/>
      <c r="L36" s="57"/>
      <c r="M36" s="56"/>
    </row>
    <row r="37" spans="2:13" ht="60" customHeight="1" x14ac:dyDescent="0.3">
      <c r="B37" s="55">
        <v>4</v>
      </c>
      <c r="C37" s="55" t="s">
        <v>174</v>
      </c>
      <c r="D37" s="56" t="s">
        <v>1215</v>
      </c>
      <c r="E37" s="56" t="s">
        <v>1214</v>
      </c>
      <c r="F37" s="55" t="s">
        <v>3</v>
      </c>
      <c r="G37" s="55" t="s">
        <v>30</v>
      </c>
      <c r="H37" s="56" t="s">
        <v>1213</v>
      </c>
      <c r="I37" s="56" t="s">
        <v>1212</v>
      </c>
      <c r="J37" s="55" t="s">
        <v>88</v>
      </c>
      <c r="K37" s="56"/>
      <c r="L37" s="57"/>
      <c r="M37" s="56"/>
    </row>
    <row r="38" spans="2:13" x14ac:dyDescent="0.3">
      <c r="B38" s="55">
        <v>4</v>
      </c>
      <c r="C38" s="55"/>
      <c r="D38" s="56"/>
      <c r="E38" s="56"/>
      <c r="F38" s="55"/>
      <c r="G38" s="55"/>
      <c r="H38" s="56"/>
      <c r="I38" s="56"/>
      <c r="J38" s="55"/>
      <c r="K38" s="56"/>
      <c r="L38" s="57"/>
      <c r="M38"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21:C24 C27:C31 C34:C38 C15:C18" xr:uid="{00000000-0002-0000-0600-000000000000}">
      <formula1>Frentes</formula1>
    </dataValidation>
    <dataValidation type="list" allowBlank="1" showInputMessage="1" showErrorMessage="1" sqref="F21:F24 F27:F31 F34:F38 F15:F18" xr:uid="{00000000-0002-0000-0600-000001000000}">
      <formula1>Alta_Dirección</formula1>
    </dataValidation>
    <dataValidation type="list" allowBlank="1" showInputMessage="1" showErrorMessage="1" sqref="J21:J24 J27:J31 J34:J38 J15:J18" xr:uid="{00000000-0002-0000-0600-000002000000}">
      <formula1>Categoría</formula1>
    </dataValidation>
    <dataValidation type="list" allowBlank="1" showInputMessage="1" showErrorMessage="1" sqref="L21:L24 L34:L38 L27:L31 L15:L18" xr:uid="{00000000-0002-0000-0600-000003000000}">
      <formula1>Cumplimiento</formula1>
    </dataValidation>
    <dataValidation type="list" allowBlank="1" showInputMessage="1" showErrorMessage="1" sqref="G21:G24 G27:G31 G34:G38 G15:G18" xr:uid="{00000000-0002-0000-0600-000004000000}">
      <formula1>Área</formula1>
    </dataValidation>
    <dataValidation type="list" allowBlank="1" showInputMessage="1" showErrorMessage="1" sqref="B21:B24 B27:B31 B34:B38 B15:B18" xr:uid="{00000000-0002-0000-0600-000005000000}">
      <formula1>Trimestre</formula1>
    </dataValidation>
  </dataValidations>
  <hyperlinks>
    <hyperlink ref="L10:M11" location="Instrucciones!A1" display="Instrucciones para el diligenciamiento" xr:uid="{00000000-0004-0000-06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CC747326-E43F-479D-8EF4-E1731DBB8E8A}">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A89D6E22-6592-4F13-9C59-75051E05940A}">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18FCDE34-6853-497F-BFEB-DF4D84A06142}">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7E2953B9-7207-4A86-9026-04A391E84B15}">
            <xm:f>NOT(ISERROR(SEARCH('C:\Users\marilynrubio\Downloads\[EPIr049_V9 DESBLOQUEADO (1).xlsx]TB'!#REF!,L15)))</xm:f>
            <xm:f>'C:\Users\marilynrubio\Downloads\[EPIr049_V9 DESBLOQUEADO (1).xlsx]TB'!#REF!</xm:f>
            <x14:dxf>
              <fill>
                <patternFill>
                  <fgColor theme="1"/>
                  <bgColor rgb="FFFF0000"/>
                </patternFill>
              </fill>
            </x14:dxf>
          </x14:cfRule>
          <xm:sqref>L15:L18</xm:sqref>
        </x14:conditionalFormatting>
        <x14:conditionalFormatting xmlns:xm="http://schemas.microsoft.com/office/excel/2006/main">
          <x14:cfRule type="containsText" priority="9" operator="containsText" id="{D2BCFB08-5486-4113-B986-40F886E32700}">
            <xm:f>NOT(ISERROR(SEARCH('C:\Users\marilynrubio\Downloads\[EPIr049_V9 DESBLOQUEADO (1).xlsx]TB'!#REF!,L21)))</xm:f>
            <xm:f>'C:\Users\marilynrubio\Downloads\[EPIr049_V9 DESBLOQUEADO (1).xlsx]TB'!#REF!</xm:f>
            <x14:dxf>
              <fill>
                <patternFill>
                  <fgColor theme="1"/>
                  <bgColor rgb="FF00B050"/>
                </patternFill>
              </fill>
            </x14:dxf>
          </x14:cfRule>
          <x14:cfRule type="containsText" priority="10" operator="containsText" id="{C206591B-9702-41A0-8565-383BE467DADE}">
            <xm:f>NOT(ISERROR(SEARCH('C:\Users\marilynrubio\Downloads\[EPIr049_V9 DESBLOQUEADO (1).xlsx]TB'!#REF!,L21)))</xm:f>
            <xm:f>'C:\Users\marilynrubio\Downloads\[EPIr049_V9 DESBLOQUEADO (1).xlsx]TB'!#REF!</xm:f>
            <x14:dxf>
              <fill>
                <patternFill>
                  <fgColor theme="1"/>
                  <bgColor rgb="FFFFFF00"/>
                </patternFill>
              </fill>
            </x14:dxf>
          </x14:cfRule>
          <x14:cfRule type="containsText" priority="11" operator="containsText" id="{80CDA670-F1C4-4032-AAF2-25DD9D2F94A9}">
            <xm:f>NOT(ISERROR(SEARCH('C:\Users\marilynrubio\Downloads\[EPIr049_V9 DESBLOQUEADO (1).xlsx]TB'!#REF!,L21)))</xm:f>
            <xm:f>'C:\Users\marilynrubio\Downloads\[EPIr049_V9 DESBLOQUEADO (1).xlsx]TB'!#REF!</xm:f>
            <x14:dxf>
              <fill>
                <patternFill>
                  <fgColor theme="1"/>
                  <bgColor rgb="FFFFC000"/>
                </patternFill>
              </fill>
            </x14:dxf>
          </x14:cfRule>
          <x14:cfRule type="containsText" priority="12" operator="containsText" id="{F25BCE71-456F-4900-8991-2A6ACEC58E49}">
            <xm:f>NOT(ISERROR(SEARCH('C:\Users\marilynrubio\Downloads\[EPIr049_V9 DESBLOQUEADO (1).xlsx]TB'!#REF!,L21)))</xm:f>
            <xm:f>'C:\Users\marilynrubio\Downloads\[EPIr049_V9 DESBLOQUEADO (1).xlsx]TB'!#REF!</xm:f>
            <x14:dxf>
              <fill>
                <patternFill>
                  <fgColor theme="1"/>
                  <bgColor rgb="FFFF0000"/>
                </patternFill>
              </fill>
            </x14:dxf>
          </x14:cfRule>
          <xm:sqref>L21:L24</xm:sqref>
        </x14:conditionalFormatting>
        <x14:conditionalFormatting xmlns:xm="http://schemas.microsoft.com/office/excel/2006/main">
          <x14:cfRule type="containsText" priority="5" operator="containsText" id="{92548D22-1CE5-4CA1-B0F7-7BFC7F482701}">
            <xm:f>NOT(ISERROR(SEARCH('C:\Users\marilynrubio\Downloads\[EPIr049_V9 DESBLOQUEADO (1).xlsx]TB'!#REF!,L27)))</xm:f>
            <xm:f>'C:\Users\marilynrubio\Downloads\[EPIr049_V9 DESBLOQUEADO (1).xlsx]TB'!#REF!</xm:f>
            <x14:dxf>
              <fill>
                <patternFill>
                  <fgColor theme="1"/>
                  <bgColor rgb="FF00B050"/>
                </patternFill>
              </fill>
            </x14:dxf>
          </x14:cfRule>
          <x14:cfRule type="containsText" priority="6" operator="containsText" id="{BD52C454-2116-4F02-BBE9-06F8D54540AF}">
            <xm:f>NOT(ISERROR(SEARCH('C:\Users\marilynrubio\Downloads\[EPIr049_V9 DESBLOQUEADO (1).xlsx]TB'!#REF!,L27)))</xm:f>
            <xm:f>'C:\Users\marilynrubio\Downloads\[EPIr049_V9 DESBLOQUEADO (1).xlsx]TB'!#REF!</xm:f>
            <x14:dxf>
              <fill>
                <patternFill>
                  <fgColor theme="1"/>
                  <bgColor rgb="FFFFFF00"/>
                </patternFill>
              </fill>
            </x14:dxf>
          </x14:cfRule>
          <x14:cfRule type="containsText" priority="7" operator="containsText" id="{13D34C71-C92E-46FC-B12A-00358CB907B6}">
            <xm:f>NOT(ISERROR(SEARCH('C:\Users\marilynrubio\Downloads\[EPIr049_V9 DESBLOQUEADO (1).xlsx]TB'!#REF!,L27)))</xm:f>
            <xm:f>'C:\Users\marilynrubio\Downloads\[EPIr049_V9 DESBLOQUEADO (1).xlsx]TB'!#REF!</xm:f>
            <x14:dxf>
              <fill>
                <patternFill>
                  <fgColor theme="1"/>
                  <bgColor rgb="FFFFC000"/>
                </patternFill>
              </fill>
            </x14:dxf>
          </x14:cfRule>
          <x14:cfRule type="containsText" priority="8" operator="containsText" id="{A01966ED-6246-4D47-B3F0-EB9B534092D2}">
            <xm:f>NOT(ISERROR(SEARCH('C:\Users\marilynrubio\Downloads\[EPIr049_V9 DESBLOQUEADO (1).xlsx]TB'!#REF!,L27)))</xm:f>
            <xm:f>'C:\Users\marilynrubio\Downloads\[EPIr049_V9 DESBLOQUEADO (1).xlsx]TB'!#REF!</xm:f>
            <x14:dxf>
              <fill>
                <patternFill>
                  <fgColor theme="1"/>
                  <bgColor rgb="FFFF0000"/>
                </patternFill>
              </fill>
            </x14:dxf>
          </x14:cfRule>
          <xm:sqref>L27:L31</xm:sqref>
        </x14:conditionalFormatting>
        <x14:conditionalFormatting xmlns:xm="http://schemas.microsoft.com/office/excel/2006/main">
          <x14:cfRule type="containsText" priority="1" operator="containsText" id="{D26E8EF9-DF93-4FA9-8CEA-BAA6DE3C906C}">
            <xm:f>NOT(ISERROR(SEARCH('C:\Users\marilynrubio\Downloads\[EPIr049_V9 DESBLOQUEADO (1).xlsx]TB'!#REF!,L34)))</xm:f>
            <xm:f>'C:\Users\marilynrubio\Downloads\[EPIr049_V9 DESBLOQUEADO (1).xlsx]TB'!#REF!</xm:f>
            <x14:dxf>
              <fill>
                <patternFill>
                  <fgColor theme="1"/>
                  <bgColor rgb="FF00B050"/>
                </patternFill>
              </fill>
            </x14:dxf>
          </x14:cfRule>
          <x14:cfRule type="containsText" priority="2" operator="containsText" id="{93586ED7-100F-4E40-A554-D0BD6AF1A546}">
            <xm:f>NOT(ISERROR(SEARCH('C:\Users\marilynrubio\Downloads\[EPIr049_V9 DESBLOQUEADO (1).xlsx]TB'!#REF!,L34)))</xm:f>
            <xm:f>'C:\Users\marilynrubio\Downloads\[EPIr049_V9 DESBLOQUEADO (1).xlsx]TB'!#REF!</xm:f>
            <x14:dxf>
              <fill>
                <patternFill>
                  <fgColor theme="1"/>
                  <bgColor rgb="FFFFFF00"/>
                </patternFill>
              </fill>
            </x14:dxf>
          </x14:cfRule>
          <x14:cfRule type="containsText" priority="3" operator="containsText" id="{AC37AC95-F929-41D3-8A0A-2B6B9E37BEE3}">
            <xm:f>NOT(ISERROR(SEARCH('C:\Users\marilynrubio\Downloads\[EPIr049_V9 DESBLOQUEADO (1).xlsx]TB'!#REF!,L34)))</xm:f>
            <xm:f>'C:\Users\marilynrubio\Downloads\[EPIr049_V9 DESBLOQUEADO (1).xlsx]TB'!#REF!</xm:f>
            <x14:dxf>
              <fill>
                <patternFill>
                  <fgColor theme="1"/>
                  <bgColor rgb="FFFFC000"/>
                </patternFill>
              </fill>
            </x14:dxf>
          </x14:cfRule>
          <x14:cfRule type="containsText" priority="4" operator="containsText" id="{173D7DBF-6031-4EC4-876B-11D6D8F93E79}">
            <xm:f>NOT(ISERROR(SEARCH('C:\Users\marilynrubio\Downloads\[EPIr049_V9 DESBLOQUEADO (1).xlsx]TB'!#REF!,L34)))</xm:f>
            <xm:f>'C:\Users\marilynrubio\Downloads\[EPIr049_V9 DESBLOQUEADO (1).xlsx]TB'!#REF!</xm:f>
            <x14:dxf>
              <fill>
                <patternFill>
                  <fgColor theme="1"/>
                  <bgColor rgb="FFFF0000"/>
                </patternFill>
              </fill>
            </x14:dxf>
          </x14:cfRule>
          <xm:sqref>L34:L38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9"/>
  <sheetViews>
    <sheetView zoomScale="90" zoomScaleNormal="90" workbookViewId="0">
      <pane ySplit="14" topLeftCell="A15" activePane="bottomLeft" state="frozen"/>
      <selection activeCell="D10" sqref="D10:D11"/>
      <selection pane="bottomLeft" activeCell="A15" sqref="A15"/>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189</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(SUM(L$15:L$18))/F9</f>
        <v>0</v>
      </c>
      <c r="J9" s="40"/>
      <c r="K9" s="41"/>
      <c r="L9" s="40"/>
      <c r="M9" s="40"/>
      <c r="N9" s="40"/>
    </row>
    <row r="10" spans="1:14" s="47" customFormat="1" ht="11.4" customHeight="1" x14ac:dyDescent="0.3">
      <c r="B10" s="48"/>
      <c r="C10" s="164" t="s">
        <v>96</v>
      </c>
      <c r="D10" s="165" t="str">
        <f>[1]Contenido!C19</f>
        <v>Oficina de Admisiones y Registro</v>
      </c>
      <c r="E10" s="96" t="s">
        <v>92</v>
      </c>
      <c r="F10" s="44">
        <v>1</v>
      </c>
      <c r="G10" s="96" t="s">
        <v>90</v>
      </c>
      <c r="H10" s="45" t="s">
        <v>115</v>
      </c>
      <c r="I10" s="46">
        <f>(SUM(L$21:L$24))/F10</f>
        <v>0</v>
      </c>
      <c r="J10" s="48"/>
      <c r="K10" s="50"/>
      <c r="L10" s="166" t="s">
        <v>100</v>
      </c>
      <c r="M10" s="166"/>
    </row>
    <row r="11" spans="1:14" s="47" customFormat="1" ht="11.4" customHeight="1" x14ac:dyDescent="0.3">
      <c r="B11" s="48"/>
      <c r="C11" s="164"/>
      <c r="D11" s="165"/>
      <c r="E11" s="96" t="s">
        <v>176</v>
      </c>
      <c r="F11" s="44">
        <v>1</v>
      </c>
      <c r="G11" s="96" t="s">
        <v>90</v>
      </c>
      <c r="H11" s="45" t="s">
        <v>178</v>
      </c>
      <c r="I11" s="46">
        <f>(SUM(L$27:L$30))/F11</f>
        <v>0</v>
      </c>
      <c r="J11" s="48"/>
      <c r="K11" s="50"/>
      <c r="L11" s="166"/>
      <c r="M11" s="166"/>
    </row>
    <row r="12" spans="1:14" s="47" customFormat="1" ht="11.4" customHeight="1" x14ac:dyDescent="0.3">
      <c r="B12" s="48"/>
      <c r="C12" s="96"/>
      <c r="D12" s="97"/>
      <c r="E12" s="96" t="s">
        <v>177</v>
      </c>
      <c r="F12" s="44">
        <v>1</v>
      </c>
      <c r="G12" s="96" t="s">
        <v>90</v>
      </c>
      <c r="H12" s="45" t="s">
        <v>179</v>
      </c>
      <c r="I12" s="46">
        <f>(SUM(L$33:L$39))/F12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01.4" customHeight="1" x14ac:dyDescent="0.3">
      <c r="B15" s="55">
        <v>1</v>
      </c>
      <c r="C15" s="55" t="s">
        <v>175</v>
      </c>
      <c r="D15" s="56" t="s">
        <v>1074</v>
      </c>
      <c r="E15" s="56" t="s">
        <v>1271</v>
      </c>
      <c r="F15" s="55" t="s">
        <v>3</v>
      </c>
      <c r="G15" s="55" t="s">
        <v>41</v>
      </c>
      <c r="H15" s="56" t="s">
        <v>1260</v>
      </c>
      <c r="I15" s="56" t="s">
        <v>1277</v>
      </c>
      <c r="J15" s="55" t="s">
        <v>86</v>
      </c>
      <c r="K15" s="56"/>
      <c r="L15" s="57"/>
      <c r="M15" s="56"/>
    </row>
    <row r="16" spans="1:14" ht="122.4" customHeight="1" x14ac:dyDescent="0.3">
      <c r="B16" s="55">
        <v>1</v>
      </c>
      <c r="C16" s="55" t="s">
        <v>175</v>
      </c>
      <c r="D16" s="56" t="s">
        <v>1074</v>
      </c>
      <c r="E16" s="56" t="s">
        <v>1271</v>
      </c>
      <c r="F16" s="55" t="s">
        <v>3</v>
      </c>
      <c r="G16" s="55" t="s">
        <v>41</v>
      </c>
      <c r="H16" s="56" t="s">
        <v>1257</v>
      </c>
      <c r="I16" s="56" t="s">
        <v>1276</v>
      </c>
      <c r="J16" s="55" t="s">
        <v>87</v>
      </c>
      <c r="K16" s="56"/>
      <c r="L16" s="57"/>
      <c r="M16" s="56"/>
    </row>
    <row r="17" spans="2:13" ht="70.2" customHeight="1" x14ac:dyDescent="0.3">
      <c r="B17" s="55">
        <v>1</v>
      </c>
      <c r="C17" s="55" t="s">
        <v>175</v>
      </c>
      <c r="D17" s="56" t="s">
        <v>977</v>
      </c>
      <c r="E17" s="56" t="s">
        <v>1261</v>
      </c>
      <c r="F17" s="55" t="s">
        <v>3</v>
      </c>
      <c r="G17" s="55" t="s">
        <v>41</v>
      </c>
      <c r="H17" s="56" t="s">
        <v>1265</v>
      </c>
      <c r="I17" s="56" t="s">
        <v>1275</v>
      </c>
      <c r="J17" s="55" t="s">
        <v>86</v>
      </c>
      <c r="K17" s="56"/>
      <c r="L17" s="57"/>
      <c r="M17" s="56"/>
    </row>
    <row r="18" spans="2:13" x14ac:dyDescent="0.3">
      <c r="B18" s="55">
        <v>1</v>
      </c>
      <c r="C18" s="55"/>
      <c r="D18" s="56"/>
      <c r="E18" s="56"/>
      <c r="F18" s="55"/>
      <c r="G18" s="5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103.2" customHeight="1" x14ac:dyDescent="0.3">
      <c r="B21" s="55">
        <v>2</v>
      </c>
      <c r="C21" s="55" t="s">
        <v>175</v>
      </c>
      <c r="D21" s="56" t="s">
        <v>1272</v>
      </c>
      <c r="E21" s="56" t="s">
        <v>1271</v>
      </c>
      <c r="F21" s="55" t="s">
        <v>3</v>
      </c>
      <c r="G21" s="55" t="s">
        <v>41</v>
      </c>
      <c r="H21" s="56" t="s">
        <v>1274</v>
      </c>
      <c r="I21" s="56" t="s">
        <v>1273</v>
      </c>
      <c r="J21" s="55" t="s">
        <v>88</v>
      </c>
      <c r="K21" s="56"/>
      <c r="L21" s="57"/>
      <c r="M21" s="56"/>
    </row>
    <row r="22" spans="2:13" ht="91.2" x14ac:dyDescent="0.3">
      <c r="B22" s="55">
        <v>2</v>
      </c>
      <c r="C22" s="55" t="s">
        <v>175</v>
      </c>
      <c r="D22" s="56" t="s">
        <v>1272</v>
      </c>
      <c r="E22" s="56" t="s">
        <v>1271</v>
      </c>
      <c r="F22" s="55" t="s">
        <v>3</v>
      </c>
      <c r="G22" s="55" t="s">
        <v>41</v>
      </c>
      <c r="H22" s="56" t="s">
        <v>1270</v>
      </c>
      <c r="I22" s="56" t="s">
        <v>1269</v>
      </c>
      <c r="J22" s="55" t="s">
        <v>86</v>
      </c>
      <c r="K22" s="56"/>
      <c r="L22" s="57"/>
      <c r="M22" s="56"/>
    </row>
    <row r="23" spans="2:13" ht="69" customHeight="1" x14ac:dyDescent="0.3">
      <c r="B23" s="55">
        <v>2</v>
      </c>
      <c r="C23" s="55" t="s">
        <v>175</v>
      </c>
      <c r="D23" s="56" t="s">
        <v>1268</v>
      </c>
      <c r="E23" s="56" t="s">
        <v>1261</v>
      </c>
      <c r="F23" s="55" t="s">
        <v>3</v>
      </c>
      <c r="G23" s="55" t="s">
        <v>41</v>
      </c>
      <c r="H23" s="56" t="s">
        <v>1267</v>
      </c>
      <c r="I23" s="56" t="s">
        <v>1266</v>
      </c>
      <c r="J23" s="55" t="s">
        <v>86</v>
      </c>
      <c r="K23" s="56"/>
      <c r="L23" s="57"/>
      <c r="M23" s="56"/>
    </row>
    <row r="24" spans="2:13" x14ac:dyDescent="0.3">
      <c r="B24" s="55">
        <v>2</v>
      </c>
      <c r="C24" s="55"/>
      <c r="D24" s="56"/>
      <c r="E24" s="56"/>
      <c r="F24" s="55"/>
      <c r="G24" s="55"/>
      <c r="H24" s="56"/>
      <c r="I24" s="56"/>
      <c r="J24" s="55"/>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74.400000000000006" customHeight="1" x14ac:dyDescent="0.3">
      <c r="B27" s="55">
        <v>3</v>
      </c>
      <c r="C27" s="55" t="s">
        <v>174</v>
      </c>
      <c r="D27" s="56" t="s">
        <v>1222</v>
      </c>
      <c r="E27" s="56" t="s">
        <v>1261</v>
      </c>
      <c r="F27" s="55" t="s">
        <v>3</v>
      </c>
      <c r="G27" s="55" t="s">
        <v>41</v>
      </c>
      <c r="H27" s="56" t="s">
        <v>1265</v>
      </c>
      <c r="I27" s="56" t="s">
        <v>1264</v>
      </c>
      <c r="J27" s="55" t="s">
        <v>86</v>
      </c>
      <c r="K27" s="56"/>
      <c r="L27" s="57"/>
      <c r="M27" s="56"/>
    </row>
    <row r="28" spans="2:13" ht="205.2" x14ac:dyDescent="0.3">
      <c r="B28" s="55">
        <v>3</v>
      </c>
      <c r="C28" s="55" t="s">
        <v>174</v>
      </c>
      <c r="D28" s="56" t="s">
        <v>1222</v>
      </c>
      <c r="E28" s="56" t="s">
        <v>1261</v>
      </c>
      <c r="F28" s="55" t="s">
        <v>3</v>
      </c>
      <c r="G28" s="55" t="s">
        <v>41</v>
      </c>
      <c r="H28" s="56" t="s">
        <v>1263</v>
      </c>
      <c r="I28" s="56" t="s">
        <v>1262</v>
      </c>
      <c r="J28" s="55" t="s">
        <v>87</v>
      </c>
      <c r="K28" s="56"/>
      <c r="L28" s="57"/>
      <c r="M28" s="56"/>
    </row>
    <row r="29" spans="2:13" ht="99.6" customHeight="1" x14ac:dyDescent="0.3">
      <c r="B29" s="55">
        <v>3</v>
      </c>
      <c r="C29" s="55" t="s">
        <v>174</v>
      </c>
      <c r="D29" s="56" t="s">
        <v>1222</v>
      </c>
      <c r="E29" s="56" t="s">
        <v>1261</v>
      </c>
      <c r="F29" s="55" t="s">
        <v>3</v>
      </c>
      <c r="G29" s="55" t="s">
        <v>41</v>
      </c>
      <c r="H29" s="56" t="s">
        <v>1260</v>
      </c>
      <c r="I29" s="56" t="s">
        <v>1259</v>
      </c>
      <c r="J29" s="55" t="s">
        <v>86</v>
      </c>
      <c r="K29" s="56"/>
      <c r="L29" s="57"/>
      <c r="M29" s="56"/>
    </row>
    <row r="30" spans="2:13" x14ac:dyDescent="0.3">
      <c r="B30" s="55">
        <v>3</v>
      </c>
      <c r="C30" s="55"/>
      <c r="D30" s="56"/>
      <c r="E30" s="56"/>
      <c r="F30" s="55"/>
      <c r="G30" s="55"/>
      <c r="H30" s="56"/>
      <c r="I30" s="56"/>
      <c r="J30" s="55"/>
      <c r="K30" s="56"/>
      <c r="L30" s="57"/>
      <c r="M30" s="56"/>
    </row>
    <row r="31" spans="2:13" ht="12" thickBot="1" x14ac:dyDescent="0.35">
      <c r="D31" s="59"/>
      <c r="E31" s="59"/>
      <c r="H31" s="59"/>
      <c r="I31" s="59"/>
      <c r="K31" s="59"/>
      <c r="M31" s="59"/>
    </row>
    <row r="32" spans="2:13" s="48" customFormat="1" ht="21" thickTop="1" x14ac:dyDescent="0.3">
      <c r="B32" s="51" t="s">
        <v>93</v>
      </c>
      <c r="C32" s="51" t="s">
        <v>75</v>
      </c>
      <c r="D32" s="51" t="s">
        <v>76</v>
      </c>
      <c r="E32" s="51" t="s">
        <v>77</v>
      </c>
      <c r="F32" s="51" t="s">
        <v>78</v>
      </c>
      <c r="G32" s="51" t="s">
        <v>79</v>
      </c>
      <c r="H32" s="52" t="s">
        <v>156</v>
      </c>
      <c r="I32" s="52" t="s">
        <v>157</v>
      </c>
      <c r="J32" s="52" t="s">
        <v>158</v>
      </c>
      <c r="K32" s="52" t="s">
        <v>80</v>
      </c>
      <c r="L32" s="53" t="s">
        <v>94</v>
      </c>
      <c r="M32" s="53" t="s">
        <v>95</v>
      </c>
    </row>
    <row r="33" spans="2:13" ht="119.4" customHeight="1" x14ac:dyDescent="0.3">
      <c r="B33" s="55">
        <v>4</v>
      </c>
      <c r="C33" s="55" t="s">
        <v>174</v>
      </c>
      <c r="D33" s="56" t="s">
        <v>1222</v>
      </c>
      <c r="E33" s="56" t="s">
        <v>1258</v>
      </c>
      <c r="F33" s="55" t="s">
        <v>3</v>
      </c>
      <c r="G33" s="55" t="s">
        <v>41</v>
      </c>
      <c r="H33" s="56" t="s">
        <v>1257</v>
      </c>
      <c r="I33" s="56" t="s">
        <v>1256</v>
      </c>
      <c r="J33" s="55" t="s">
        <v>87</v>
      </c>
      <c r="K33" s="56"/>
      <c r="L33" s="57"/>
      <c r="M33" s="56"/>
    </row>
    <row r="34" spans="2:13" ht="91.2" customHeight="1" x14ac:dyDescent="0.3">
      <c r="B34" s="55">
        <v>4</v>
      </c>
      <c r="C34" s="55" t="s">
        <v>174</v>
      </c>
      <c r="D34" s="56" t="s">
        <v>1222</v>
      </c>
      <c r="E34" s="56" t="s">
        <v>1249</v>
      </c>
      <c r="F34" s="55" t="s">
        <v>3</v>
      </c>
      <c r="G34" s="55" t="s">
        <v>41</v>
      </c>
      <c r="H34" s="56" t="s">
        <v>1255</v>
      </c>
      <c r="I34" s="56" t="s">
        <v>1254</v>
      </c>
      <c r="J34" s="55" t="s">
        <v>88</v>
      </c>
      <c r="K34" s="56"/>
      <c r="L34" s="57"/>
      <c r="M34" s="56"/>
    </row>
    <row r="35" spans="2:13" ht="68.400000000000006" x14ac:dyDescent="0.3">
      <c r="B35" s="55">
        <v>4</v>
      </c>
      <c r="C35" s="55" t="s">
        <v>174</v>
      </c>
      <c r="D35" s="56" t="s">
        <v>1222</v>
      </c>
      <c r="E35" s="56" t="s">
        <v>1249</v>
      </c>
      <c r="F35" s="55" t="s">
        <v>3</v>
      </c>
      <c r="G35" s="55" t="s">
        <v>41</v>
      </c>
      <c r="H35" s="56" t="s">
        <v>1253</v>
      </c>
      <c r="I35" s="56" t="s">
        <v>1252</v>
      </c>
      <c r="J35" s="55" t="s">
        <v>87</v>
      </c>
      <c r="K35" s="56"/>
      <c r="L35" s="57"/>
      <c r="M35" s="56"/>
    </row>
    <row r="36" spans="2:13" ht="111" customHeight="1" x14ac:dyDescent="0.3">
      <c r="B36" s="55">
        <v>4</v>
      </c>
      <c r="C36" s="55" t="s">
        <v>174</v>
      </c>
      <c r="D36" s="56" t="s">
        <v>1222</v>
      </c>
      <c r="E36" s="56" t="s">
        <v>1249</v>
      </c>
      <c r="F36" s="55" t="s">
        <v>3</v>
      </c>
      <c r="G36" s="55" t="s">
        <v>41</v>
      </c>
      <c r="H36" s="56" t="s">
        <v>1251</v>
      </c>
      <c r="I36" s="56" t="s">
        <v>1250</v>
      </c>
      <c r="J36" s="55" t="s">
        <v>87</v>
      </c>
      <c r="K36" s="56"/>
      <c r="L36" s="57"/>
      <c r="M36" s="56"/>
    </row>
    <row r="37" spans="2:13" ht="139.19999999999999" customHeight="1" x14ac:dyDescent="0.3">
      <c r="B37" s="55">
        <v>4</v>
      </c>
      <c r="C37" s="55" t="s">
        <v>174</v>
      </c>
      <c r="D37" s="56" t="s">
        <v>1222</v>
      </c>
      <c r="E37" s="56" t="s">
        <v>1249</v>
      </c>
      <c r="F37" s="55" t="s">
        <v>3</v>
      </c>
      <c r="G37" s="55" t="s">
        <v>41</v>
      </c>
      <c r="H37" s="56" t="s">
        <v>1248</v>
      </c>
      <c r="I37" s="56" t="s">
        <v>1247</v>
      </c>
      <c r="J37" s="55" t="s">
        <v>87</v>
      </c>
      <c r="K37" s="56"/>
      <c r="L37" s="57"/>
      <c r="M37" s="56"/>
    </row>
    <row r="38" spans="2:13" ht="102.6" x14ac:dyDescent="0.3">
      <c r="B38" s="55">
        <v>4</v>
      </c>
      <c r="C38" s="55" t="s">
        <v>174</v>
      </c>
      <c r="D38" s="56" t="s">
        <v>1222</v>
      </c>
      <c r="E38" s="56" t="s">
        <v>1246</v>
      </c>
      <c r="F38" s="55" t="s">
        <v>3</v>
      </c>
      <c r="G38" s="55" t="s">
        <v>41</v>
      </c>
      <c r="H38" s="56" t="s">
        <v>1245</v>
      </c>
      <c r="I38" s="56" t="s">
        <v>1244</v>
      </c>
      <c r="J38" s="55" t="s">
        <v>88</v>
      </c>
      <c r="K38" s="56"/>
      <c r="L38" s="57"/>
      <c r="M38" s="56"/>
    </row>
    <row r="39" spans="2:13" x14ac:dyDescent="0.3">
      <c r="B39" s="55">
        <v>4</v>
      </c>
      <c r="C39" s="55"/>
      <c r="D39" s="56"/>
      <c r="E39" s="56"/>
      <c r="F39" s="55"/>
      <c r="G39" s="55"/>
      <c r="H39" s="56"/>
      <c r="I39" s="56"/>
      <c r="J39" s="55"/>
      <c r="K39" s="56"/>
      <c r="L39" s="57"/>
      <c r="M39"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B18 B21:B24 B27:B30 B33:B39" xr:uid="{00000000-0002-0000-0700-000000000000}">
      <formula1>Trimestre</formula1>
    </dataValidation>
    <dataValidation type="list" allowBlank="1" showInputMessage="1" showErrorMessage="1" sqref="G15:G18 G21:G24 G27:G30 G33:G39" xr:uid="{00000000-0002-0000-0700-000001000000}">
      <formula1>Área</formula1>
    </dataValidation>
    <dataValidation type="list" allowBlank="1" showInputMessage="1" showErrorMessage="1" sqref="L21:L24 L33:L39 L27:L30 L15:L18" xr:uid="{00000000-0002-0000-0700-000002000000}">
      <formula1>Cumplimiento</formula1>
    </dataValidation>
    <dataValidation type="list" allowBlank="1" showInputMessage="1" showErrorMessage="1" sqref="J15:J18 J21:J24 J27:J30 J33:J39" xr:uid="{00000000-0002-0000-0700-000003000000}">
      <formula1>Categoría</formula1>
    </dataValidation>
    <dataValidation type="list" allowBlank="1" showInputMessage="1" showErrorMessage="1" sqref="F15:F18 F21:F24 F27:F30 F33:F39" xr:uid="{00000000-0002-0000-0700-000004000000}">
      <formula1>Alta_Dirección</formula1>
    </dataValidation>
    <dataValidation type="list" allowBlank="1" showInputMessage="1" showErrorMessage="1" sqref="C15:C18 C21:C24 C27:C30 C33:C39" xr:uid="{00000000-0002-0000-0700-000005000000}">
      <formula1>Frentes</formula1>
    </dataValidation>
  </dataValidations>
  <hyperlinks>
    <hyperlink ref="L10:M11" location="Instrucciones!A1" display="Instrucciones para el diligenciamiento" xr:uid="{00000000-0004-0000-07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F75C2B99-C849-4171-94FF-19543B6D2984}">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BA3CB484-17A0-4B69-BD09-DE5CBDE83248}">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978C5547-0F5E-485E-8B69-43E9067EE93E}">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4CBA25F4-8428-49AE-863D-DE876A844C0C}">
            <xm:f>NOT(ISERROR(SEARCH('C:\Users\marilynrubio\Downloads\[EPIr049_V9 DESBLOQUEADO (1).xlsx]TB'!#REF!,L15)))</xm:f>
            <xm:f>'C:\Users\marilynrubio\Downloads\[EPIr049_V9 DESBLOQUEADO (1).xlsx]TB'!#REF!</xm:f>
            <x14:dxf>
              <fill>
                <patternFill>
                  <fgColor theme="1"/>
                  <bgColor rgb="FFFF0000"/>
                </patternFill>
              </fill>
            </x14:dxf>
          </x14:cfRule>
          <xm:sqref>L15:L18</xm:sqref>
        </x14:conditionalFormatting>
        <x14:conditionalFormatting xmlns:xm="http://schemas.microsoft.com/office/excel/2006/main">
          <x14:cfRule type="containsText" priority="9" operator="containsText" id="{DE069AA5-9E36-4E8F-8302-2A8166293FA0}">
            <xm:f>NOT(ISERROR(SEARCH('C:\Users\marilynrubio\Downloads\[EPIr049_V9 DESBLOQUEADO (1).xlsx]TB'!#REF!,L21)))</xm:f>
            <xm:f>'C:\Users\marilynrubio\Downloads\[EPIr049_V9 DESBLOQUEADO (1).xlsx]TB'!#REF!</xm:f>
            <x14:dxf>
              <fill>
                <patternFill>
                  <fgColor theme="1"/>
                  <bgColor rgb="FF00B050"/>
                </patternFill>
              </fill>
            </x14:dxf>
          </x14:cfRule>
          <x14:cfRule type="containsText" priority="10" operator="containsText" id="{C94D7CAF-A54D-43C2-B825-EEE41A382D5B}">
            <xm:f>NOT(ISERROR(SEARCH('C:\Users\marilynrubio\Downloads\[EPIr049_V9 DESBLOQUEADO (1).xlsx]TB'!#REF!,L21)))</xm:f>
            <xm:f>'C:\Users\marilynrubio\Downloads\[EPIr049_V9 DESBLOQUEADO (1).xlsx]TB'!#REF!</xm:f>
            <x14:dxf>
              <fill>
                <patternFill>
                  <fgColor theme="1"/>
                  <bgColor rgb="FFFFFF00"/>
                </patternFill>
              </fill>
            </x14:dxf>
          </x14:cfRule>
          <x14:cfRule type="containsText" priority="11" operator="containsText" id="{4E759020-CD9D-4DC6-89AA-804B0179DE20}">
            <xm:f>NOT(ISERROR(SEARCH('C:\Users\marilynrubio\Downloads\[EPIr049_V9 DESBLOQUEADO (1).xlsx]TB'!#REF!,L21)))</xm:f>
            <xm:f>'C:\Users\marilynrubio\Downloads\[EPIr049_V9 DESBLOQUEADO (1).xlsx]TB'!#REF!</xm:f>
            <x14:dxf>
              <fill>
                <patternFill>
                  <fgColor theme="1"/>
                  <bgColor rgb="FFFFC000"/>
                </patternFill>
              </fill>
            </x14:dxf>
          </x14:cfRule>
          <x14:cfRule type="containsText" priority="12" operator="containsText" id="{28DEEE7D-F5DF-45FF-A5E1-AEF12CD03F37}">
            <xm:f>NOT(ISERROR(SEARCH('C:\Users\marilynrubio\Downloads\[EPIr049_V9 DESBLOQUEADO (1).xlsx]TB'!#REF!,L21)))</xm:f>
            <xm:f>'C:\Users\marilynrubio\Downloads\[EPIr049_V9 DESBLOQUEADO (1).xlsx]TB'!#REF!</xm:f>
            <x14:dxf>
              <fill>
                <patternFill>
                  <fgColor theme="1"/>
                  <bgColor rgb="FFFF0000"/>
                </patternFill>
              </fill>
            </x14:dxf>
          </x14:cfRule>
          <xm:sqref>L21:L24</xm:sqref>
        </x14:conditionalFormatting>
        <x14:conditionalFormatting xmlns:xm="http://schemas.microsoft.com/office/excel/2006/main">
          <x14:cfRule type="containsText" priority="5" operator="containsText" id="{8E71A32C-D59F-4A8A-846A-ABD739B0B789}">
            <xm:f>NOT(ISERROR(SEARCH('C:\Users\marilynrubio\Downloads\[EPIr049_V9 DESBLOQUEADO (1).xlsx]TB'!#REF!,L27)))</xm:f>
            <xm:f>'C:\Users\marilynrubio\Downloads\[EPIr049_V9 DESBLOQUEADO (1).xlsx]TB'!#REF!</xm:f>
            <x14:dxf>
              <fill>
                <patternFill>
                  <fgColor theme="1"/>
                  <bgColor rgb="FF00B050"/>
                </patternFill>
              </fill>
            </x14:dxf>
          </x14:cfRule>
          <x14:cfRule type="containsText" priority="6" operator="containsText" id="{AB0200A7-F776-41D3-9B64-E238A25E48D8}">
            <xm:f>NOT(ISERROR(SEARCH('C:\Users\marilynrubio\Downloads\[EPIr049_V9 DESBLOQUEADO (1).xlsx]TB'!#REF!,L27)))</xm:f>
            <xm:f>'C:\Users\marilynrubio\Downloads\[EPIr049_V9 DESBLOQUEADO (1).xlsx]TB'!#REF!</xm:f>
            <x14:dxf>
              <fill>
                <patternFill>
                  <fgColor theme="1"/>
                  <bgColor rgb="FFFFFF00"/>
                </patternFill>
              </fill>
            </x14:dxf>
          </x14:cfRule>
          <x14:cfRule type="containsText" priority="7" operator="containsText" id="{D3371F6C-5F09-4671-9D62-30E1D7E459F2}">
            <xm:f>NOT(ISERROR(SEARCH('C:\Users\marilynrubio\Downloads\[EPIr049_V9 DESBLOQUEADO (1).xlsx]TB'!#REF!,L27)))</xm:f>
            <xm:f>'C:\Users\marilynrubio\Downloads\[EPIr049_V9 DESBLOQUEADO (1).xlsx]TB'!#REF!</xm:f>
            <x14:dxf>
              <fill>
                <patternFill>
                  <fgColor theme="1"/>
                  <bgColor rgb="FFFFC000"/>
                </patternFill>
              </fill>
            </x14:dxf>
          </x14:cfRule>
          <x14:cfRule type="containsText" priority="8" operator="containsText" id="{10E0FE60-4854-43F9-94DE-6E5294B56AC6}">
            <xm:f>NOT(ISERROR(SEARCH('C:\Users\marilynrubio\Downloads\[EPIr049_V9 DESBLOQUEADO (1).xlsx]TB'!#REF!,L27)))</xm:f>
            <xm:f>'C:\Users\marilynrubio\Downloads\[EPIr049_V9 DESBLOQUEADO (1).xlsx]TB'!#REF!</xm:f>
            <x14:dxf>
              <fill>
                <patternFill>
                  <fgColor theme="1"/>
                  <bgColor rgb="FFFF0000"/>
                </patternFill>
              </fill>
            </x14:dxf>
          </x14:cfRule>
          <xm:sqref>L27:L30</xm:sqref>
        </x14:conditionalFormatting>
        <x14:conditionalFormatting xmlns:xm="http://schemas.microsoft.com/office/excel/2006/main">
          <x14:cfRule type="containsText" priority="1" operator="containsText" id="{964D1484-A79E-4943-86F0-8F87D9A1975F}">
            <xm:f>NOT(ISERROR(SEARCH('C:\Users\marilynrubio\Downloads\[EPIr049_V9 DESBLOQUEADO (1).xlsx]TB'!#REF!,L33)))</xm:f>
            <xm:f>'C:\Users\marilynrubio\Downloads\[EPIr049_V9 DESBLOQUEADO (1).xlsx]TB'!#REF!</xm:f>
            <x14:dxf>
              <fill>
                <patternFill>
                  <fgColor theme="1"/>
                  <bgColor rgb="FF00B050"/>
                </patternFill>
              </fill>
            </x14:dxf>
          </x14:cfRule>
          <x14:cfRule type="containsText" priority="2" operator="containsText" id="{98740212-55D7-4B84-B11D-5173E24F6293}">
            <xm:f>NOT(ISERROR(SEARCH('C:\Users\marilynrubio\Downloads\[EPIr049_V9 DESBLOQUEADO (1).xlsx]TB'!#REF!,L33)))</xm:f>
            <xm:f>'C:\Users\marilynrubio\Downloads\[EPIr049_V9 DESBLOQUEADO (1).xlsx]TB'!#REF!</xm:f>
            <x14:dxf>
              <fill>
                <patternFill>
                  <fgColor theme="1"/>
                  <bgColor rgb="FFFFFF00"/>
                </patternFill>
              </fill>
            </x14:dxf>
          </x14:cfRule>
          <x14:cfRule type="containsText" priority="3" operator="containsText" id="{9EF6AFAF-5738-4794-903C-E5AFA1996D69}">
            <xm:f>NOT(ISERROR(SEARCH('C:\Users\marilynrubio\Downloads\[EPIr049_V9 DESBLOQUEADO (1).xlsx]TB'!#REF!,L33)))</xm:f>
            <xm:f>'C:\Users\marilynrubio\Downloads\[EPIr049_V9 DESBLOQUEADO (1).xlsx]TB'!#REF!</xm:f>
            <x14:dxf>
              <fill>
                <patternFill>
                  <fgColor theme="1"/>
                  <bgColor rgb="FFFFC000"/>
                </patternFill>
              </fill>
            </x14:dxf>
          </x14:cfRule>
          <x14:cfRule type="containsText" priority="4" operator="containsText" id="{CB8F0398-DE69-42E7-81A7-13DD61E11C01}">
            <xm:f>NOT(ISERROR(SEARCH('C:\Users\marilynrubio\Downloads\[EPIr049_V9 DESBLOQUEADO (1).xlsx]TB'!#REF!,L33)))</xm:f>
            <xm:f>'C:\Users\marilynrubio\Downloads\[EPIr049_V9 DESBLOQUEADO (1).xlsx]TB'!#REF!</xm:f>
            <x14:dxf>
              <fill>
                <patternFill>
                  <fgColor theme="1"/>
                  <bgColor rgb="FFFF0000"/>
                </patternFill>
              </fill>
            </x14:dxf>
          </x14:cfRule>
          <xm:sqref>L33:L39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85"/>
  <sheetViews>
    <sheetView zoomScale="90" zoomScaleNormal="90" workbookViewId="0">
      <pane ySplit="14" topLeftCell="A15" activePane="bottomLeft" state="frozen"/>
      <selection activeCell="G17" sqref="G17"/>
      <selection pane="bottomLeft" activeCell="L19" sqref="L1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190</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(SUM(L$15:L$32))/F9</f>
        <v>0</v>
      </c>
      <c r="J9" s="40"/>
      <c r="K9" s="41"/>
      <c r="L9" s="40"/>
      <c r="M9" s="40"/>
      <c r="N9" s="40"/>
    </row>
    <row r="10" spans="1:14" s="47" customFormat="1" ht="11.4" customHeight="1" x14ac:dyDescent="0.3">
      <c r="B10" s="48"/>
      <c r="C10" s="164" t="s">
        <v>96</v>
      </c>
      <c r="D10" s="165" t="str">
        <f>[1]Contenido!C20</f>
        <v>Oficina Asesora de Comunicaciones</v>
      </c>
      <c r="E10" s="96" t="s">
        <v>92</v>
      </c>
      <c r="F10" s="44">
        <v>1</v>
      </c>
      <c r="G10" s="96" t="s">
        <v>90</v>
      </c>
      <c r="H10" s="45" t="s">
        <v>115</v>
      </c>
      <c r="I10" s="46">
        <f>(SUM(L$35:L$53))/F10</f>
        <v>0</v>
      </c>
      <c r="J10" s="48"/>
      <c r="K10" s="50"/>
      <c r="L10" s="166" t="s">
        <v>100</v>
      </c>
      <c r="M10" s="166"/>
    </row>
    <row r="11" spans="1:14" s="47" customFormat="1" ht="11.4" customHeight="1" x14ac:dyDescent="0.3">
      <c r="B11" s="48"/>
      <c r="C11" s="164"/>
      <c r="D11" s="165"/>
      <c r="E11" s="96" t="s">
        <v>176</v>
      </c>
      <c r="F11" s="44">
        <v>1</v>
      </c>
      <c r="G11" s="96" t="s">
        <v>90</v>
      </c>
      <c r="H11" s="45" t="s">
        <v>178</v>
      </c>
      <c r="I11" s="46">
        <f>(SUM(L$56:L$70))/F11</f>
        <v>0</v>
      </c>
      <c r="J11" s="48"/>
      <c r="K11" s="50"/>
      <c r="L11" s="166"/>
      <c r="M11" s="166"/>
    </row>
    <row r="12" spans="1:14" s="47" customFormat="1" ht="11.4" customHeight="1" x14ac:dyDescent="0.3">
      <c r="B12" s="48"/>
      <c r="C12" s="96"/>
      <c r="D12" s="97"/>
      <c r="E12" s="96" t="s">
        <v>177</v>
      </c>
      <c r="F12" s="44">
        <v>1</v>
      </c>
      <c r="G12" s="96" t="s">
        <v>90</v>
      </c>
      <c r="H12" s="45" t="s">
        <v>179</v>
      </c>
      <c r="I12" s="46">
        <f>(SUM(L$73:L$85))/F12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79.95" customHeight="1" x14ac:dyDescent="0.3">
      <c r="B15" s="55">
        <v>1</v>
      </c>
      <c r="C15" s="55" t="s">
        <v>82</v>
      </c>
      <c r="D15" s="56" t="s">
        <v>981</v>
      </c>
      <c r="E15" s="56" t="s">
        <v>1333</v>
      </c>
      <c r="F15" s="55" t="s">
        <v>3</v>
      </c>
      <c r="G15" s="55" t="s">
        <v>47</v>
      </c>
      <c r="H15" s="56" t="s">
        <v>1397</v>
      </c>
      <c r="I15" s="56" t="s">
        <v>1335</v>
      </c>
      <c r="J15" s="55" t="s">
        <v>87</v>
      </c>
      <c r="K15" s="56"/>
      <c r="L15" s="57"/>
      <c r="M15" s="56"/>
    </row>
    <row r="16" spans="1:14" ht="45.6" x14ac:dyDescent="0.3">
      <c r="B16" s="55">
        <v>1</v>
      </c>
      <c r="C16" s="55" t="s">
        <v>82</v>
      </c>
      <c r="D16" s="56" t="s">
        <v>981</v>
      </c>
      <c r="E16" s="56" t="s">
        <v>1333</v>
      </c>
      <c r="F16" s="55" t="s">
        <v>3</v>
      </c>
      <c r="G16" s="55" t="s">
        <v>47</v>
      </c>
      <c r="H16" s="56" t="s">
        <v>1332</v>
      </c>
      <c r="I16" s="56" t="s">
        <v>1331</v>
      </c>
      <c r="J16" s="55" t="s">
        <v>87</v>
      </c>
      <c r="K16" s="56"/>
      <c r="L16" s="57"/>
      <c r="M16" s="56"/>
    </row>
    <row r="17" spans="2:13" ht="68.400000000000006" x14ac:dyDescent="0.3">
      <c r="B17" s="55">
        <v>1</v>
      </c>
      <c r="C17" s="55" t="s">
        <v>82</v>
      </c>
      <c r="D17" s="56" t="s">
        <v>981</v>
      </c>
      <c r="E17" s="56" t="s">
        <v>1366</v>
      </c>
      <c r="F17" s="55" t="s">
        <v>3</v>
      </c>
      <c r="G17" s="55" t="s">
        <v>47</v>
      </c>
      <c r="H17" s="56" t="s">
        <v>1337</v>
      </c>
      <c r="I17" s="56" t="s">
        <v>1312</v>
      </c>
      <c r="J17" s="55" t="s">
        <v>87</v>
      </c>
      <c r="K17" s="56"/>
      <c r="L17" s="57"/>
      <c r="M17" s="56"/>
    </row>
    <row r="18" spans="2:13" ht="68.400000000000006" x14ac:dyDescent="0.3">
      <c r="B18" s="55">
        <v>1</v>
      </c>
      <c r="C18" s="55" t="s">
        <v>82</v>
      </c>
      <c r="D18" s="56" t="s">
        <v>981</v>
      </c>
      <c r="E18" s="56" t="s">
        <v>1366</v>
      </c>
      <c r="F18" s="55" t="s">
        <v>3</v>
      </c>
      <c r="G18" s="55" t="s">
        <v>47</v>
      </c>
      <c r="H18" s="56" t="s">
        <v>1396</v>
      </c>
      <c r="I18" s="56" t="s">
        <v>1395</v>
      </c>
      <c r="J18" s="55" t="s">
        <v>87</v>
      </c>
      <c r="K18" s="56"/>
      <c r="L18" s="57"/>
      <c r="M18" s="56"/>
    </row>
    <row r="19" spans="2:13" ht="79.8" x14ac:dyDescent="0.3">
      <c r="B19" s="55">
        <v>1</v>
      </c>
      <c r="C19" s="55" t="s">
        <v>82</v>
      </c>
      <c r="D19" s="56" t="s">
        <v>1394</v>
      </c>
      <c r="E19" s="56" t="s">
        <v>1363</v>
      </c>
      <c r="F19" s="55" t="s">
        <v>3</v>
      </c>
      <c r="G19" s="55" t="s">
        <v>47</v>
      </c>
      <c r="H19" s="56" t="s">
        <v>1393</v>
      </c>
      <c r="I19" s="56" t="s">
        <v>1392</v>
      </c>
      <c r="J19" s="55" t="s">
        <v>88</v>
      </c>
      <c r="K19" s="56"/>
      <c r="L19" s="57"/>
      <c r="M19" s="56"/>
    </row>
    <row r="20" spans="2:13" ht="68.400000000000006" x14ac:dyDescent="0.3">
      <c r="B20" s="55">
        <v>1</v>
      </c>
      <c r="C20" s="55" t="s">
        <v>83</v>
      </c>
      <c r="D20" s="56" t="s">
        <v>981</v>
      </c>
      <c r="E20" s="56" t="s">
        <v>1356</v>
      </c>
      <c r="F20" s="55" t="s">
        <v>3</v>
      </c>
      <c r="G20" s="55" t="s">
        <v>47</v>
      </c>
      <c r="H20" s="56" t="s">
        <v>1330</v>
      </c>
      <c r="I20" s="56" t="s">
        <v>1391</v>
      </c>
      <c r="J20" s="55" t="s">
        <v>88</v>
      </c>
      <c r="K20" s="56"/>
      <c r="L20" s="57"/>
      <c r="M20" s="56"/>
    </row>
    <row r="21" spans="2:13" ht="57" x14ac:dyDescent="0.3">
      <c r="B21" s="55">
        <v>1</v>
      </c>
      <c r="C21" s="55" t="s">
        <v>83</v>
      </c>
      <c r="D21" s="56" t="s">
        <v>981</v>
      </c>
      <c r="E21" s="56" t="s">
        <v>1356</v>
      </c>
      <c r="F21" s="55" t="s">
        <v>3</v>
      </c>
      <c r="G21" s="55" t="s">
        <v>47</v>
      </c>
      <c r="H21" s="56" t="s">
        <v>1327</v>
      </c>
      <c r="I21" s="56" t="s">
        <v>1358</v>
      </c>
      <c r="J21" s="55" t="s">
        <v>86</v>
      </c>
      <c r="K21" s="56"/>
      <c r="L21" s="57"/>
      <c r="M21" s="56"/>
    </row>
    <row r="22" spans="2:13" ht="57" x14ac:dyDescent="0.3">
      <c r="B22" s="55">
        <v>1</v>
      </c>
      <c r="C22" s="55" t="s">
        <v>83</v>
      </c>
      <c r="D22" s="56" t="s">
        <v>981</v>
      </c>
      <c r="E22" s="56" t="s">
        <v>1356</v>
      </c>
      <c r="F22" s="55" t="s">
        <v>3</v>
      </c>
      <c r="G22" s="55" t="s">
        <v>47</v>
      </c>
      <c r="H22" s="56" t="s">
        <v>1329</v>
      </c>
      <c r="I22" s="56" t="s">
        <v>1300</v>
      </c>
      <c r="J22" s="55" t="s">
        <v>87</v>
      </c>
      <c r="K22" s="56"/>
      <c r="L22" s="57"/>
      <c r="M22" s="56"/>
    </row>
    <row r="23" spans="2:13" ht="57" x14ac:dyDescent="0.3">
      <c r="B23" s="55">
        <v>1</v>
      </c>
      <c r="C23" s="55" t="s">
        <v>83</v>
      </c>
      <c r="D23" s="56" t="s">
        <v>981</v>
      </c>
      <c r="E23" s="56" t="s">
        <v>1356</v>
      </c>
      <c r="F23" s="55" t="s">
        <v>3</v>
      </c>
      <c r="G23" s="55" t="s">
        <v>47</v>
      </c>
      <c r="H23" s="56" t="s">
        <v>1328</v>
      </c>
      <c r="I23" s="56" t="s">
        <v>1354</v>
      </c>
      <c r="J23" s="55" t="s">
        <v>88</v>
      </c>
      <c r="K23" s="56"/>
      <c r="L23" s="57"/>
      <c r="M23" s="56"/>
    </row>
    <row r="24" spans="2:13" ht="68.400000000000006" x14ac:dyDescent="0.3">
      <c r="B24" s="55">
        <v>1</v>
      </c>
      <c r="C24" s="55" t="s">
        <v>173</v>
      </c>
      <c r="D24" s="56" t="s">
        <v>1390</v>
      </c>
      <c r="E24" s="56" t="s">
        <v>1350</v>
      </c>
      <c r="F24" s="55" t="s">
        <v>3</v>
      </c>
      <c r="G24" s="55" t="s">
        <v>47</v>
      </c>
      <c r="H24" s="56" t="s">
        <v>1389</v>
      </c>
      <c r="I24" s="56" t="s">
        <v>1388</v>
      </c>
      <c r="J24" s="55" t="s">
        <v>87</v>
      </c>
      <c r="K24" s="56"/>
      <c r="L24" s="57"/>
      <c r="M24" s="56"/>
    </row>
    <row r="25" spans="2:13" ht="90.6" customHeight="1" x14ac:dyDescent="0.3">
      <c r="B25" s="55">
        <v>1</v>
      </c>
      <c r="C25" s="55" t="s">
        <v>173</v>
      </c>
      <c r="D25" s="56" t="s">
        <v>1348</v>
      </c>
      <c r="E25" s="56" t="s">
        <v>1291</v>
      </c>
      <c r="F25" s="55" t="s">
        <v>3</v>
      </c>
      <c r="G25" s="55" t="s">
        <v>47</v>
      </c>
      <c r="H25" s="56" t="s">
        <v>1387</v>
      </c>
      <c r="I25" s="56" t="s">
        <v>1386</v>
      </c>
      <c r="J25" s="55" t="s">
        <v>87</v>
      </c>
      <c r="K25" s="56"/>
      <c r="L25" s="57"/>
      <c r="M25" s="56"/>
    </row>
    <row r="26" spans="2:13" ht="91.2" x14ac:dyDescent="0.3">
      <c r="B26" s="55">
        <v>1</v>
      </c>
      <c r="C26" s="55" t="s">
        <v>173</v>
      </c>
      <c r="D26" s="56" t="s">
        <v>1348</v>
      </c>
      <c r="E26" s="56" t="s">
        <v>1291</v>
      </c>
      <c r="F26" s="55" t="s">
        <v>3</v>
      </c>
      <c r="G26" s="55" t="s">
        <v>47</v>
      </c>
      <c r="H26" s="56" t="s">
        <v>1385</v>
      </c>
      <c r="I26" s="56" t="s">
        <v>1289</v>
      </c>
      <c r="J26" s="55" t="s">
        <v>86</v>
      </c>
      <c r="K26" s="56"/>
      <c r="L26" s="57"/>
      <c r="M26" s="56"/>
    </row>
    <row r="27" spans="2:13" ht="73.2" customHeight="1" x14ac:dyDescent="0.3">
      <c r="B27" s="55">
        <v>1</v>
      </c>
      <c r="C27" s="55" t="s">
        <v>175</v>
      </c>
      <c r="D27" s="56" t="s">
        <v>1347</v>
      </c>
      <c r="E27" s="56" t="s">
        <v>1346</v>
      </c>
      <c r="F27" s="55" t="s">
        <v>3</v>
      </c>
      <c r="G27" s="55" t="s">
        <v>47</v>
      </c>
      <c r="H27" s="56" t="s">
        <v>1384</v>
      </c>
      <c r="I27" s="56" t="s">
        <v>1383</v>
      </c>
      <c r="J27" s="55" t="s">
        <v>87</v>
      </c>
      <c r="K27" s="56"/>
      <c r="L27" s="57"/>
      <c r="M27" s="56"/>
    </row>
    <row r="28" spans="2:13" ht="68.400000000000006" x14ac:dyDescent="0.3">
      <c r="B28" s="55">
        <v>1</v>
      </c>
      <c r="C28" s="55" t="s">
        <v>175</v>
      </c>
      <c r="D28" s="56" t="s">
        <v>1347</v>
      </c>
      <c r="E28" s="56" t="s">
        <v>1346</v>
      </c>
      <c r="F28" s="55" t="s">
        <v>3</v>
      </c>
      <c r="G28" s="55" t="s">
        <v>47</v>
      </c>
      <c r="H28" s="56" t="s">
        <v>1382</v>
      </c>
      <c r="I28" s="56" t="s">
        <v>1381</v>
      </c>
      <c r="J28" s="55" t="s">
        <v>86</v>
      </c>
      <c r="K28" s="56"/>
      <c r="L28" s="57"/>
      <c r="M28" s="56"/>
    </row>
    <row r="29" spans="2:13" ht="68.400000000000006" x14ac:dyDescent="0.3">
      <c r="B29" s="55">
        <v>1</v>
      </c>
      <c r="C29" s="55" t="s">
        <v>175</v>
      </c>
      <c r="D29" s="56" t="s">
        <v>1347</v>
      </c>
      <c r="E29" s="56" t="s">
        <v>1346</v>
      </c>
      <c r="F29" s="55" t="s">
        <v>3</v>
      </c>
      <c r="G29" s="55" t="s">
        <v>47</v>
      </c>
      <c r="H29" s="56" t="s">
        <v>1380</v>
      </c>
      <c r="I29" s="56" t="s">
        <v>1379</v>
      </c>
      <c r="J29" s="55" t="s">
        <v>87</v>
      </c>
      <c r="K29" s="56"/>
      <c r="L29" s="57"/>
      <c r="M29" s="56"/>
    </row>
    <row r="30" spans="2:13" ht="72" customHeight="1" x14ac:dyDescent="0.3">
      <c r="B30" s="55">
        <v>1</v>
      </c>
      <c r="C30" s="55" t="s">
        <v>175</v>
      </c>
      <c r="D30" s="56" t="s">
        <v>1347</v>
      </c>
      <c r="E30" s="56" t="s">
        <v>1346</v>
      </c>
      <c r="F30" s="55" t="s">
        <v>3</v>
      </c>
      <c r="G30" s="55" t="s">
        <v>47</v>
      </c>
      <c r="H30" s="56" t="s">
        <v>1378</v>
      </c>
      <c r="I30" s="56" t="s">
        <v>1377</v>
      </c>
      <c r="J30" s="55" t="s">
        <v>86</v>
      </c>
      <c r="K30" s="56"/>
      <c r="L30" s="57"/>
      <c r="M30" s="56"/>
    </row>
    <row r="31" spans="2:13" ht="91.2" x14ac:dyDescent="0.3">
      <c r="B31" s="55">
        <v>1</v>
      </c>
      <c r="C31" s="55" t="s">
        <v>174</v>
      </c>
      <c r="D31" s="56" t="s">
        <v>1342</v>
      </c>
      <c r="E31" s="56" t="s">
        <v>1280</v>
      </c>
      <c r="F31" s="55" t="s">
        <v>3</v>
      </c>
      <c r="G31" s="55" t="s">
        <v>47</v>
      </c>
      <c r="H31" s="56" t="s">
        <v>1320</v>
      </c>
      <c r="I31" s="56" t="s">
        <v>1340</v>
      </c>
      <c r="J31" s="55" t="s">
        <v>88</v>
      </c>
      <c r="K31" s="56"/>
      <c r="L31" s="57"/>
      <c r="M31" s="56"/>
    </row>
    <row r="32" spans="2:13" x14ac:dyDescent="0.3">
      <c r="B32" s="55">
        <v>1</v>
      </c>
      <c r="C32" s="55"/>
      <c r="D32" s="56"/>
      <c r="E32" s="56"/>
      <c r="F32" s="55"/>
      <c r="G32" s="55"/>
      <c r="H32" s="56"/>
      <c r="I32" s="56"/>
      <c r="J32" s="55"/>
      <c r="K32" s="56"/>
      <c r="L32" s="57"/>
      <c r="M32" s="56"/>
    </row>
    <row r="33" spans="2:13" ht="12" thickBot="1" x14ac:dyDescent="0.35">
      <c r="D33" s="59"/>
      <c r="E33" s="59"/>
      <c r="H33" s="59"/>
      <c r="I33" s="59"/>
      <c r="K33" s="59"/>
      <c r="M33" s="59"/>
    </row>
    <row r="34" spans="2:13" s="48" customFormat="1" ht="2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67.95" customHeight="1" x14ac:dyDescent="0.3">
      <c r="B35" s="55">
        <v>2</v>
      </c>
      <c r="C35" s="55" t="s">
        <v>82</v>
      </c>
      <c r="D35" s="56" t="s">
        <v>981</v>
      </c>
      <c r="E35" s="56" t="s">
        <v>1333</v>
      </c>
      <c r="F35" s="55" t="s">
        <v>3</v>
      </c>
      <c r="G35" s="55" t="s">
        <v>47</v>
      </c>
      <c r="H35" s="56" t="s">
        <v>1376</v>
      </c>
      <c r="I35" s="56" t="s">
        <v>1375</v>
      </c>
      <c r="J35" s="55" t="s">
        <v>86</v>
      </c>
      <c r="K35" s="56"/>
      <c r="L35" s="57"/>
      <c r="M35" s="56"/>
    </row>
    <row r="36" spans="2:13" ht="45.6" x14ac:dyDescent="0.3">
      <c r="B36" s="55">
        <v>2</v>
      </c>
      <c r="C36" s="55" t="s">
        <v>82</v>
      </c>
      <c r="D36" s="56" t="s">
        <v>981</v>
      </c>
      <c r="E36" s="56" t="s">
        <v>1333</v>
      </c>
      <c r="F36" s="55" t="s">
        <v>3</v>
      </c>
      <c r="G36" s="55" t="s">
        <v>47</v>
      </c>
      <c r="H36" s="56" t="s">
        <v>1374</v>
      </c>
      <c r="I36" s="56" t="s">
        <v>1373</v>
      </c>
      <c r="J36" s="55" t="s">
        <v>88</v>
      </c>
      <c r="K36" s="56"/>
      <c r="L36" s="57"/>
      <c r="M36" s="56"/>
    </row>
    <row r="37" spans="2:13" ht="45.6" x14ac:dyDescent="0.3">
      <c r="B37" s="55">
        <v>2</v>
      </c>
      <c r="C37" s="55" t="s">
        <v>82</v>
      </c>
      <c r="D37" s="56" t="s">
        <v>981</v>
      </c>
      <c r="E37" s="56" t="s">
        <v>1333</v>
      </c>
      <c r="F37" s="55" t="s">
        <v>3</v>
      </c>
      <c r="G37" s="55" t="s">
        <v>47</v>
      </c>
      <c r="H37" s="56" t="s">
        <v>1372</v>
      </c>
      <c r="I37" s="56" t="s">
        <v>1371</v>
      </c>
      <c r="J37" s="55" t="s">
        <v>88</v>
      </c>
      <c r="K37" s="56"/>
      <c r="L37" s="57"/>
      <c r="M37" s="56"/>
    </row>
    <row r="38" spans="2:13" ht="68.400000000000006" x14ac:dyDescent="0.3">
      <c r="B38" s="55">
        <v>2</v>
      </c>
      <c r="C38" s="55" t="s">
        <v>82</v>
      </c>
      <c r="D38" s="56" t="s">
        <v>981</v>
      </c>
      <c r="E38" s="56" t="s">
        <v>1366</v>
      </c>
      <c r="F38" s="55" t="s">
        <v>3</v>
      </c>
      <c r="G38" s="55" t="s">
        <v>47</v>
      </c>
      <c r="H38" s="56" t="s">
        <v>1370</v>
      </c>
      <c r="I38" s="56" t="s">
        <v>1369</v>
      </c>
      <c r="J38" s="55" t="s">
        <v>87</v>
      </c>
      <c r="K38" s="56"/>
      <c r="L38" s="57"/>
      <c r="M38" s="56"/>
    </row>
    <row r="39" spans="2:13" ht="68.400000000000006" x14ac:dyDescent="0.3">
      <c r="B39" s="55">
        <v>2</v>
      </c>
      <c r="C39" s="55" t="s">
        <v>82</v>
      </c>
      <c r="D39" s="56" t="s">
        <v>981</v>
      </c>
      <c r="E39" s="56" t="s">
        <v>1366</v>
      </c>
      <c r="F39" s="55" t="s">
        <v>3</v>
      </c>
      <c r="G39" s="55" t="s">
        <v>47</v>
      </c>
      <c r="H39" s="56" t="s">
        <v>1309</v>
      </c>
      <c r="I39" s="56" t="s">
        <v>1308</v>
      </c>
      <c r="J39" s="55" t="s">
        <v>88</v>
      </c>
      <c r="K39" s="56"/>
      <c r="L39" s="57"/>
      <c r="M39" s="56"/>
    </row>
    <row r="40" spans="2:13" ht="68.400000000000006" x14ac:dyDescent="0.3">
      <c r="B40" s="55">
        <v>2</v>
      </c>
      <c r="C40" s="55" t="s">
        <v>82</v>
      </c>
      <c r="D40" s="56" t="s">
        <v>981</v>
      </c>
      <c r="E40" s="56" t="s">
        <v>1366</v>
      </c>
      <c r="F40" s="55" t="s">
        <v>3</v>
      </c>
      <c r="G40" s="55" t="s">
        <v>47</v>
      </c>
      <c r="H40" s="56" t="s">
        <v>1368</v>
      </c>
      <c r="I40" s="56" t="s">
        <v>1367</v>
      </c>
      <c r="J40" s="55" t="s">
        <v>87</v>
      </c>
      <c r="K40" s="56"/>
      <c r="L40" s="57"/>
      <c r="M40" s="56"/>
    </row>
    <row r="41" spans="2:13" ht="68.400000000000006" x14ac:dyDescent="0.3">
      <c r="B41" s="55">
        <v>2</v>
      </c>
      <c r="C41" s="55" t="s">
        <v>82</v>
      </c>
      <c r="D41" s="56" t="s">
        <v>981</v>
      </c>
      <c r="E41" s="56" t="s">
        <v>1366</v>
      </c>
      <c r="F41" s="55" t="s">
        <v>3</v>
      </c>
      <c r="G41" s="55" t="s">
        <v>47</v>
      </c>
      <c r="H41" s="56" t="s">
        <v>1332</v>
      </c>
      <c r="I41" s="56" t="s">
        <v>1365</v>
      </c>
      <c r="J41" s="55" t="s">
        <v>86</v>
      </c>
      <c r="K41" s="56"/>
      <c r="L41" s="57"/>
      <c r="M41" s="56"/>
    </row>
    <row r="42" spans="2:13" ht="45.6" x14ac:dyDescent="0.3">
      <c r="B42" s="55">
        <v>2</v>
      </c>
      <c r="C42" s="55" t="s">
        <v>82</v>
      </c>
      <c r="D42" s="56" t="s">
        <v>1364</v>
      </c>
      <c r="E42" s="56" t="s">
        <v>1363</v>
      </c>
      <c r="F42" s="55" t="s">
        <v>3</v>
      </c>
      <c r="G42" s="55" t="s">
        <v>47</v>
      </c>
      <c r="H42" s="56" t="s">
        <v>1362</v>
      </c>
      <c r="I42" s="56" t="s">
        <v>1361</v>
      </c>
      <c r="J42" s="55" t="s">
        <v>88</v>
      </c>
      <c r="K42" s="56"/>
      <c r="L42" s="57"/>
      <c r="M42" s="56"/>
    </row>
    <row r="43" spans="2:13" ht="68.400000000000006" x14ac:dyDescent="0.3">
      <c r="B43" s="55">
        <v>2</v>
      </c>
      <c r="C43" s="55" t="s">
        <v>83</v>
      </c>
      <c r="D43" s="56" t="s">
        <v>981</v>
      </c>
      <c r="E43" s="56" t="s">
        <v>1356</v>
      </c>
      <c r="F43" s="55" t="s">
        <v>3</v>
      </c>
      <c r="G43" s="55" t="s">
        <v>47</v>
      </c>
      <c r="H43" s="56" t="s">
        <v>1360</v>
      </c>
      <c r="I43" s="56" t="s">
        <v>1302</v>
      </c>
      <c r="J43" s="55" t="s">
        <v>88</v>
      </c>
      <c r="K43" s="56"/>
      <c r="L43" s="57"/>
      <c r="M43" s="56"/>
    </row>
    <row r="44" spans="2:13" ht="57" x14ac:dyDescent="0.3">
      <c r="B44" s="55">
        <v>2</v>
      </c>
      <c r="C44" s="55" t="s">
        <v>83</v>
      </c>
      <c r="D44" s="56" t="s">
        <v>981</v>
      </c>
      <c r="E44" s="56" t="s">
        <v>1356</v>
      </c>
      <c r="F44" s="55" t="s">
        <v>3</v>
      </c>
      <c r="G44" s="55" t="s">
        <v>47</v>
      </c>
      <c r="H44" s="56" t="s">
        <v>1359</v>
      </c>
      <c r="I44" s="56" t="s">
        <v>1358</v>
      </c>
      <c r="J44" s="55" t="s">
        <v>86</v>
      </c>
      <c r="K44" s="56"/>
      <c r="L44" s="57"/>
      <c r="M44" s="56"/>
    </row>
    <row r="45" spans="2:13" ht="57" x14ac:dyDescent="0.3">
      <c r="B45" s="55">
        <v>2</v>
      </c>
      <c r="C45" s="55" t="s">
        <v>83</v>
      </c>
      <c r="D45" s="56" t="s">
        <v>981</v>
      </c>
      <c r="E45" s="56" t="s">
        <v>1356</v>
      </c>
      <c r="F45" s="55" t="s">
        <v>3</v>
      </c>
      <c r="G45" s="55" t="s">
        <v>47</v>
      </c>
      <c r="H45" s="56" t="s">
        <v>1357</v>
      </c>
      <c r="I45" s="56" t="s">
        <v>1300</v>
      </c>
      <c r="J45" s="55" t="s">
        <v>87</v>
      </c>
      <c r="K45" s="56"/>
      <c r="L45" s="57"/>
      <c r="M45" s="56"/>
    </row>
    <row r="46" spans="2:13" ht="57" x14ac:dyDescent="0.3">
      <c r="B46" s="55">
        <v>2</v>
      </c>
      <c r="C46" s="55" t="s">
        <v>83</v>
      </c>
      <c r="D46" s="56" t="s">
        <v>981</v>
      </c>
      <c r="E46" s="56" t="s">
        <v>1356</v>
      </c>
      <c r="F46" s="55" t="s">
        <v>3</v>
      </c>
      <c r="G46" s="55" t="s">
        <v>47</v>
      </c>
      <c r="H46" s="56" t="s">
        <v>1355</v>
      </c>
      <c r="I46" s="56" t="s">
        <v>1354</v>
      </c>
      <c r="J46" s="55" t="s">
        <v>88</v>
      </c>
      <c r="K46" s="56"/>
      <c r="L46" s="57"/>
      <c r="M46" s="56"/>
    </row>
    <row r="47" spans="2:13" ht="158.4" customHeight="1" x14ac:dyDescent="0.3">
      <c r="B47" s="55">
        <v>2</v>
      </c>
      <c r="C47" s="55" t="s">
        <v>173</v>
      </c>
      <c r="D47" s="56" t="s">
        <v>1351</v>
      </c>
      <c r="E47" s="56" t="s">
        <v>1350</v>
      </c>
      <c r="F47" s="55" t="s">
        <v>3</v>
      </c>
      <c r="G47" s="55" t="s">
        <v>47</v>
      </c>
      <c r="H47" s="56" t="s">
        <v>1353</v>
      </c>
      <c r="I47" s="56" t="s">
        <v>1352</v>
      </c>
      <c r="J47" s="55" t="s">
        <v>87</v>
      </c>
      <c r="K47" s="56"/>
      <c r="L47" s="57"/>
      <c r="M47" s="56"/>
    </row>
    <row r="48" spans="2:13" ht="68.400000000000006" x14ac:dyDescent="0.3">
      <c r="B48" s="55">
        <v>2</v>
      </c>
      <c r="C48" s="55" t="s">
        <v>173</v>
      </c>
      <c r="D48" s="56" t="s">
        <v>1351</v>
      </c>
      <c r="E48" s="56" t="s">
        <v>1350</v>
      </c>
      <c r="F48" s="55" t="s">
        <v>3</v>
      </c>
      <c r="G48" s="55" t="s">
        <v>47</v>
      </c>
      <c r="H48" s="56" t="s">
        <v>1330</v>
      </c>
      <c r="I48" s="56" t="s">
        <v>1349</v>
      </c>
      <c r="J48" s="55" t="s">
        <v>87</v>
      </c>
      <c r="K48" s="56"/>
      <c r="L48" s="57"/>
      <c r="M48" s="56"/>
    </row>
    <row r="49" spans="2:13" ht="91.2" x14ac:dyDescent="0.3">
      <c r="B49" s="55">
        <v>2</v>
      </c>
      <c r="C49" s="55" t="s">
        <v>173</v>
      </c>
      <c r="D49" s="56" t="s">
        <v>1348</v>
      </c>
      <c r="E49" s="56" t="s">
        <v>1291</v>
      </c>
      <c r="F49" s="55" t="s">
        <v>3</v>
      </c>
      <c r="G49" s="55" t="s">
        <v>47</v>
      </c>
      <c r="H49" s="56" t="s">
        <v>1326</v>
      </c>
      <c r="I49" s="56" t="s">
        <v>1289</v>
      </c>
      <c r="J49" s="55" t="s">
        <v>86</v>
      </c>
      <c r="K49" s="56"/>
      <c r="L49" s="57"/>
      <c r="M49" s="56"/>
    </row>
    <row r="50" spans="2:13" ht="68.400000000000006" x14ac:dyDescent="0.3">
      <c r="B50" s="55">
        <v>2</v>
      </c>
      <c r="C50" s="55" t="s">
        <v>175</v>
      </c>
      <c r="D50" s="56" t="s">
        <v>1347</v>
      </c>
      <c r="E50" s="56" t="s">
        <v>1346</v>
      </c>
      <c r="F50" s="55" t="s">
        <v>3</v>
      </c>
      <c r="G50" s="55" t="s">
        <v>47</v>
      </c>
      <c r="H50" s="56" t="s">
        <v>1323</v>
      </c>
      <c r="I50" s="56" t="s">
        <v>1345</v>
      </c>
      <c r="J50" s="55" t="s">
        <v>86</v>
      </c>
      <c r="K50" s="56"/>
      <c r="L50" s="57"/>
      <c r="M50" s="56"/>
    </row>
    <row r="51" spans="2:13" ht="68.400000000000006" x14ac:dyDescent="0.3">
      <c r="B51" s="55">
        <v>2</v>
      </c>
      <c r="C51" s="55" t="s">
        <v>174</v>
      </c>
      <c r="D51" s="56" t="s">
        <v>1342</v>
      </c>
      <c r="E51" s="56" t="s">
        <v>1280</v>
      </c>
      <c r="F51" s="55" t="s">
        <v>3</v>
      </c>
      <c r="G51" s="55" t="s">
        <v>47</v>
      </c>
      <c r="H51" s="56" t="s">
        <v>1344</v>
      </c>
      <c r="I51" s="56" t="s">
        <v>1343</v>
      </c>
      <c r="J51" s="55" t="s">
        <v>87</v>
      </c>
      <c r="K51" s="56"/>
      <c r="L51" s="57"/>
      <c r="M51" s="56"/>
    </row>
    <row r="52" spans="2:13" ht="91.2" x14ac:dyDescent="0.3">
      <c r="B52" s="55">
        <v>2</v>
      </c>
      <c r="C52" s="55" t="s">
        <v>174</v>
      </c>
      <c r="D52" s="56" t="s">
        <v>1342</v>
      </c>
      <c r="E52" s="56" t="s">
        <v>1280</v>
      </c>
      <c r="F52" s="55" t="s">
        <v>3</v>
      </c>
      <c r="G52" s="55" t="s">
        <v>47</v>
      </c>
      <c r="H52" s="56" t="s">
        <v>1341</v>
      </c>
      <c r="I52" s="56" t="s">
        <v>1340</v>
      </c>
      <c r="J52" s="55" t="s">
        <v>88</v>
      </c>
      <c r="K52" s="56"/>
      <c r="L52" s="57"/>
      <c r="M52" s="56"/>
    </row>
    <row r="53" spans="2:13" x14ac:dyDescent="0.3">
      <c r="B53" s="55">
        <v>2</v>
      </c>
      <c r="C53" s="55"/>
      <c r="D53" s="56"/>
      <c r="E53" s="56"/>
      <c r="F53" s="55"/>
      <c r="G53" s="55"/>
      <c r="H53" s="56"/>
      <c r="I53" s="56"/>
      <c r="J53" s="55"/>
      <c r="K53" s="56"/>
      <c r="L53" s="57"/>
      <c r="M53" s="56"/>
    </row>
    <row r="54" spans="2:13" ht="12" thickBot="1" x14ac:dyDescent="0.35"/>
    <row r="55" spans="2:13" s="48" customFormat="1" ht="30.6" customHeight="1" thickTop="1" x14ac:dyDescent="0.3">
      <c r="B55" s="51" t="s">
        <v>93</v>
      </c>
      <c r="C55" s="51" t="s">
        <v>75</v>
      </c>
      <c r="D55" s="51" t="s">
        <v>76</v>
      </c>
      <c r="E55" s="51" t="s">
        <v>77</v>
      </c>
      <c r="F55" s="51" t="s">
        <v>78</v>
      </c>
      <c r="G55" s="51" t="s">
        <v>79</v>
      </c>
      <c r="H55" s="52" t="s">
        <v>156</v>
      </c>
      <c r="I55" s="52" t="s">
        <v>157</v>
      </c>
      <c r="J55" s="52" t="s">
        <v>158</v>
      </c>
      <c r="K55" s="52" t="s">
        <v>80</v>
      </c>
      <c r="L55" s="53" t="s">
        <v>94</v>
      </c>
      <c r="M55" s="53" t="s">
        <v>95</v>
      </c>
    </row>
    <row r="56" spans="2:13" ht="73.95" customHeight="1" x14ac:dyDescent="0.3">
      <c r="B56" s="55">
        <v>3</v>
      </c>
      <c r="C56" s="55" t="s">
        <v>82</v>
      </c>
      <c r="D56" s="56" t="s">
        <v>1311</v>
      </c>
      <c r="E56" s="56" t="s">
        <v>1310</v>
      </c>
      <c r="F56" s="55" t="s">
        <v>3</v>
      </c>
      <c r="G56" s="55" t="s">
        <v>47</v>
      </c>
      <c r="H56" s="56" t="s">
        <v>1339</v>
      </c>
      <c r="I56" s="56" t="s">
        <v>1338</v>
      </c>
      <c r="J56" s="55" t="s">
        <v>88</v>
      </c>
      <c r="K56" s="56"/>
      <c r="L56" s="57"/>
      <c r="M56" s="56"/>
    </row>
    <row r="57" spans="2:13" ht="68.400000000000006" x14ac:dyDescent="0.3">
      <c r="B57" s="55">
        <v>3</v>
      </c>
      <c r="C57" s="55" t="s">
        <v>82</v>
      </c>
      <c r="D57" s="56" t="s">
        <v>1311</v>
      </c>
      <c r="E57" s="56" t="s">
        <v>1310</v>
      </c>
      <c r="F57" s="55" t="s">
        <v>3</v>
      </c>
      <c r="G57" s="55" t="s">
        <v>47</v>
      </c>
      <c r="H57" s="56" t="s">
        <v>1337</v>
      </c>
      <c r="I57" s="56" t="s">
        <v>1312</v>
      </c>
      <c r="J57" s="55" t="s">
        <v>87</v>
      </c>
      <c r="K57" s="56"/>
      <c r="L57" s="57"/>
      <c r="M57" s="56"/>
    </row>
    <row r="58" spans="2:13" ht="84.6" customHeight="1" x14ac:dyDescent="0.3">
      <c r="B58" s="55">
        <v>3</v>
      </c>
      <c r="C58" s="55" t="s">
        <v>82</v>
      </c>
      <c r="D58" s="56" t="s">
        <v>1334</v>
      </c>
      <c r="E58" s="56" t="s">
        <v>1333</v>
      </c>
      <c r="F58" s="55" t="s">
        <v>3</v>
      </c>
      <c r="G58" s="55" t="s">
        <v>47</v>
      </c>
      <c r="H58" s="56" t="s">
        <v>1336</v>
      </c>
      <c r="I58" s="56" t="s">
        <v>1335</v>
      </c>
      <c r="J58" s="55" t="s">
        <v>87</v>
      </c>
      <c r="K58" s="56"/>
      <c r="L58" s="57"/>
      <c r="M58" s="56"/>
    </row>
    <row r="59" spans="2:13" ht="45.6" x14ac:dyDescent="0.3">
      <c r="B59" s="55">
        <v>3</v>
      </c>
      <c r="C59" s="55" t="s">
        <v>82</v>
      </c>
      <c r="D59" s="56" t="s">
        <v>1334</v>
      </c>
      <c r="E59" s="56" t="s">
        <v>1333</v>
      </c>
      <c r="F59" s="55" t="s">
        <v>3</v>
      </c>
      <c r="G59" s="55" t="s">
        <v>47</v>
      </c>
      <c r="H59" s="56" t="s">
        <v>1332</v>
      </c>
      <c r="I59" s="56" t="s">
        <v>1331</v>
      </c>
      <c r="J59" s="55" t="s">
        <v>87</v>
      </c>
      <c r="K59" s="56"/>
      <c r="L59" s="57"/>
      <c r="M59" s="56"/>
    </row>
    <row r="60" spans="2:13" ht="68.400000000000006" x14ac:dyDescent="0.3">
      <c r="B60" s="55">
        <v>3</v>
      </c>
      <c r="C60" s="55" t="s">
        <v>83</v>
      </c>
      <c r="D60" s="56" t="s">
        <v>1299</v>
      </c>
      <c r="E60" s="56" t="s">
        <v>1295</v>
      </c>
      <c r="F60" s="55" t="s">
        <v>3</v>
      </c>
      <c r="G60" s="55" t="s">
        <v>47</v>
      </c>
      <c r="H60" s="56" t="s">
        <v>1330</v>
      </c>
      <c r="I60" s="56" t="s">
        <v>1302</v>
      </c>
      <c r="J60" s="55" t="s">
        <v>88</v>
      </c>
      <c r="K60" s="56"/>
      <c r="L60" s="57"/>
      <c r="M60" s="56"/>
    </row>
    <row r="61" spans="2:13" ht="57" x14ac:dyDescent="0.3">
      <c r="B61" s="55">
        <v>3</v>
      </c>
      <c r="C61" s="55" t="s">
        <v>83</v>
      </c>
      <c r="D61" s="56" t="s">
        <v>1299</v>
      </c>
      <c r="E61" s="56" t="s">
        <v>1295</v>
      </c>
      <c r="F61" s="55" t="s">
        <v>3</v>
      </c>
      <c r="G61" s="55" t="s">
        <v>47</v>
      </c>
      <c r="H61" s="56" t="s">
        <v>1329</v>
      </c>
      <c r="I61" s="56" t="s">
        <v>1300</v>
      </c>
      <c r="J61" s="55" t="s">
        <v>88</v>
      </c>
      <c r="K61" s="56"/>
      <c r="L61" s="57"/>
      <c r="M61" s="56"/>
    </row>
    <row r="62" spans="2:13" ht="57" x14ac:dyDescent="0.3">
      <c r="B62" s="55">
        <v>3</v>
      </c>
      <c r="C62" s="55" t="s">
        <v>83</v>
      </c>
      <c r="D62" s="56" t="s">
        <v>1299</v>
      </c>
      <c r="E62" s="56" t="s">
        <v>1295</v>
      </c>
      <c r="F62" s="55" t="s">
        <v>3</v>
      </c>
      <c r="G62" s="55" t="s">
        <v>47</v>
      </c>
      <c r="H62" s="56" t="s">
        <v>1328</v>
      </c>
      <c r="I62" s="56" t="s">
        <v>1297</v>
      </c>
      <c r="J62" s="55" t="s">
        <v>88</v>
      </c>
      <c r="K62" s="56"/>
      <c r="L62" s="57"/>
      <c r="M62" s="56"/>
    </row>
    <row r="63" spans="2:13" ht="57" x14ac:dyDescent="0.3">
      <c r="B63" s="55">
        <v>3</v>
      </c>
      <c r="C63" s="55" t="s">
        <v>83</v>
      </c>
      <c r="D63" s="56" t="s">
        <v>1296</v>
      </c>
      <c r="E63" s="56" t="s">
        <v>1295</v>
      </c>
      <c r="F63" s="55" t="s">
        <v>3</v>
      </c>
      <c r="G63" s="55" t="s">
        <v>47</v>
      </c>
      <c r="H63" s="56" t="s">
        <v>1327</v>
      </c>
      <c r="I63" s="56" t="s">
        <v>1293</v>
      </c>
      <c r="J63" s="55" t="s">
        <v>86</v>
      </c>
      <c r="K63" s="56"/>
      <c r="L63" s="57"/>
      <c r="M63" s="56"/>
    </row>
    <row r="64" spans="2:13" ht="91.2" x14ac:dyDescent="0.3">
      <c r="B64" s="55">
        <v>3</v>
      </c>
      <c r="C64" s="55" t="s">
        <v>173</v>
      </c>
      <c r="D64" s="56" t="s">
        <v>1292</v>
      </c>
      <c r="E64" s="56" t="s">
        <v>1291</v>
      </c>
      <c r="F64" s="55" t="s">
        <v>3</v>
      </c>
      <c r="G64" s="55" t="s">
        <v>47</v>
      </c>
      <c r="H64" s="56" t="s">
        <v>1326</v>
      </c>
      <c r="I64" s="56" t="s">
        <v>1289</v>
      </c>
      <c r="J64" s="55" t="s">
        <v>88</v>
      </c>
      <c r="K64" s="56"/>
      <c r="L64" s="57"/>
      <c r="M64" s="56"/>
    </row>
    <row r="65" spans="2:13" ht="68.400000000000006" x14ac:dyDescent="0.3">
      <c r="B65" s="55">
        <v>3</v>
      </c>
      <c r="C65" s="55" t="s">
        <v>175</v>
      </c>
      <c r="D65" s="56" t="s">
        <v>1325</v>
      </c>
      <c r="E65" s="56" t="s">
        <v>1324</v>
      </c>
      <c r="F65" s="55" t="s">
        <v>3</v>
      </c>
      <c r="G65" s="55" t="s">
        <v>47</v>
      </c>
      <c r="H65" s="56" t="s">
        <v>1323</v>
      </c>
      <c r="I65" s="56" t="s">
        <v>1322</v>
      </c>
      <c r="J65" s="55" t="s">
        <v>86</v>
      </c>
      <c r="K65" s="56"/>
      <c r="L65" s="57"/>
      <c r="M65" s="56"/>
    </row>
    <row r="66" spans="2:13" ht="69" customHeight="1" x14ac:dyDescent="0.3">
      <c r="B66" s="55">
        <v>3</v>
      </c>
      <c r="C66" s="55" t="s">
        <v>174</v>
      </c>
      <c r="D66" s="56" t="s">
        <v>1222</v>
      </c>
      <c r="E66" s="56" t="s">
        <v>1288</v>
      </c>
      <c r="F66" s="55" t="s">
        <v>3</v>
      </c>
      <c r="G66" s="55" t="s">
        <v>47</v>
      </c>
      <c r="H66" s="56" t="s">
        <v>1321</v>
      </c>
      <c r="I66" s="56" t="s">
        <v>1286</v>
      </c>
      <c r="J66" s="55" t="s">
        <v>88</v>
      </c>
      <c r="K66" s="56"/>
      <c r="L66" s="57"/>
      <c r="M66" s="56"/>
    </row>
    <row r="67" spans="2:13" ht="91.2" x14ac:dyDescent="0.3">
      <c r="B67" s="55">
        <v>3</v>
      </c>
      <c r="C67" s="55" t="s">
        <v>174</v>
      </c>
      <c r="D67" s="56" t="s">
        <v>1222</v>
      </c>
      <c r="E67" s="56" t="s">
        <v>1280</v>
      </c>
      <c r="F67" s="55" t="s">
        <v>3</v>
      </c>
      <c r="G67" s="55" t="s">
        <v>47</v>
      </c>
      <c r="H67" s="56" t="s">
        <v>1320</v>
      </c>
      <c r="I67" s="56" t="s">
        <v>1284</v>
      </c>
      <c r="J67" s="55" t="s">
        <v>88</v>
      </c>
      <c r="K67" s="56"/>
      <c r="L67" s="57"/>
      <c r="M67" s="56"/>
    </row>
    <row r="68" spans="2:13" ht="34.200000000000003" x14ac:dyDescent="0.3">
      <c r="B68" s="55">
        <v>3</v>
      </c>
      <c r="C68" s="55" t="s">
        <v>174</v>
      </c>
      <c r="D68" s="56" t="s">
        <v>1319</v>
      </c>
      <c r="E68" s="56" t="s">
        <v>1283</v>
      </c>
      <c r="F68" s="55" t="s">
        <v>3</v>
      </c>
      <c r="G68" s="55" t="s">
        <v>47</v>
      </c>
      <c r="H68" s="56" t="s">
        <v>1318</v>
      </c>
      <c r="I68" s="56" t="s">
        <v>1317</v>
      </c>
      <c r="J68" s="55" t="s">
        <v>86</v>
      </c>
      <c r="K68" s="56"/>
      <c r="L68" s="57"/>
      <c r="M68" s="56"/>
    </row>
    <row r="69" spans="2:13" ht="79.8" x14ac:dyDescent="0.3">
      <c r="B69" s="55">
        <v>3</v>
      </c>
      <c r="C69" s="55" t="s">
        <v>174</v>
      </c>
      <c r="D69" s="56" t="s">
        <v>1316</v>
      </c>
      <c r="E69" s="56" t="s">
        <v>1280</v>
      </c>
      <c r="F69" s="55" t="s">
        <v>3</v>
      </c>
      <c r="G69" s="55" t="s">
        <v>47</v>
      </c>
      <c r="H69" s="56" t="s">
        <v>1315</v>
      </c>
      <c r="I69" s="56" t="s">
        <v>1314</v>
      </c>
      <c r="J69" s="55" t="s">
        <v>87</v>
      </c>
      <c r="K69" s="56"/>
      <c r="L69" s="57"/>
      <c r="M69" s="56"/>
    </row>
    <row r="70" spans="2:13" x14ac:dyDescent="0.3">
      <c r="B70" s="55">
        <v>3</v>
      </c>
      <c r="C70" s="55"/>
      <c r="D70" s="56"/>
      <c r="E70" s="56"/>
      <c r="F70" s="55"/>
      <c r="G70" s="55"/>
      <c r="H70" s="56"/>
      <c r="I70" s="56"/>
      <c r="J70" s="55"/>
      <c r="K70" s="56"/>
      <c r="L70" s="57"/>
      <c r="M70" s="56"/>
    </row>
    <row r="71" spans="2:13" ht="12" thickBot="1" x14ac:dyDescent="0.35">
      <c r="D71" s="59"/>
      <c r="E71" s="59"/>
      <c r="H71" s="59"/>
      <c r="I71" s="59"/>
      <c r="K71" s="59"/>
      <c r="M71" s="59"/>
    </row>
    <row r="72" spans="2:13" s="48" customFormat="1" ht="21" thickTop="1" x14ac:dyDescent="0.3">
      <c r="B72" s="51" t="s">
        <v>93</v>
      </c>
      <c r="C72" s="51" t="s">
        <v>75</v>
      </c>
      <c r="D72" s="51" t="s">
        <v>76</v>
      </c>
      <c r="E72" s="51" t="s">
        <v>77</v>
      </c>
      <c r="F72" s="51" t="s">
        <v>78</v>
      </c>
      <c r="G72" s="51" t="s">
        <v>79</v>
      </c>
      <c r="H72" s="52" t="s">
        <v>156</v>
      </c>
      <c r="I72" s="52" t="s">
        <v>157</v>
      </c>
      <c r="J72" s="52" t="s">
        <v>158</v>
      </c>
      <c r="K72" s="52" t="s">
        <v>80</v>
      </c>
      <c r="L72" s="53" t="s">
        <v>94</v>
      </c>
      <c r="M72" s="53" t="s">
        <v>95</v>
      </c>
    </row>
    <row r="73" spans="2:13" ht="71.400000000000006" customHeight="1" x14ac:dyDescent="0.3">
      <c r="B73" s="55">
        <v>4</v>
      </c>
      <c r="C73" s="55" t="s">
        <v>82</v>
      </c>
      <c r="D73" s="56" t="s">
        <v>1311</v>
      </c>
      <c r="E73" s="56" t="s">
        <v>1310</v>
      </c>
      <c r="F73" s="55" t="s">
        <v>3</v>
      </c>
      <c r="G73" s="55" t="s">
        <v>47</v>
      </c>
      <c r="H73" s="56" t="s">
        <v>1313</v>
      </c>
      <c r="I73" s="56" t="s">
        <v>1312</v>
      </c>
      <c r="J73" s="55" t="s">
        <v>87</v>
      </c>
      <c r="K73" s="56"/>
      <c r="L73" s="57"/>
      <c r="M73" s="56"/>
    </row>
    <row r="74" spans="2:13" ht="68.400000000000006" x14ac:dyDescent="0.3">
      <c r="B74" s="55">
        <v>4</v>
      </c>
      <c r="C74" s="55" t="s">
        <v>82</v>
      </c>
      <c r="D74" s="56" t="s">
        <v>1311</v>
      </c>
      <c r="E74" s="56" t="s">
        <v>1310</v>
      </c>
      <c r="F74" s="55" t="s">
        <v>3</v>
      </c>
      <c r="G74" s="55" t="s">
        <v>47</v>
      </c>
      <c r="H74" s="56" t="s">
        <v>1309</v>
      </c>
      <c r="I74" s="56" t="s">
        <v>1308</v>
      </c>
      <c r="J74" s="55" t="s">
        <v>88</v>
      </c>
      <c r="K74" s="56"/>
      <c r="L74" s="57"/>
      <c r="M74" s="56"/>
    </row>
    <row r="75" spans="2:13" ht="91.2" x14ac:dyDescent="0.3">
      <c r="B75" s="55">
        <v>4</v>
      </c>
      <c r="C75" s="55" t="s">
        <v>82</v>
      </c>
      <c r="D75" s="56" t="s">
        <v>1307</v>
      </c>
      <c r="E75" s="56" t="s">
        <v>1306</v>
      </c>
      <c r="F75" s="55" t="s">
        <v>3</v>
      </c>
      <c r="G75" s="55" t="s">
        <v>47</v>
      </c>
      <c r="H75" s="56" t="s">
        <v>1305</v>
      </c>
      <c r="I75" s="56" t="s">
        <v>1304</v>
      </c>
      <c r="J75" s="55" t="s">
        <v>88</v>
      </c>
      <c r="K75" s="56"/>
      <c r="L75" s="57"/>
      <c r="M75" s="56"/>
    </row>
    <row r="76" spans="2:13" ht="79.8" x14ac:dyDescent="0.3">
      <c r="B76" s="55">
        <v>4</v>
      </c>
      <c r="C76" s="55" t="s">
        <v>83</v>
      </c>
      <c r="D76" s="56" t="s">
        <v>1299</v>
      </c>
      <c r="E76" s="56" t="s">
        <v>1295</v>
      </c>
      <c r="F76" s="55" t="s">
        <v>3</v>
      </c>
      <c r="G76" s="55" t="s">
        <v>47</v>
      </c>
      <c r="H76" s="56" t="s">
        <v>1303</v>
      </c>
      <c r="I76" s="56" t="s">
        <v>1302</v>
      </c>
      <c r="J76" s="55" t="s">
        <v>88</v>
      </c>
      <c r="K76" s="56"/>
      <c r="L76" s="57"/>
      <c r="M76" s="56"/>
    </row>
    <row r="77" spans="2:13" ht="83.4" customHeight="1" x14ac:dyDescent="0.3">
      <c r="B77" s="55">
        <v>4</v>
      </c>
      <c r="C77" s="55" t="s">
        <v>83</v>
      </c>
      <c r="D77" s="56" t="s">
        <v>1299</v>
      </c>
      <c r="E77" s="56" t="s">
        <v>1295</v>
      </c>
      <c r="F77" s="55" t="s">
        <v>3</v>
      </c>
      <c r="G77" s="55" t="s">
        <v>47</v>
      </c>
      <c r="H77" s="56" t="s">
        <v>1301</v>
      </c>
      <c r="I77" s="56" t="s">
        <v>1300</v>
      </c>
      <c r="J77" s="55" t="s">
        <v>87</v>
      </c>
      <c r="K77" s="56"/>
      <c r="L77" s="57"/>
      <c r="M77" s="56"/>
    </row>
    <row r="78" spans="2:13" ht="57" x14ac:dyDescent="0.3">
      <c r="B78" s="55">
        <v>4</v>
      </c>
      <c r="C78" s="55" t="s">
        <v>83</v>
      </c>
      <c r="D78" s="56" t="s">
        <v>1299</v>
      </c>
      <c r="E78" s="56" t="s">
        <v>1295</v>
      </c>
      <c r="F78" s="55" t="s">
        <v>3</v>
      </c>
      <c r="G78" s="55" t="s">
        <v>47</v>
      </c>
      <c r="H78" s="56" t="s">
        <v>1298</v>
      </c>
      <c r="I78" s="56" t="s">
        <v>1297</v>
      </c>
      <c r="J78" s="55" t="s">
        <v>88</v>
      </c>
      <c r="K78" s="56"/>
      <c r="L78" s="57"/>
      <c r="M78" s="56"/>
    </row>
    <row r="79" spans="2:13" ht="79.8" x14ac:dyDescent="0.3">
      <c r="B79" s="55">
        <v>4</v>
      </c>
      <c r="C79" s="55" t="s">
        <v>83</v>
      </c>
      <c r="D79" s="56" t="s">
        <v>1296</v>
      </c>
      <c r="E79" s="56" t="s">
        <v>1295</v>
      </c>
      <c r="F79" s="55" t="s">
        <v>3</v>
      </c>
      <c r="G79" s="55" t="s">
        <v>47</v>
      </c>
      <c r="H79" s="56" t="s">
        <v>1294</v>
      </c>
      <c r="I79" s="56" t="s">
        <v>1293</v>
      </c>
      <c r="J79" s="55" t="s">
        <v>86</v>
      </c>
      <c r="K79" s="56"/>
      <c r="L79" s="57"/>
      <c r="M79" s="56"/>
    </row>
    <row r="80" spans="2:13" ht="91.2" x14ac:dyDescent="0.3">
      <c r="B80" s="55">
        <v>4</v>
      </c>
      <c r="C80" s="55" t="s">
        <v>173</v>
      </c>
      <c r="D80" s="56" t="s">
        <v>1292</v>
      </c>
      <c r="E80" s="56" t="s">
        <v>1291</v>
      </c>
      <c r="F80" s="55" t="s">
        <v>3</v>
      </c>
      <c r="G80" s="55" t="s">
        <v>47</v>
      </c>
      <c r="H80" s="56" t="s">
        <v>1290</v>
      </c>
      <c r="I80" s="56" t="s">
        <v>1289</v>
      </c>
      <c r="J80" s="55" t="s">
        <v>86</v>
      </c>
      <c r="K80" s="56"/>
      <c r="L80" s="57"/>
      <c r="M80" s="56"/>
    </row>
    <row r="81" spans="2:13" ht="68.400000000000006" customHeight="1" x14ac:dyDescent="0.3">
      <c r="B81" s="55">
        <v>4</v>
      </c>
      <c r="C81" s="55" t="s">
        <v>174</v>
      </c>
      <c r="D81" s="56" t="s">
        <v>1222</v>
      </c>
      <c r="E81" s="56" t="s">
        <v>1288</v>
      </c>
      <c r="F81" s="55" t="s">
        <v>3</v>
      </c>
      <c r="G81" s="55" t="s">
        <v>47</v>
      </c>
      <c r="H81" s="56" t="s">
        <v>1287</v>
      </c>
      <c r="I81" s="56" t="s">
        <v>1286</v>
      </c>
      <c r="J81" s="55" t="s">
        <v>88</v>
      </c>
      <c r="K81" s="56"/>
      <c r="L81" s="57"/>
      <c r="M81" s="56"/>
    </row>
    <row r="82" spans="2:13" ht="91.2" x14ac:dyDescent="0.3">
      <c r="B82" s="55">
        <v>4</v>
      </c>
      <c r="C82" s="55" t="s">
        <v>174</v>
      </c>
      <c r="D82" s="56" t="s">
        <v>1222</v>
      </c>
      <c r="E82" s="56" t="s">
        <v>1280</v>
      </c>
      <c r="F82" s="55" t="s">
        <v>3</v>
      </c>
      <c r="G82" s="55" t="s">
        <v>47</v>
      </c>
      <c r="H82" s="56" t="s">
        <v>1285</v>
      </c>
      <c r="I82" s="56" t="s">
        <v>1284</v>
      </c>
      <c r="J82" s="55" t="s">
        <v>88</v>
      </c>
      <c r="K82" s="56"/>
      <c r="L82" s="57"/>
      <c r="M82" s="56"/>
    </row>
    <row r="83" spans="2:13" ht="34.200000000000003" x14ac:dyDescent="0.3">
      <c r="B83" s="55">
        <v>4</v>
      </c>
      <c r="C83" s="55" t="s">
        <v>174</v>
      </c>
      <c r="D83" s="56" t="s">
        <v>1062</v>
      </c>
      <c r="E83" s="56" t="s">
        <v>1283</v>
      </c>
      <c r="F83" s="55" t="s">
        <v>3</v>
      </c>
      <c r="G83" s="55" t="s">
        <v>47</v>
      </c>
      <c r="H83" s="56" t="s">
        <v>1282</v>
      </c>
      <c r="I83" s="56" t="s">
        <v>1281</v>
      </c>
      <c r="J83" s="55" t="s">
        <v>86</v>
      </c>
      <c r="K83" s="56"/>
      <c r="L83" s="57"/>
      <c r="M83" s="56"/>
    </row>
    <row r="84" spans="2:13" ht="68.400000000000006" x14ac:dyDescent="0.3">
      <c r="B84" s="55">
        <v>4</v>
      </c>
      <c r="C84" s="55" t="s">
        <v>174</v>
      </c>
      <c r="D84" s="56" t="s">
        <v>1077</v>
      </c>
      <c r="E84" s="56" t="s">
        <v>1280</v>
      </c>
      <c r="F84" s="55" t="s">
        <v>3</v>
      </c>
      <c r="G84" s="55" t="s">
        <v>47</v>
      </c>
      <c r="H84" s="56" t="s">
        <v>1279</v>
      </c>
      <c r="I84" s="56" t="s">
        <v>1278</v>
      </c>
      <c r="J84" s="55" t="s">
        <v>87</v>
      </c>
      <c r="K84" s="56"/>
      <c r="L84" s="57"/>
      <c r="M84" s="56"/>
    </row>
    <row r="85" spans="2:13" x14ac:dyDescent="0.3">
      <c r="B85" s="55">
        <v>4</v>
      </c>
      <c r="C85" s="55"/>
      <c r="D85" s="56"/>
      <c r="E85" s="56"/>
      <c r="F85" s="55"/>
      <c r="G85" s="55"/>
      <c r="H85" s="56"/>
      <c r="I85" s="56"/>
      <c r="J85" s="55"/>
      <c r="K85" s="56"/>
      <c r="L85" s="57"/>
      <c r="M85"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B32 B56:B70 B73:B85 B35:B53" xr:uid="{00000000-0002-0000-0800-000000000000}">
      <formula1>Trimestre</formula1>
    </dataValidation>
    <dataValidation type="list" allowBlank="1" showInputMessage="1" showErrorMessage="1" sqref="G56:G70 G35:G53 G15:G32 G73:G85" xr:uid="{00000000-0002-0000-0800-000001000000}">
      <formula1>Área</formula1>
    </dataValidation>
    <dataValidation type="list" allowBlank="1" showInputMessage="1" showErrorMessage="1" sqref="L73:L85 L56:L70 L15:L32 L35:L53" xr:uid="{00000000-0002-0000-0800-000002000000}">
      <formula1>Cumplimiento</formula1>
    </dataValidation>
    <dataValidation type="list" allowBlank="1" showInputMessage="1" showErrorMessage="1" sqref="J15:J32 J56:J70 J73:J85 J35:J53" xr:uid="{00000000-0002-0000-0800-000003000000}">
      <formula1>Categoría</formula1>
    </dataValidation>
    <dataValidation type="list" allowBlank="1" showInputMessage="1" showErrorMessage="1" sqref="F56:F70 F35:F53 F15:F32 F73:F85" xr:uid="{00000000-0002-0000-0800-000004000000}">
      <formula1>Alta_Dirección</formula1>
    </dataValidation>
    <dataValidation type="list" allowBlank="1" showInputMessage="1" showErrorMessage="1" sqref="C15:C32 C56:C70 C73:C85 C35:C53" xr:uid="{00000000-0002-0000-0800-000005000000}">
      <formula1>Frentes</formula1>
    </dataValidation>
  </dataValidations>
  <hyperlinks>
    <hyperlink ref="L10:M11" location="Instrucciones!A1" display="Instrucciones para el diligenciamiento" xr:uid="{00000000-0004-0000-08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9" operator="containsText" id="{B552778C-7856-4305-A843-F18AD36A057F}">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0" operator="containsText" id="{01A7287D-865E-4DA2-B66D-BB91C6CDB64B}">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1" operator="containsText" id="{090D7853-76AF-485F-AABD-5B9580E0E5F1}">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2" operator="containsText" id="{40E52007-8CFE-40A3-80CA-B769CD30A5A9}">
            <xm:f>NOT(ISERROR(SEARCH('C:\Users\marilynrubio\Downloads\[EPIr049_V9 DESBLOQUEADO (1).xlsx]TB'!#REF!,L15)))</xm:f>
            <xm:f>'C:\Users\marilynrubio\Downloads\[EPIr049_V9 DESBLOQUEADO (1).xlsx]TB'!#REF!</xm:f>
            <x14:dxf>
              <fill>
                <patternFill>
                  <fgColor theme="1"/>
                  <bgColor rgb="FFFF0000"/>
                </patternFill>
              </fill>
            </x14:dxf>
          </x14:cfRule>
          <xm:sqref>L15:L32 L35:L53</xm:sqref>
        </x14:conditionalFormatting>
        <x14:conditionalFormatting xmlns:xm="http://schemas.microsoft.com/office/excel/2006/main">
          <x14:cfRule type="containsText" priority="5" operator="containsText" id="{FACC9978-AEE6-40C5-B5A8-1527D23A5073}">
            <xm:f>NOT(ISERROR(SEARCH('C:\Users\marilynrubio\Downloads\[EPIr049_V9 DESBLOQUEADO (1).xlsx]TB'!#REF!,L56)))</xm:f>
            <xm:f>'C:\Users\marilynrubio\Downloads\[EPIr049_V9 DESBLOQUEADO (1).xlsx]TB'!#REF!</xm:f>
            <x14:dxf>
              <fill>
                <patternFill>
                  <fgColor theme="1"/>
                  <bgColor rgb="FF00B050"/>
                </patternFill>
              </fill>
            </x14:dxf>
          </x14:cfRule>
          <x14:cfRule type="containsText" priority="6" operator="containsText" id="{8B6FF0D9-86F9-44B7-AD56-903D76288D65}">
            <xm:f>NOT(ISERROR(SEARCH('C:\Users\marilynrubio\Downloads\[EPIr049_V9 DESBLOQUEADO (1).xlsx]TB'!#REF!,L56)))</xm:f>
            <xm:f>'C:\Users\marilynrubio\Downloads\[EPIr049_V9 DESBLOQUEADO (1).xlsx]TB'!#REF!</xm:f>
            <x14:dxf>
              <fill>
                <patternFill>
                  <fgColor theme="1"/>
                  <bgColor rgb="FFFFFF00"/>
                </patternFill>
              </fill>
            </x14:dxf>
          </x14:cfRule>
          <x14:cfRule type="containsText" priority="7" operator="containsText" id="{DE0ED4B3-DF1D-4A17-99D0-A964502CA220}">
            <xm:f>NOT(ISERROR(SEARCH('C:\Users\marilynrubio\Downloads\[EPIr049_V9 DESBLOQUEADO (1).xlsx]TB'!#REF!,L56)))</xm:f>
            <xm:f>'C:\Users\marilynrubio\Downloads\[EPIr049_V9 DESBLOQUEADO (1).xlsx]TB'!#REF!</xm:f>
            <x14:dxf>
              <fill>
                <patternFill>
                  <fgColor theme="1"/>
                  <bgColor rgb="FFFFC000"/>
                </patternFill>
              </fill>
            </x14:dxf>
          </x14:cfRule>
          <x14:cfRule type="containsText" priority="8" operator="containsText" id="{F84065FE-F759-4714-9DA4-D5D6377B5DD0}">
            <xm:f>NOT(ISERROR(SEARCH('C:\Users\marilynrubio\Downloads\[EPIr049_V9 DESBLOQUEADO (1).xlsx]TB'!#REF!,L56)))</xm:f>
            <xm:f>'C:\Users\marilynrubio\Downloads\[EPIr049_V9 DESBLOQUEADO (1).xlsx]TB'!#REF!</xm:f>
            <x14:dxf>
              <fill>
                <patternFill>
                  <fgColor theme="1"/>
                  <bgColor rgb="FFFF0000"/>
                </patternFill>
              </fill>
            </x14:dxf>
          </x14:cfRule>
          <xm:sqref>L56:L70</xm:sqref>
        </x14:conditionalFormatting>
        <x14:conditionalFormatting xmlns:xm="http://schemas.microsoft.com/office/excel/2006/main">
          <x14:cfRule type="containsText" priority="1" operator="containsText" id="{286CB0E6-E4E5-40A7-B2E6-805205DC9110}">
            <xm:f>NOT(ISERROR(SEARCH('C:\Users\marilynrubio\Downloads\[EPIr049_V9 DESBLOQUEADO (1).xlsx]TB'!#REF!,L73)))</xm:f>
            <xm:f>'C:\Users\marilynrubio\Downloads\[EPIr049_V9 DESBLOQUEADO (1).xlsx]TB'!#REF!</xm:f>
            <x14:dxf>
              <fill>
                <patternFill>
                  <fgColor theme="1"/>
                  <bgColor rgb="FF00B050"/>
                </patternFill>
              </fill>
            </x14:dxf>
          </x14:cfRule>
          <x14:cfRule type="containsText" priority="2" operator="containsText" id="{72A2DE94-95A4-45BE-B49D-23605420D714}">
            <xm:f>NOT(ISERROR(SEARCH('C:\Users\marilynrubio\Downloads\[EPIr049_V9 DESBLOQUEADO (1).xlsx]TB'!#REF!,L73)))</xm:f>
            <xm:f>'C:\Users\marilynrubio\Downloads\[EPIr049_V9 DESBLOQUEADO (1).xlsx]TB'!#REF!</xm:f>
            <x14:dxf>
              <fill>
                <patternFill>
                  <fgColor theme="1"/>
                  <bgColor rgb="FFFFFF00"/>
                </patternFill>
              </fill>
            </x14:dxf>
          </x14:cfRule>
          <x14:cfRule type="containsText" priority="3" operator="containsText" id="{8B5FBD86-F1A9-4CE5-A659-A0DB240B50A3}">
            <xm:f>NOT(ISERROR(SEARCH('C:\Users\marilynrubio\Downloads\[EPIr049_V9 DESBLOQUEADO (1).xlsx]TB'!#REF!,L73)))</xm:f>
            <xm:f>'C:\Users\marilynrubio\Downloads\[EPIr049_V9 DESBLOQUEADO (1).xlsx]TB'!#REF!</xm:f>
            <x14:dxf>
              <fill>
                <patternFill>
                  <fgColor theme="1"/>
                  <bgColor rgb="FFFFC000"/>
                </patternFill>
              </fill>
            </x14:dxf>
          </x14:cfRule>
          <x14:cfRule type="containsText" priority="4" operator="containsText" id="{A3F6AF9B-3502-4F1A-961D-33E2538CA435}">
            <xm:f>NOT(ISERROR(SEARCH('C:\Users\marilynrubio\Downloads\[EPIr049_V9 DESBLOQUEADO (1).xlsx]TB'!#REF!,L73)))</xm:f>
            <xm:f>'C:\Users\marilynrubio\Downloads\[EPIr049_V9 DESBLOQUEADO (1).xlsx]TB'!#REF!</xm:f>
            <x14:dxf>
              <fill>
                <patternFill>
                  <fgColor theme="1"/>
                  <bgColor rgb="FFFF0000"/>
                </patternFill>
              </fill>
            </x14:dxf>
          </x14:cfRule>
          <xm:sqref>L73:L85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38"/>
  <sheetViews>
    <sheetView zoomScale="90" zoomScaleNormal="90" workbookViewId="0">
      <pane ySplit="14" topLeftCell="A15" activePane="bottomLeft" state="frozen"/>
      <selection activeCell="G17" sqref="G17"/>
      <selection pane="bottomLeft" activeCell="H23" sqref="H23"/>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191</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(SUM(L$15:L$18))/F9</f>
        <v>0</v>
      </c>
      <c r="J9" s="40"/>
      <c r="K9" s="41"/>
      <c r="L9" s="40"/>
      <c r="M9" s="40"/>
      <c r="N9" s="40"/>
    </row>
    <row r="10" spans="1:14" s="47" customFormat="1" ht="11.4" customHeight="1" x14ac:dyDescent="0.3">
      <c r="B10" s="48"/>
      <c r="C10" s="164" t="s">
        <v>96</v>
      </c>
      <c r="D10" s="165" t="str">
        <f>[1]Contenido!C21</f>
        <v>Oficina de Archivo y Correspondencia</v>
      </c>
      <c r="E10" s="96" t="s">
        <v>92</v>
      </c>
      <c r="F10" s="44">
        <v>1</v>
      </c>
      <c r="G10" s="96" t="s">
        <v>90</v>
      </c>
      <c r="H10" s="45" t="s">
        <v>115</v>
      </c>
      <c r="I10" s="46">
        <f>(SUM(L$21:L$24))/F10</f>
        <v>0</v>
      </c>
      <c r="J10" s="48"/>
      <c r="K10" s="50"/>
      <c r="L10" s="166" t="s">
        <v>100</v>
      </c>
      <c r="M10" s="166"/>
    </row>
    <row r="11" spans="1:14" s="47" customFormat="1" ht="11.4" customHeight="1" x14ac:dyDescent="0.3">
      <c r="B11" s="48"/>
      <c r="C11" s="164"/>
      <c r="D11" s="165"/>
      <c r="E11" s="96" t="s">
        <v>176</v>
      </c>
      <c r="F11" s="44">
        <v>1</v>
      </c>
      <c r="G11" s="96" t="s">
        <v>90</v>
      </c>
      <c r="H11" s="45" t="s">
        <v>178</v>
      </c>
      <c r="I11" s="46">
        <f>(SUM(L$27:L$31))/F11</f>
        <v>0</v>
      </c>
      <c r="J11" s="48"/>
      <c r="K11" s="50"/>
      <c r="L11" s="166"/>
      <c r="M11" s="166"/>
    </row>
    <row r="12" spans="1:14" s="47" customFormat="1" ht="11.4" customHeight="1" x14ac:dyDescent="0.3">
      <c r="B12" s="48"/>
      <c r="C12" s="96"/>
      <c r="D12" s="97"/>
      <c r="E12" s="96" t="s">
        <v>177</v>
      </c>
      <c r="F12" s="44">
        <v>1</v>
      </c>
      <c r="G12" s="96" t="s">
        <v>90</v>
      </c>
      <c r="H12" s="45" t="s">
        <v>179</v>
      </c>
      <c r="I12" s="46">
        <f>(SUM(L$34:L$38))/F12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174</v>
      </c>
      <c r="D15" s="56" t="s">
        <v>1074</v>
      </c>
      <c r="E15" s="56" t="s">
        <v>1406</v>
      </c>
      <c r="F15" s="55" t="s">
        <v>3</v>
      </c>
      <c r="G15" s="55" t="s">
        <v>146</v>
      </c>
      <c r="H15" s="56" t="s">
        <v>1413</v>
      </c>
      <c r="I15" s="56" t="s">
        <v>1404</v>
      </c>
      <c r="J15" s="55" t="s">
        <v>88</v>
      </c>
      <c r="K15" s="56"/>
      <c r="L15" s="57"/>
      <c r="M15" s="56"/>
    </row>
    <row r="16" spans="1:14" ht="91.2" x14ac:dyDescent="0.3">
      <c r="B16" s="55">
        <v>1</v>
      </c>
      <c r="C16" s="55" t="s">
        <v>174</v>
      </c>
      <c r="D16" s="56" t="s">
        <v>1074</v>
      </c>
      <c r="E16" s="56" t="s">
        <v>1420</v>
      </c>
      <c r="F16" s="55" t="s">
        <v>3</v>
      </c>
      <c r="G16" s="55" t="s">
        <v>146</v>
      </c>
      <c r="H16" s="56" t="s">
        <v>1419</v>
      </c>
      <c r="I16" s="56" t="s">
        <v>1418</v>
      </c>
      <c r="J16" s="55" t="s">
        <v>86</v>
      </c>
      <c r="K16" s="56"/>
      <c r="L16" s="57"/>
      <c r="M16" s="56"/>
    </row>
    <row r="17" spans="2:13" ht="57" x14ac:dyDescent="0.3">
      <c r="B17" s="55">
        <v>1</v>
      </c>
      <c r="C17" s="55" t="s">
        <v>174</v>
      </c>
      <c r="D17" s="56" t="s">
        <v>1074</v>
      </c>
      <c r="E17" s="56" t="s">
        <v>1400</v>
      </c>
      <c r="F17" s="55" t="s">
        <v>3</v>
      </c>
      <c r="G17" s="55" t="s">
        <v>146</v>
      </c>
      <c r="H17" s="56" t="s">
        <v>1411</v>
      </c>
      <c r="I17" s="56" t="s">
        <v>1417</v>
      </c>
      <c r="J17" s="55" t="s">
        <v>86</v>
      </c>
      <c r="K17" s="56"/>
      <c r="L17" s="57"/>
      <c r="M17" s="56"/>
    </row>
    <row r="18" spans="2:13" x14ac:dyDescent="0.3">
      <c r="B18" s="55">
        <v>1</v>
      </c>
      <c r="C18" s="55"/>
      <c r="D18" s="56"/>
      <c r="E18" s="56"/>
      <c r="F18" s="55"/>
      <c r="G18" s="5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34.200000000000003" x14ac:dyDescent="0.3">
      <c r="B21" s="55">
        <v>2</v>
      </c>
      <c r="C21" s="55" t="s">
        <v>174</v>
      </c>
      <c r="D21" s="56" t="s">
        <v>1415</v>
      </c>
      <c r="E21" s="56" t="s">
        <v>1406</v>
      </c>
      <c r="F21" s="55" t="s">
        <v>3</v>
      </c>
      <c r="G21" s="55" t="s">
        <v>146</v>
      </c>
      <c r="H21" s="56" t="s">
        <v>1404</v>
      </c>
      <c r="I21" s="56" t="s">
        <v>1404</v>
      </c>
      <c r="J21" s="55" t="s">
        <v>88</v>
      </c>
      <c r="K21" s="56"/>
      <c r="L21" s="57"/>
      <c r="M21" s="56"/>
    </row>
    <row r="22" spans="2:13" ht="91.2" x14ac:dyDescent="0.3">
      <c r="B22" s="55">
        <v>2</v>
      </c>
      <c r="C22" s="55" t="s">
        <v>174</v>
      </c>
      <c r="D22" s="56" t="s">
        <v>1415</v>
      </c>
      <c r="E22" s="56" t="s">
        <v>1403</v>
      </c>
      <c r="F22" s="55" t="s">
        <v>3</v>
      </c>
      <c r="G22" s="55" t="s">
        <v>146</v>
      </c>
      <c r="H22" s="56" t="s">
        <v>1416</v>
      </c>
      <c r="I22" s="56" t="s">
        <v>1416</v>
      </c>
      <c r="J22" s="55" t="s">
        <v>86</v>
      </c>
      <c r="K22" s="56"/>
      <c r="L22" s="57"/>
      <c r="M22" s="56"/>
    </row>
    <row r="23" spans="2:13" ht="57" x14ac:dyDescent="0.3">
      <c r="B23" s="55">
        <v>2</v>
      </c>
      <c r="C23" s="55" t="s">
        <v>174</v>
      </c>
      <c r="D23" s="56" t="s">
        <v>1415</v>
      </c>
      <c r="E23" s="56" t="s">
        <v>1400</v>
      </c>
      <c r="F23" s="55" t="s">
        <v>3</v>
      </c>
      <c r="G23" s="55" t="s">
        <v>146</v>
      </c>
      <c r="H23" s="56" t="s">
        <v>1398</v>
      </c>
      <c r="I23" s="56" t="s">
        <v>1398</v>
      </c>
      <c r="J23" s="55" t="s">
        <v>86</v>
      </c>
      <c r="K23" s="56"/>
      <c r="L23" s="57"/>
      <c r="M23" s="56"/>
    </row>
    <row r="24" spans="2:13" x14ac:dyDescent="0.3">
      <c r="B24" s="55">
        <v>2</v>
      </c>
      <c r="C24" s="55"/>
      <c r="D24" s="56"/>
      <c r="E24" s="56"/>
      <c r="F24" s="55"/>
      <c r="G24" s="55"/>
      <c r="H24" s="56"/>
      <c r="I24" s="56"/>
      <c r="J24" s="55"/>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34.200000000000003" x14ac:dyDescent="0.3">
      <c r="B27" s="55">
        <v>3</v>
      </c>
      <c r="C27" s="55" t="s">
        <v>174</v>
      </c>
      <c r="D27" s="56" t="s">
        <v>1062</v>
      </c>
      <c r="E27" s="56" t="s">
        <v>1409</v>
      </c>
      <c r="F27" s="55" t="s">
        <v>3</v>
      </c>
      <c r="G27" s="55" t="s">
        <v>146</v>
      </c>
      <c r="H27" s="56" t="s">
        <v>1414</v>
      </c>
      <c r="I27" s="56" t="s">
        <v>1407</v>
      </c>
      <c r="J27" s="55" t="s">
        <v>86</v>
      </c>
      <c r="K27" s="56"/>
      <c r="L27" s="57"/>
      <c r="M27" s="56"/>
    </row>
    <row r="28" spans="2:13" ht="34.200000000000003" x14ac:dyDescent="0.3">
      <c r="B28" s="55">
        <v>3</v>
      </c>
      <c r="C28" s="55" t="s">
        <v>174</v>
      </c>
      <c r="D28" s="56" t="s">
        <v>1077</v>
      </c>
      <c r="E28" s="56" t="s">
        <v>1406</v>
      </c>
      <c r="F28" s="55" t="s">
        <v>3</v>
      </c>
      <c r="G28" s="55" t="s">
        <v>146</v>
      </c>
      <c r="H28" s="56" t="s">
        <v>1413</v>
      </c>
      <c r="I28" s="56" t="s">
        <v>1404</v>
      </c>
      <c r="J28" s="55" t="s">
        <v>88</v>
      </c>
      <c r="K28" s="56"/>
      <c r="L28" s="57"/>
      <c r="M28" s="56"/>
    </row>
    <row r="29" spans="2:13" ht="91.2" x14ac:dyDescent="0.3">
      <c r="B29" s="55">
        <v>3</v>
      </c>
      <c r="C29" s="55" t="s">
        <v>174</v>
      </c>
      <c r="D29" s="56" t="s">
        <v>1077</v>
      </c>
      <c r="E29" s="56" t="s">
        <v>1403</v>
      </c>
      <c r="F29" s="55" t="s">
        <v>3</v>
      </c>
      <c r="G29" s="55" t="s">
        <v>146</v>
      </c>
      <c r="H29" s="56" t="s">
        <v>1412</v>
      </c>
      <c r="I29" s="56" t="s">
        <v>1401</v>
      </c>
      <c r="J29" s="55" t="s">
        <v>86</v>
      </c>
      <c r="K29" s="56"/>
      <c r="L29" s="57"/>
      <c r="M29" s="56"/>
    </row>
    <row r="30" spans="2:13" ht="57" x14ac:dyDescent="0.3">
      <c r="B30" s="55">
        <v>3</v>
      </c>
      <c r="C30" s="55" t="s">
        <v>174</v>
      </c>
      <c r="D30" s="56" t="s">
        <v>1077</v>
      </c>
      <c r="E30" s="56" t="s">
        <v>1400</v>
      </c>
      <c r="F30" s="55" t="s">
        <v>3</v>
      </c>
      <c r="G30" s="55" t="s">
        <v>146</v>
      </c>
      <c r="H30" s="56" t="s">
        <v>1411</v>
      </c>
      <c r="I30" s="56" t="s">
        <v>1410</v>
      </c>
      <c r="J30" s="55" t="s">
        <v>86</v>
      </c>
      <c r="K30" s="56"/>
      <c r="L30" s="57"/>
      <c r="M30" s="56"/>
    </row>
    <row r="31" spans="2:13" x14ac:dyDescent="0.3">
      <c r="B31" s="55">
        <v>3</v>
      </c>
      <c r="C31" s="55"/>
      <c r="D31" s="56"/>
      <c r="E31" s="56"/>
      <c r="F31" s="55"/>
      <c r="G31" s="55"/>
      <c r="H31" s="56"/>
      <c r="I31" s="56"/>
      <c r="J31" s="55"/>
      <c r="K31" s="56"/>
      <c r="L31" s="57"/>
      <c r="M31" s="56"/>
    </row>
    <row r="32" spans="2:13" ht="12" thickBot="1" x14ac:dyDescent="0.35">
      <c r="D32" s="59"/>
      <c r="E32" s="59"/>
      <c r="H32" s="59"/>
      <c r="I32" s="59"/>
      <c r="K32" s="59"/>
      <c r="M32" s="59"/>
    </row>
    <row r="33" spans="2:13" s="48" customFormat="1" ht="21" thickTop="1" x14ac:dyDescent="0.3">
      <c r="B33" s="51" t="s">
        <v>93</v>
      </c>
      <c r="C33" s="51" t="s">
        <v>75</v>
      </c>
      <c r="D33" s="51" t="s">
        <v>76</v>
      </c>
      <c r="E33" s="51" t="s">
        <v>77</v>
      </c>
      <c r="F33" s="51" t="s">
        <v>78</v>
      </c>
      <c r="G33" s="51" t="s">
        <v>79</v>
      </c>
      <c r="H33" s="52" t="s">
        <v>156</v>
      </c>
      <c r="I33" s="52" t="s">
        <v>157</v>
      </c>
      <c r="J33" s="52" t="s">
        <v>158</v>
      </c>
      <c r="K33" s="52" t="s">
        <v>80</v>
      </c>
      <c r="L33" s="53" t="s">
        <v>94</v>
      </c>
      <c r="M33" s="53" t="s">
        <v>95</v>
      </c>
    </row>
    <row r="34" spans="2:13" ht="57" x14ac:dyDescent="0.3">
      <c r="B34" s="55">
        <v>4</v>
      </c>
      <c r="C34" s="55" t="s">
        <v>174</v>
      </c>
      <c r="D34" s="56" t="s">
        <v>1062</v>
      </c>
      <c r="E34" s="56" t="s">
        <v>1409</v>
      </c>
      <c r="F34" s="55" t="s">
        <v>3</v>
      </c>
      <c r="G34" s="55" t="s">
        <v>146</v>
      </c>
      <c r="H34" s="56" t="s">
        <v>1408</v>
      </c>
      <c r="I34" s="56" t="s">
        <v>1407</v>
      </c>
      <c r="J34" s="55" t="s">
        <v>86</v>
      </c>
      <c r="K34" s="56"/>
      <c r="L34" s="57"/>
      <c r="M34" s="56"/>
    </row>
    <row r="35" spans="2:13" ht="45.6" x14ac:dyDescent="0.3">
      <c r="B35" s="55">
        <v>4</v>
      </c>
      <c r="C35" s="55" t="s">
        <v>174</v>
      </c>
      <c r="D35" s="56" t="s">
        <v>1077</v>
      </c>
      <c r="E35" s="56" t="s">
        <v>1406</v>
      </c>
      <c r="F35" s="55" t="s">
        <v>3</v>
      </c>
      <c r="G35" s="55" t="s">
        <v>146</v>
      </c>
      <c r="H35" s="56" t="s">
        <v>1405</v>
      </c>
      <c r="I35" s="56" t="s">
        <v>1404</v>
      </c>
      <c r="J35" s="55" t="s">
        <v>88</v>
      </c>
      <c r="K35" s="56"/>
      <c r="L35" s="57"/>
      <c r="M35" s="56"/>
    </row>
    <row r="36" spans="2:13" ht="91.2" x14ac:dyDescent="0.3">
      <c r="B36" s="55">
        <v>4</v>
      </c>
      <c r="C36" s="55" t="s">
        <v>174</v>
      </c>
      <c r="D36" s="56" t="s">
        <v>1077</v>
      </c>
      <c r="E36" s="56" t="s">
        <v>1403</v>
      </c>
      <c r="F36" s="55" t="s">
        <v>3</v>
      </c>
      <c r="G36" s="55" t="s">
        <v>146</v>
      </c>
      <c r="H36" s="56" t="s">
        <v>1402</v>
      </c>
      <c r="I36" s="56" t="s">
        <v>1401</v>
      </c>
      <c r="J36" s="55" t="s">
        <v>86</v>
      </c>
      <c r="K36" s="56"/>
      <c r="L36" s="57"/>
      <c r="M36" s="56"/>
    </row>
    <row r="37" spans="2:13" ht="57" x14ac:dyDescent="0.3">
      <c r="B37" s="55">
        <v>4</v>
      </c>
      <c r="C37" s="55" t="s">
        <v>174</v>
      </c>
      <c r="D37" s="56" t="s">
        <v>1077</v>
      </c>
      <c r="E37" s="56" t="s">
        <v>1400</v>
      </c>
      <c r="F37" s="55" t="s">
        <v>3</v>
      </c>
      <c r="G37" s="55" t="s">
        <v>146</v>
      </c>
      <c r="H37" s="56" t="s">
        <v>1399</v>
      </c>
      <c r="I37" s="56" t="s">
        <v>1398</v>
      </c>
      <c r="J37" s="55" t="s">
        <v>86</v>
      </c>
      <c r="K37" s="56"/>
      <c r="L37" s="57"/>
      <c r="M37" s="56"/>
    </row>
    <row r="38" spans="2:13" x14ac:dyDescent="0.3">
      <c r="B38" s="55">
        <v>4</v>
      </c>
      <c r="C38" s="55"/>
      <c r="D38" s="56"/>
      <c r="E38" s="56"/>
      <c r="F38" s="55"/>
      <c r="G38" s="55"/>
      <c r="H38" s="56"/>
      <c r="I38" s="56"/>
      <c r="J38" s="55"/>
      <c r="K38" s="56"/>
      <c r="L38" s="57"/>
      <c r="M38"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15:C18 C21:C24 C27:C31 C34:C38" xr:uid="{00000000-0002-0000-0900-000000000000}">
      <formula1>Frentes</formula1>
    </dataValidation>
    <dataValidation type="list" allowBlank="1" showInputMessage="1" showErrorMessage="1" sqref="F27:F31 F15:F18 F21:F24 F34:F38" xr:uid="{00000000-0002-0000-0900-000001000000}">
      <formula1>Alta_Dirección</formula1>
    </dataValidation>
    <dataValidation type="list" allowBlank="1" showInputMessage="1" showErrorMessage="1" sqref="J15:J18 J21:J24 J27:J31 J34:J38" xr:uid="{00000000-0002-0000-0900-000002000000}">
      <formula1>Categoría</formula1>
    </dataValidation>
    <dataValidation type="list" allowBlank="1" showInputMessage="1" showErrorMessage="1" sqref="L21:L24 L34:L38 L27:L31 L15:L18" xr:uid="{00000000-0002-0000-0900-000003000000}">
      <formula1>Cumplimiento</formula1>
    </dataValidation>
    <dataValidation type="list" allowBlank="1" showInputMessage="1" showErrorMessage="1" sqref="G27:G31 G15:G18 G21:G24 G34:G38" xr:uid="{00000000-0002-0000-0900-000004000000}">
      <formula1>Área</formula1>
    </dataValidation>
    <dataValidation type="list" allowBlank="1" showInputMessage="1" showErrorMessage="1" sqref="B15:B18 B21:B24 B27:B31 B34:B38" xr:uid="{00000000-0002-0000-0900-000005000000}">
      <formula1>Trimestre</formula1>
    </dataValidation>
  </dataValidations>
  <hyperlinks>
    <hyperlink ref="L10:M11" location="Instrucciones!A1" display="Instrucciones para el diligenciamiento" xr:uid="{00000000-0004-0000-09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66C7E3EE-10A1-4C62-9523-CD43EEFE0A50}">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7C509536-5C83-4A77-933F-B4FC1D1F7151}">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BADE6778-2B0B-4640-9B60-DCEDF019651B}">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30DCE914-D762-4ACA-8C15-EBD602629B1A}">
            <xm:f>NOT(ISERROR(SEARCH('C:\Users\marilynrubio\Downloads\[EPIr049_V9 DESBLOQUEADO (1).xlsx]TB'!#REF!,L15)))</xm:f>
            <xm:f>'C:\Users\marilynrubio\Downloads\[EPIr049_V9 DESBLOQUEADO (1).xlsx]TB'!#REF!</xm:f>
            <x14:dxf>
              <fill>
                <patternFill>
                  <fgColor theme="1"/>
                  <bgColor rgb="FFFF0000"/>
                </patternFill>
              </fill>
            </x14:dxf>
          </x14:cfRule>
          <xm:sqref>L15:L18</xm:sqref>
        </x14:conditionalFormatting>
        <x14:conditionalFormatting xmlns:xm="http://schemas.microsoft.com/office/excel/2006/main">
          <x14:cfRule type="containsText" priority="9" operator="containsText" id="{C7827B24-B0AF-45FF-B30F-C5BB92A2E014}">
            <xm:f>NOT(ISERROR(SEARCH('C:\Users\marilynrubio\Downloads\[EPIr049_V9 DESBLOQUEADO (1).xlsx]TB'!#REF!,L21)))</xm:f>
            <xm:f>'C:\Users\marilynrubio\Downloads\[EPIr049_V9 DESBLOQUEADO (1).xlsx]TB'!#REF!</xm:f>
            <x14:dxf>
              <fill>
                <patternFill>
                  <fgColor theme="1"/>
                  <bgColor rgb="FF00B050"/>
                </patternFill>
              </fill>
            </x14:dxf>
          </x14:cfRule>
          <x14:cfRule type="containsText" priority="10" operator="containsText" id="{3A4378A1-A421-4F46-8D68-58082597E402}">
            <xm:f>NOT(ISERROR(SEARCH('C:\Users\marilynrubio\Downloads\[EPIr049_V9 DESBLOQUEADO (1).xlsx]TB'!#REF!,L21)))</xm:f>
            <xm:f>'C:\Users\marilynrubio\Downloads\[EPIr049_V9 DESBLOQUEADO (1).xlsx]TB'!#REF!</xm:f>
            <x14:dxf>
              <fill>
                <patternFill>
                  <fgColor theme="1"/>
                  <bgColor rgb="FFFFFF00"/>
                </patternFill>
              </fill>
            </x14:dxf>
          </x14:cfRule>
          <x14:cfRule type="containsText" priority="11" operator="containsText" id="{85CD717A-A816-4555-8864-C04EA1DCDD66}">
            <xm:f>NOT(ISERROR(SEARCH('C:\Users\marilynrubio\Downloads\[EPIr049_V9 DESBLOQUEADO (1).xlsx]TB'!#REF!,L21)))</xm:f>
            <xm:f>'C:\Users\marilynrubio\Downloads\[EPIr049_V9 DESBLOQUEADO (1).xlsx]TB'!#REF!</xm:f>
            <x14:dxf>
              <fill>
                <patternFill>
                  <fgColor theme="1"/>
                  <bgColor rgb="FFFFC000"/>
                </patternFill>
              </fill>
            </x14:dxf>
          </x14:cfRule>
          <x14:cfRule type="containsText" priority="12" operator="containsText" id="{50828AAB-AFAE-486A-9895-DB6ED9DE81D3}">
            <xm:f>NOT(ISERROR(SEARCH('C:\Users\marilynrubio\Downloads\[EPIr049_V9 DESBLOQUEADO (1).xlsx]TB'!#REF!,L21)))</xm:f>
            <xm:f>'C:\Users\marilynrubio\Downloads\[EPIr049_V9 DESBLOQUEADO (1).xlsx]TB'!#REF!</xm:f>
            <x14:dxf>
              <fill>
                <patternFill>
                  <fgColor theme="1"/>
                  <bgColor rgb="FFFF0000"/>
                </patternFill>
              </fill>
            </x14:dxf>
          </x14:cfRule>
          <xm:sqref>L21:L24</xm:sqref>
        </x14:conditionalFormatting>
        <x14:conditionalFormatting xmlns:xm="http://schemas.microsoft.com/office/excel/2006/main">
          <x14:cfRule type="containsText" priority="5" operator="containsText" id="{35D0E0AC-6A34-451B-BB75-42CC168B28D3}">
            <xm:f>NOT(ISERROR(SEARCH('C:\Users\marilynrubio\Downloads\[EPIr049_V9 DESBLOQUEADO (1).xlsx]TB'!#REF!,L27)))</xm:f>
            <xm:f>'C:\Users\marilynrubio\Downloads\[EPIr049_V9 DESBLOQUEADO (1).xlsx]TB'!#REF!</xm:f>
            <x14:dxf>
              <fill>
                <patternFill>
                  <fgColor theme="1"/>
                  <bgColor rgb="FF00B050"/>
                </patternFill>
              </fill>
            </x14:dxf>
          </x14:cfRule>
          <x14:cfRule type="containsText" priority="6" operator="containsText" id="{60D7FEE5-7DF5-4F01-BC50-229812EE7F28}">
            <xm:f>NOT(ISERROR(SEARCH('C:\Users\marilynrubio\Downloads\[EPIr049_V9 DESBLOQUEADO (1).xlsx]TB'!#REF!,L27)))</xm:f>
            <xm:f>'C:\Users\marilynrubio\Downloads\[EPIr049_V9 DESBLOQUEADO (1).xlsx]TB'!#REF!</xm:f>
            <x14:dxf>
              <fill>
                <patternFill>
                  <fgColor theme="1"/>
                  <bgColor rgb="FFFFFF00"/>
                </patternFill>
              </fill>
            </x14:dxf>
          </x14:cfRule>
          <x14:cfRule type="containsText" priority="7" operator="containsText" id="{60B0395A-2BD1-45F5-9D7A-E39B557A0D6F}">
            <xm:f>NOT(ISERROR(SEARCH('C:\Users\marilynrubio\Downloads\[EPIr049_V9 DESBLOQUEADO (1).xlsx]TB'!#REF!,L27)))</xm:f>
            <xm:f>'C:\Users\marilynrubio\Downloads\[EPIr049_V9 DESBLOQUEADO (1).xlsx]TB'!#REF!</xm:f>
            <x14:dxf>
              <fill>
                <patternFill>
                  <fgColor theme="1"/>
                  <bgColor rgb="FFFFC000"/>
                </patternFill>
              </fill>
            </x14:dxf>
          </x14:cfRule>
          <x14:cfRule type="containsText" priority="8" operator="containsText" id="{AE453E53-85C8-4501-9543-AE6C115614E8}">
            <xm:f>NOT(ISERROR(SEARCH('C:\Users\marilynrubio\Downloads\[EPIr049_V9 DESBLOQUEADO (1).xlsx]TB'!#REF!,L27)))</xm:f>
            <xm:f>'C:\Users\marilynrubio\Downloads\[EPIr049_V9 DESBLOQUEADO (1).xlsx]TB'!#REF!</xm:f>
            <x14:dxf>
              <fill>
                <patternFill>
                  <fgColor theme="1"/>
                  <bgColor rgb="FFFF0000"/>
                </patternFill>
              </fill>
            </x14:dxf>
          </x14:cfRule>
          <xm:sqref>L27:L31</xm:sqref>
        </x14:conditionalFormatting>
        <x14:conditionalFormatting xmlns:xm="http://schemas.microsoft.com/office/excel/2006/main">
          <x14:cfRule type="containsText" priority="1" operator="containsText" id="{B21F136F-21E0-4A01-9D1F-8BB569E711EB}">
            <xm:f>NOT(ISERROR(SEARCH('C:\Users\marilynrubio\Downloads\[EPIr049_V9 DESBLOQUEADO (1).xlsx]TB'!#REF!,L34)))</xm:f>
            <xm:f>'C:\Users\marilynrubio\Downloads\[EPIr049_V9 DESBLOQUEADO (1).xlsx]TB'!#REF!</xm:f>
            <x14:dxf>
              <fill>
                <patternFill>
                  <fgColor theme="1"/>
                  <bgColor rgb="FF00B050"/>
                </patternFill>
              </fill>
            </x14:dxf>
          </x14:cfRule>
          <x14:cfRule type="containsText" priority="2" operator="containsText" id="{5DD89A18-AAEB-4754-A7BB-333358BE8536}">
            <xm:f>NOT(ISERROR(SEARCH('C:\Users\marilynrubio\Downloads\[EPIr049_V9 DESBLOQUEADO (1).xlsx]TB'!#REF!,L34)))</xm:f>
            <xm:f>'C:\Users\marilynrubio\Downloads\[EPIr049_V9 DESBLOQUEADO (1).xlsx]TB'!#REF!</xm:f>
            <x14:dxf>
              <fill>
                <patternFill>
                  <fgColor theme="1"/>
                  <bgColor rgb="FFFFFF00"/>
                </patternFill>
              </fill>
            </x14:dxf>
          </x14:cfRule>
          <x14:cfRule type="containsText" priority="3" operator="containsText" id="{91F4DE2F-8F50-44D7-9C72-2DC66B83F34A}">
            <xm:f>NOT(ISERROR(SEARCH('C:\Users\marilynrubio\Downloads\[EPIr049_V9 DESBLOQUEADO (1).xlsx]TB'!#REF!,L34)))</xm:f>
            <xm:f>'C:\Users\marilynrubio\Downloads\[EPIr049_V9 DESBLOQUEADO (1).xlsx]TB'!#REF!</xm:f>
            <x14:dxf>
              <fill>
                <patternFill>
                  <fgColor theme="1"/>
                  <bgColor rgb="FFFFC000"/>
                </patternFill>
              </fill>
            </x14:dxf>
          </x14:cfRule>
          <x14:cfRule type="containsText" priority="4" operator="containsText" id="{60E96EC7-4630-44B6-9C00-F2E293AF57A6}">
            <xm:f>NOT(ISERROR(SEARCH('C:\Users\marilynrubio\Downloads\[EPIr049_V9 DESBLOQUEADO (1).xlsx]TB'!#REF!,L34)))</xm:f>
            <xm:f>'C:\Users\marilynrubio\Downloads\[EPIr049_V9 DESBLOQUEADO (1).xlsx]TB'!#REF!</xm:f>
            <x14:dxf>
              <fill>
                <patternFill>
                  <fgColor theme="1"/>
                  <bgColor rgb="FFFF0000"/>
                </patternFill>
              </fill>
            </x14:dxf>
          </x14:cfRule>
          <xm:sqref>L34:L38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3"/>
  <sheetViews>
    <sheetView zoomScale="90" zoomScaleNormal="90" workbookViewId="0">
      <pane ySplit="14" topLeftCell="A15" activePane="bottomLeft" state="frozen"/>
      <selection activeCell="G17" sqref="G17"/>
      <selection pane="bottomLeft" activeCell="A15" sqref="A15"/>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192</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(SUM(L$15:L$17))/F9</f>
        <v>0</v>
      </c>
      <c r="J9" s="40"/>
      <c r="K9" s="41"/>
      <c r="L9" s="40"/>
      <c r="M9" s="40"/>
      <c r="N9" s="40"/>
    </row>
    <row r="10" spans="1:14" s="47" customFormat="1" ht="11.4" customHeight="1" x14ac:dyDescent="0.3">
      <c r="B10" s="48"/>
      <c r="C10" s="164" t="s">
        <v>96</v>
      </c>
      <c r="D10" s="165" t="str">
        <f>[1]Contenido!C22</f>
        <v>Oficina de Atención al Ciudadano</v>
      </c>
      <c r="E10" s="96" t="s">
        <v>92</v>
      </c>
      <c r="F10" s="44">
        <v>1</v>
      </c>
      <c r="G10" s="96" t="s">
        <v>90</v>
      </c>
      <c r="H10" s="45" t="s">
        <v>115</v>
      </c>
      <c r="I10" s="46">
        <f>(SUM(L$20:L$23))/F10</f>
        <v>0</v>
      </c>
      <c r="J10" s="48"/>
      <c r="K10" s="50"/>
      <c r="L10" s="166" t="s">
        <v>100</v>
      </c>
      <c r="M10" s="166"/>
    </row>
    <row r="11" spans="1:14" s="47" customFormat="1" ht="11.4" customHeight="1" x14ac:dyDescent="0.3">
      <c r="B11" s="48"/>
      <c r="C11" s="164"/>
      <c r="D11" s="165"/>
      <c r="E11" s="96" t="s">
        <v>176</v>
      </c>
      <c r="F11" s="44">
        <v>1</v>
      </c>
      <c r="G11" s="96" t="s">
        <v>90</v>
      </c>
      <c r="H11" s="45" t="s">
        <v>178</v>
      </c>
      <c r="I11" s="46">
        <f>(SUM(L$26:L$29))/F11</f>
        <v>0</v>
      </c>
      <c r="J11" s="48"/>
      <c r="K11" s="50"/>
      <c r="L11" s="166"/>
      <c r="M11" s="166"/>
    </row>
    <row r="12" spans="1:14" s="47" customFormat="1" ht="11.4" customHeight="1" x14ac:dyDescent="0.3">
      <c r="B12" s="48"/>
      <c r="C12" s="96"/>
      <c r="D12" s="97"/>
      <c r="E12" s="96" t="s">
        <v>177</v>
      </c>
      <c r="F12" s="44">
        <v>1</v>
      </c>
      <c r="G12" s="96" t="s">
        <v>90</v>
      </c>
      <c r="H12" s="45" t="s">
        <v>179</v>
      </c>
      <c r="I12" s="46">
        <f>(SUM(L$32:L$33))/F12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91.2" x14ac:dyDescent="0.3">
      <c r="B15" s="55">
        <v>1</v>
      </c>
      <c r="C15" s="55" t="s">
        <v>174</v>
      </c>
      <c r="D15" s="56" t="s">
        <v>1272</v>
      </c>
      <c r="E15" s="56" t="s">
        <v>1438</v>
      </c>
      <c r="F15" s="55" t="s">
        <v>3</v>
      </c>
      <c r="G15" s="55" t="s">
        <v>147</v>
      </c>
      <c r="H15" s="56" t="s">
        <v>1442</v>
      </c>
      <c r="I15" s="56" t="s">
        <v>1441</v>
      </c>
      <c r="J15" s="55" t="s">
        <v>86</v>
      </c>
      <c r="K15" s="56"/>
      <c r="L15" s="57"/>
      <c r="M15" s="56"/>
    </row>
    <row r="16" spans="1:14" ht="57" x14ac:dyDescent="0.3">
      <c r="B16" s="55">
        <v>1</v>
      </c>
      <c r="C16" s="55" t="s">
        <v>174</v>
      </c>
      <c r="D16" s="56" t="s">
        <v>1070</v>
      </c>
      <c r="E16" s="56" t="s">
        <v>1430</v>
      </c>
      <c r="F16" s="55" t="s">
        <v>3</v>
      </c>
      <c r="G16" s="55" t="s">
        <v>147</v>
      </c>
      <c r="H16" s="56" t="s">
        <v>1440</v>
      </c>
      <c r="I16" s="56" t="s">
        <v>1439</v>
      </c>
      <c r="J16" s="55" t="s">
        <v>86</v>
      </c>
      <c r="K16" s="56"/>
      <c r="L16" s="57"/>
      <c r="M16" s="56"/>
    </row>
    <row r="17" spans="2:13" x14ac:dyDescent="0.3">
      <c r="B17" s="55">
        <v>1</v>
      </c>
      <c r="C17" s="55"/>
      <c r="D17" s="56"/>
      <c r="E17" s="56"/>
      <c r="F17" s="55"/>
      <c r="G17" s="55"/>
      <c r="H17" s="56"/>
      <c r="I17" s="56"/>
      <c r="J17" s="55"/>
      <c r="K17" s="56"/>
      <c r="L17" s="57"/>
      <c r="M17" s="56"/>
    </row>
    <row r="18" spans="2:13" ht="12" thickBot="1" x14ac:dyDescent="0.35">
      <c r="D18" s="59"/>
      <c r="E18" s="59"/>
      <c r="H18" s="59"/>
      <c r="I18" s="59"/>
      <c r="K18" s="59"/>
      <c r="M18" s="59"/>
    </row>
    <row r="19" spans="2:13" s="48" customFormat="1" ht="21" thickTop="1" x14ac:dyDescent="0.3">
      <c r="B19" s="51" t="s">
        <v>93</v>
      </c>
      <c r="C19" s="51" t="s">
        <v>75</v>
      </c>
      <c r="D19" s="51" t="s">
        <v>76</v>
      </c>
      <c r="E19" s="51" t="s">
        <v>77</v>
      </c>
      <c r="F19" s="51" t="s">
        <v>78</v>
      </c>
      <c r="G19" s="51" t="s">
        <v>79</v>
      </c>
      <c r="H19" s="52" t="s">
        <v>156</v>
      </c>
      <c r="I19" s="52" t="s">
        <v>157</v>
      </c>
      <c r="J19" s="52" t="s">
        <v>158</v>
      </c>
      <c r="K19" s="52" t="s">
        <v>80</v>
      </c>
      <c r="L19" s="53" t="s">
        <v>94</v>
      </c>
      <c r="M19" s="53" t="s">
        <v>95</v>
      </c>
    </row>
    <row r="20" spans="2:13" ht="91.2" x14ac:dyDescent="0.3">
      <c r="B20" s="55">
        <v>2</v>
      </c>
      <c r="C20" s="55" t="s">
        <v>174</v>
      </c>
      <c r="D20" s="56" t="s">
        <v>1272</v>
      </c>
      <c r="E20" s="56" t="s">
        <v>1438</v>
      </c>
      <c r="F20" s="55" t="s">
        <v>3</v>
      </c>
      <c r="G20" s="55" t="s">
        <v>147</v>
      </c>
      <c r="H20" s="56" t="s">
        <v>1437</v>
      </c>
      <c r="I20" s="56" t="s">
        <v>1436</v>
      </c>
      <c r="J20" s="55" t="s">
        <v>88</v>
      </c>
      <c r="K20" s="56"/>
      <c r="L20" s="57"/>
      <c r="M20" s="56"/>
    </row>
    <row r="21" spans="2:13" ht="45.6" x14ac:dyDescent="0.3">
      <c r="B21" s="55">
        <v>2</v>
      </c>
      <c r="C21" s="55" t="s">
        <v>174</v>
      </c>
      <c r="D21" s="56" t="s">
        <v>1272</v>
      </c>
      <c r="E21" s="56" t="s">
        <v>1423</v>
      </c>
      <c r="F21" s="55" t="s">
        <v>3</v>
      </c>
      <c r="G21" s="55" t="s">
        <v>147</v>
      </c>
      <c r="H21" s="56" t="s">
        <v>1435</v>
      </c>
      <c r="I21" s="56" t="s">
        <v>1434</v>
      </c>
      <c r="J21" s="55" t="s">
        <v>87</v>
      </c>
      <c r="K21" s="56"/>
      <c r="L21" s="57"/>
      <c r="M21" s="56"/>
    </row>
    <row r="22" spans="2:13" ht="45.6" x14ac:dyDescent="0.3">
      <c r="B22" s="55">
        <v>2</v>
      </c>
      <c r="C22" s="55" t="s">
        <v>174</v>
      </c>
      <c r="D22" s="56" t="s">
        <v>1433</v>
      </c>
      <c r="E22" s="56" t="s">
        <v>1430</v>
      </c>
      <c r="F22" s="55" t="s">
        <v>3</v>
      </c>
      <c r="G22" s="55" t="s">
        <v>147</v>
      </c>
      <c r="H22" s="56" t="s">
        <v>1432</v>
      </c>
      <c r="I22" s="56" t="s">
        <v>1431</v>
      </c>
      <c r="J22" s="55" t="s">
        <v>88</v>
      </c>
      <c r="K22" s="56"/>
      <c r="L22" s="57"/>
      <c r="M22" s="56"/>
    </row>
    <row r="23" spans="2:13" x14ac:dyDescent="0.3">
      <c r="B23" s="55">
        <v>2</v>
      </c>
      <c r="C23" s="55"/>
      <c r="D23" s="56"/>
      <c r="E23" s="56"/>
      <c r="F23" s="55"/>
      <c r="G23" s="55"/>
      <c r="H23" s="56"/>
      <c r="I23" s="56"/>
      <c r="J23" s="55"/>
      <c r="K23" s="56"/>
      <c r="L23" s="57"/>
      <c r="M23" s="56"/>
    </row>
    <row r="24" spans="2:13" ht="12" thickBot="1" x14ac:dyDescent="0.35"/>
    <row r="25" spans="2:13" s="48" customFormat="1" ht="30.6" customHeight="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67.95" customHeight="1" x14ac:dyDescent="0.3">
      <c r="B26" s="55">
        <v>3</v>
      </c>
      <c r="C26" s="55" t="s">
        <v>174</v>
      </c>
      <c r="D26" s="56" t="s">
        <v>1222</v>
      </c>
      <c r="E26" s="56" t="s">
        <v>1430</v>
      </c>
      <c r="F26" s="55" t="s">
        <v>3</v>
      </c>
      <c r="G26" s="55" t="s">
        <v>147</v>
      </c>
      <c r="H26" s="56" t="s">
        <v>1429</v>
      </c>
      <c r="I26" s="56" t="s">
        <v>1428</v>
      </c>
      <c r="J26" s="55" t="s">
        <v>88</v>
      </c>
      <c r="K26" s="56"/>
      <c r="L26" s="57"/>
      <c r="M26" s="56"/>
    </row>
    <row r="27" spans="2:13" ht="91.2" x14ac:dyDescent="0.3">
      <c r="B27" s="55">
        <v>3</v>
      </c>
      <c r="C27" s="55" t="s">
        <v>174</v>
      </c>
      <c r="D27" s="56" t="s">
        <v>1222</v>
      </c>
      <c r="E27" s="56" t="s">
        <v>1403</v>
      </c>
      <c r="F27" s="55" t="s">
        <v>3</v>
      </c>
      <c r="G27" s="55" t="s">
        <v>147</v>
      </c>
      <c r="H27" s="56" t="s">
        <v>1427</v>
      </c>
      <c r="I27" s="56" t="s">
        <v>1426</v>
      </c>
      <c r="J27" s="55" t="s">
        <v>88</v>
      </c>
      <c r="K27" s="56"/>
      <c r="L27" s="57"/>
      <c r="M27" s="56"/>
    </row>
    <row r="28" spans="2:13" ht="68.400000000000006" x14ac:dyDescent="0.3">
      <c r="B28" s="55">
        <v>3</v>
      </c>
      <c r="C28" s="55" t="s">
        <v>174</v>
      </c>
      <c r="D28" s="56" t="s">
        <v>1222</v>
      </c>
      <c r="E28" s="56" t="s">
        <v>1423</v>
      </c>
      <c r="F28" s="55" t="s">
        <v>3</v>
      </c>
      <c r="G28" s="55" t="s">
        <v>147</v>
      </c>
      <c r="H28" s="56" t="s">
        <v>1425</v>
      </c>
      <c r="I28" s="56" t="s">
        <v>1424</v>
      </c>
      <c r="J28" s="55" t="s">
        <v>87</v>
      </c>
      <c r="K28" s="56"/>
      <c r="L28" s="57"/>
      <c r="M28" s="56"/>
    </row>
    <row r="29" spans="2:13" x14ac:dyDescent="0.3">
      <c r="B29" s="55">
        <v>3</v>
      </c>
      <c r="C29" s="55"/>
      <c r="D29" s="56"/>
      <c r="E29" s="56"/>
      <c r="F29" s="55"/>
      <c r="G29" s="55"/>
      <c r="H29" s="56"/>
      <c r="I29" s="56"/>
      <c r="J29" s="55"/>
      <c r="K29" s="56"/>
      <c r="L29" s="57"/>
      <c r="M29" s="56"/>
    </row>
    <row r="30" spans="2:13" ht="12" thickBot="1" x14ac:dyDescent="0.35">
      <c r="D30" s="59"/>
      <c r="E30" s="59"/>
      <c r="H30" s="59"/>
      <c r="I30" s="59"/>
      <c r="K30" s="59"/>
      <c r="M30" s="59"/>
    </row>
    <row r="31" spans="2:13" s="48" customFormat="1" ht="2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45.6" customHeight="1" x14ac:dyDescent="0.3">
      <c r="B32" s="55">
        <v>4</v>
      </c>
      <c r="C32" s="55" t="s">
        <v>174</v>
      </c>
      <c r="D32" s="56" t="s">
        <v>1222</v>
      </c>
      <c r="E32" s="56" t="s">
        <v>1423</v>
      </c>
      <c r="F32" s="55" t="s">
        <v>3</v>
      </c>
      <c r="G32" s="55" t="s">
        <v>147</v>
      </c>
      <c r="H32" s="56" t="s">
        <v>1422</v>
      </c>
      <c r="I32" s="56" t="s">
        <v>1421</v>
      </c>
      <c r="J32" s="55" t="s">
        <v>88</v>
      </c>
      <c r="K32" s="56"/>
      <c r="L32" s="57"/>
      <c r="M32" s="56"/>
    </row>
    <row r="33" spans="2:13" x14ac:dyDescent="0.3">
      <c r="B33" s="55">
        <v>4</v>
      </c>
      <c r="C33" s="55"/>
      <c r="D33" s="56"/>
      <c r="E33" s="56"/>
      <c r="F33" s="55"/>
      <c r="G33" s="55"/>
      <c r="H33" s="56"/>
      <c r="I33" s="56"/>
      <c r="J33" s="55"/>
      <c r="K33" s="56"/>
      <c r="L33" s="57"/>
      <c r="M33"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B17 B20:B23 B26:B29 B32:B33" xr:uid="{00000000-0002-0000-0A00-000000000000}">
      <formula1>Trimestre</formula1>
    </dataValidation>
    <dataValidation type="list" allowBlank="1" showInputMessage="1" showErrorMessage="1" sqref="G15:G17 G26:G29 G20:G23 G32:G33" xr:uid="{00000000-0002-0000-0A00-000001000000}">
      <formula1>Área</formula1>
    </dataValidation>
    <dataValidation type="list" allowBlank="1" showInputMessage="1" showErrorMessage="1" sqref="L20:L23 L32:L33 L26:L29 L15:L17" xr:uid="{00000000-0002-0000-0A00-000002000000}">
      <formula1>Cumplimiento</formula1>
    </dataValidation>
    <dataValidation type="list" allowBlank="1" showInputMessage="1" showErrorMessage="1" sqref="J15:J17 J20:J23 J26:J29 J32:J33" xr:uid="{00000000-0002-0000-0A00-000003000000}">
      <formula1>Categoría</formula1>
    </dataValidation>
    <dataValidation type="list" allowBlank="1" showInputMessage="1" showErrorMessage="1" sqref="F15:F17 F26:F29 F20:F23 F32:F33" xr:uid="{00000000-0002-0000-0A00-000004000000}">
      <formula1>Alta_Dirección</formula1>
    </dataValidation>
    <dataValidation type="list" allowBlank="1" showInputMessage="1" showErrorMessage="1" sqref="C15:C17 C20:C23 C26:C29 C32:C33" xr:uid="{00000000-0002-0000-0A00-000005000000}">
      <formula1>Frentes</formula1>
    </dataValidation>
  </dataValidations>
  <hyperlinks>
    <hyperlink ref="L10:M11" location="Instrucciones!A1" display="Instrucciones para el diligenciamiento" xr:uid="{00000000-0004-0000-0A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23DD431C-2C3B-4A6B-82DD-EE3A06B23FB2}">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B6E41802-7BF2-4864-8543-E303ED5BFE07}">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484DDBAB-CA98-4CC1-A096-3DF9B83D833E}">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56F0D606-BD1A-472E-B957-898011B6BABE}">
            <xm:f>NOT(ISERROR(SEARCH('C:\Users\marilynrubio\Downloads\[EPIr049_V9 DESBLOQUEADO (1).xlsx]TB'!#REF!,L15)))</xm:f>
            <xm:f>'C:\Users\marilynrubio\Downloads\[EPIr049_V9 DESBLOQUEADO (1).xlsx]TB'!#REF!</xm:f>
            <x14:dxf>
              <fill>
                <patternFill>
                  <fgColor theme="1"/>
                  <bgColor rgb="FFFF0000"/>
                </patternFill>
              </fill>
            </x14:dxf>
          </x14:cfRule>
          <xm:sqref>L15:L17</xm:sqref>
        </x14:conditionalFormatting>
        <x14:conditionalFormatting xmlns:xm="http://schemas.microsoft.com/office/excel/2006/main">
          <x14:cfRule type="containsText" priority="9" operator="containsText" id="{45B44286-6A5B-4696-8A7F-E02456D5CFF7}">
            <xm:f>NOT(ISERROR(SEARCH('C:\Users\marilynrubio\Downloads\[EPIr049_V9 DESBLOQUEADO (1).xlsx]TB'!#REF!,L20)))</xm:f>
            <xm:f>'C:\Users\marilynrubio\Downloads\[EPIr049_V9 DESBLOQUEADO (1).xlsx]TB'!#REF!</xm:f>
            <x14:dxf>
              <fill>
                <patternFill>
                  <fgColor theme="1"/>
                  <bgColor rgb="FF00B050"/>
                </patternFill>
              </fill>
            </x14:dxf>
          </x14:cfRule>
          <x14:cfRule type="containsText" priority="10" operator="containsText" id="{F16DF6EF-DBAC-45B7-96D1-042BFEB2C19E}">
            <xm:f>NOT(ISERROR(SEARCH('C:\Users\marilynrubio\Downloads\[EPIr049_V9 DESBLOQUEADO (1).xlsx]TB'!#REF!,L20)))</xm:f>
            <xm:f>'C:\Users\marilynrubio\Downloads\[EPIr049_V9 DESBLOQUEADO (1).xlsx]TB'!#REF!</xm:f>
            <x14:dxf>
              <fill>
                <patternFill>
                  <fgColor theme="1"/>
                  <bgColor rgb="FFFFFF00"/>
                </patternFill>
              </fill>
            </x14:dxf>
          </x14:cfRule>
          <x14:cfRule type="containsText" priority="11" operator="containsText" id="{F4D4CF1D-0DFC-4B9A-8637-B2767B590E38}">
            <xm:f>NOT(ISERROR(SEARCH('C:\Users\marilynrubio\Downloads\[EPIr049_V9 DESBLOQUEADO (1).xlsx]TB'!#REF!,L20)))</xm:f>
            <xm:f>'C:\Users\marilynrubio\Downloads\[EPIr049_V9 DESBLOQUEADO (1).xlsx]TB'!#REF!</xm:f>
            <x14:dxf>
              <fill>
                <patternFill>
                  <fgColor theme="1"/>
                  <bgColor rgb="FFFFC000"/>
                </patternFill>
              </fill>
            </x14:dxf>
          </x14:cfRule>
          <x14:cfRule type="containsText" priority="12" operator="containsText" id="{49EBE5BD-7066-4D81-96E5-778B2339BE30}">
            <xm:f>NOT(ISERROR(SEARCH('C:\Users\marilynrubio\Downloads\[EPIr049_V9 DESBLOQUEADO (1).xlsx]TB'!#REF!,L20)))</xm:f>
            <xm:f>'C:\Users\marilynrubio\Downloads\[EPIr049_V9 DESBLOQUEADO (1).xlsx]TB'!#REF!</xm:f>
            <x14:dxf>
              <fill>
                <patternFill>
                  <fgColor theme="1"/>
                  <bgColor rgb="FFFF0000"/>
                </patternFill>
              </fill>
            </x14:dxf>
          </x14:cfRule>
          <xm:sqref>L20:L23</xm:sqref>
        </x14:conditionalFormatting>
        <x14:conditionalFormatting xmlns:xm="http://schemas.microsoft.com/office/excel/2006/main">
          <x14:cfRule type="containsText" priority="5" operator="containsText" id="{7DE343BB-E1A7-4A34-9D45-4862F1AB9FE2}">
            <xm:f>NOT(ISERROR(SEARCH('C:\Users\marilynrubio\Downloads\[EPIr049_V9 DESBLOQUEADO (1).xlsx]TB'!#REF!,L26)))</xm:f>
            <xm:f>'C:\Users\marilynrubio\Downloads\[EPIr049_V9 DESBLOQUEADO (1).xlsx]TB'!#REF!</xm:f>
            <x14:dxf>
              <fill>
                <patternFill>
                  <fgColor theme="1"/>
                  <bgColor rgb="FF00B050"/>
                </patternFill>
              </fill>
            </x14:dxf>
          </x14:cfRule>
          <x14:cfRule type="containsText" priority="6" operator="containsText" id="{87506B16-66C8-45D9-900A-CEEF294BB2A8}">
            <xm:f>NOT(ISERROR(SEARCH('C:\Users\marilynrubio\Downloads\[EPIr049_V9 DESBLOQUEADO (1).xlsx]TB'!#REF!,L26)))</xm:f>
            <xm:f>'C:\Users\marilynrubio\Downloads\[EPIr049_V9 DESBLOQUEADO (1).xlsx]TB'!#REF!</xm:f>
            <x14:dxf>
              <fill>
                <patternFill>
                  <fgColor theme="1"/>
                  <bgColor rgb="FFFFFF00"/>
                </patternFill>
              </fill>
            </x14:dxf>
          </x14:cfRule>
          <x14:cfRule type="containsText" priority="7" operator="containsText" id="{08458A66-9C66-45C2-A685-26A3F03ABFE0}">
            <xm:f>NOT(ISERROR(SEARCH('C:\Users\marilynrubio\Downloads\[EPIr049_V9 DESBLOQUEADO (1).xlsx]TB'!#REF!,L26)))</xm:f>
            <xm:f>'C:\Users\marilynrubio\Downloads\[EPIr049_V9 DESBLOQUEADO (1).xlsx]TB'!#REF!</xm:f>
            <x14:dxf>
              <fill>
                <patternFill>
                  <fgColor theme="1"/>
                  <bgColor rgb="FFFFC000"/>
                </patternFill>
              </fill>
            </x14:dxf>
          </x14:cfRule>
          <x14:cfRule type="containsText" priority="8" operator="containsText" id="{844ADD10-FBF4-4809-A20C-C2DDB0C45BBA}">
            <xm:f>NOT(ISERROR(SEARCH('C:\Users\marilynrubio\Downloads\[EPIr049_V9 DESBLOQUEADO (1).xlsx]TB'!#REF!,L26)))</xm:f>
            <xm:f>'C:\Users\marilynrubio\Downloads\[EPIr049_V9 DESBLOQUEADO (1).xlsx]TB'!#REF!</xm:f>
            <x14:dxf>
              <fill>
                <patternFill>
                  <fgColor theme="1"/>
                  <bgColor rgb="FFFF0000"/>
                </patternFill>
              </fill>
            </x14:dxf>
          </x14:cfRule>
          <xm:sqref>L26:L29</xm:sqref>
        </x14:conditionalFormatting>
        <x14:conditionalFormatting xmlns:xm="http://schemas.microsoft.com/office/excel/2006/main">
          <x14:cfRule type="containsText" priority="1" operator="containsText" id="{DB1E477C-2D49-4487-BA69-72C7FBEDDE44}">
            <xm:f>NOT(ISERROR(SEARCH('C:\Users\marilynrubio\Downloads\[EPIr049_V9 DESBLOQUEADO (1).xlsx]TB'!#REF!,L32)))</xm:f>
            <xm:f>'C:\Users\marilynrubio\Downloads\[EPIr049_V9 DESBLOQUEADO (1).xlsx]TB'!#REF!</xm:f>
            <x14:dxf>
              <fill>
                <patternFill>
                  <fgColor theme="1"/>
                  <bgColor rgb="FF00B050"/>
                </patternFill>
              </fill>
            </x14:dxf>
          </x14:cfRule>
          <x14:cfRule type="containsText" priority="2" operator="containsText" id="{A8AEF65F-2E52-49BB-A6BC-B7D914AB431E}">
            <xm:f>NOT(ISERROR(SEARCH('C:\Users\marilynrubio\Downloads\[EPIr049_V9 DESBLOQUEADO (1).xlsx]TB'!#REF!,L32)))</xm:f>
            <xm:f>'C:\Users\marilynrubio\Downloads\[EPIr049_V9 DESBLOQUEADO (1).xlsx]TB'!#REF!</xm:f>
            <x14:dxf>
              <fill>
                <patternFill>
                  <fgColor theme="1"/>
                  <bgColor rgb="FFFFFF00"/>
                </patternFill>
              </fill>
            </x14:dxf>
          </x14:cfRule>
          <x14:cfRule type="containsText" priority="3" operator="containsText" id="{B63D3AE6-6BCE-47B8-93EA-DA6C1BD8DBEF}">
            <xm:f>NOT(ISERROR(SEARCH('C:\Users\marilynrubio\Downloads\[EPIr049_V9 DESBLOQUEADO (1).xlsx]TB'!#REF!,L32)))</xm:f>
            <xm:f>'C:\Users\marilynrubio\Downloads\[EPIr049_V9 DESBLOQUEADO (1).xlsx]TB'!#REF!</xm:f>
            <x14:dxf>
              <fill>
                <patternFill>
                  <fgColor theme="1"/>
                  <bgColor rgb="FFFFC000"/>
                </patternFill>
              </fill>
            </x14:dxf>
          </x14:cfRule>
          <x14:cfRule type="containsText" priority="4" operator="containsText" id="{A6E43ED5-92DB-4420-88DC-4B529A175576}">
            <xm:f>NOT(ISERROR(SEARCH('C:\Users\marilynrubio\Downloads\[EPIr049_V9 DESBLOQUEADO (1).xlsx]TB'!#REF!,L32)))</xm:f>
            <xm:f>'C:\Users\marilynrubio\Downloads\[EPIr049_V9 DESBLOQUEADO (1).xlsx]TB'!#REF!</xm:f>
            <x14:dxf>
              <fill>
                <patternFill>
                  <fgColor theme="1"/>
                  <bgColor rgb="FFFF0000"/>
                </patternFill>
              </fill>
            </x14:dxf>
          </x14:cfRule>
          <xm:sqref>L32:L33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8"/>
  <sheetViews>
    <sheetView zoomScale="90" zoomScaleNormal="90" workbookViewId="0">
      <pane ySplit="14" topLeftCell="A15" activePane="bottomLeft" state="frozen"/>
      <selection activeCell="G17" sqref="G17"/>
      <selection pane="bottomLeft" activeCell="K18" sqref="K18"/>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193</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(SUM(L$15:L$26))/F9</f>
        <v>0</v>
      </c>
      <c r="J9" s="40"/>
      <c r="K9" s="41"/>
      <c r="L9" s="40"/>
      <c r="M9" s="40"/>
      <c r="N9" s="40"/>
    </row>
    <row r="10" spans="1:14" s="47" customFormat="1" ht="11.4" customHeight="1" x14ac:dyDescent="0.3">
      <c r="B10" s="48"/>
      <c r="C10" s="164" t="s">
        <v>96</v>
      </c>
      <c r="D10" s="165" t="str">
        <f>[1]Contenido!C23</f>
        <v>Sistema de Gestión de Seguridad de la Información</v>
      </c>
      <c r="E10" s="96" t="s">
        <v>92</v>
      </c>
      <c r="F10" s="44">
        <v>1</v>
      </c>
      <c r="G10" s="96" t="s">
        <v>90</v>
      </c>
      <c r="H10" s="45" t="s">
        <v>115</v>
      </c>
      <c r="I10" s="46">
        <f>(SUM(L$29:L$41))/F10</f>
        <v>0</v>
      </c>
      <c r="J10" s="48"/>
      <c r="K10" s="50"/>
      <c r="L10" s="166" t="s">
        <v>100</v>
      </c>
      <c r="M10" s="166"/>
    </row>
    <row r="11" spans="1:14" s="47" customFormat="1" ht="11.4" customHeight="1" x14ac:dyDescent="0.3">
      <c r="B11" s="48"/>
      <c r="C11" s="164"/>
      <c r="D11" s="165"/>
      <c r="E11" s="96" t="s">
        <v>176</v>
      </c>
      <c r="F11" s="44">
        <v>1</v>
      </c>
      <c r="G11" s="96" t="s">
        <v>90</v>
      </c>
      <c r="H11" s="45" t="s">
        <v>178</v>
      </c>
      <c r="I11" s="46">
        <f>(SUM(L$44:L$51))/F11</f>
        <v>0</v>
      </c>
      <c r="J11" s="48"/>
      <c r="K11" s="50"/>
      <c r="L11" s="166"/>
      <c r="M11" s="166"/>
    </row>
    <row r="12" spans="1:14" s="47" customFormat="1" ht="11.4" customHeight="1" x14ac:dyDescent="0.3">
      <c r="B12" s="48"/>
      <c r="C12" s="96"/>
      <c r="D12" s="97"/>
      <c r="E12" s="96" t="s">
        <v>177</v>
      </c>
      <c r="F12" s="44">
        <v>1</v>
      </c>
      <c r="G12" s="96" t="s">
        <v>90</v>
      </c>
      <c r="H12" s="45" t="s">
        <v>179</v>
      </c>
      <c r="I12" s="46">
        <f>(SUM(L$54:L$68))/F12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01.4" customHeight="1" x14ac:dyDescent="0.3">
      <c r="B15" s="55">
        <v>1</v>
      </c>
      <c r="C15" s="55" t="s">
        <v>174</v>
      </c>
      <c r="D15" s="56" t="s">
        <v>1495</v>
      </c>
      <c r="E15" s="56" t="s">
        <v>1516</v>
      </c>
      <c r="F15" s="55" t="s">
        <v>3</v>
      </c>
      <c r="G15" s="55" t="s">
        <v>148</v>
      </c>
      <c r="H15" s="56" t="s">
        <v>1538</v>
      </c>
      <c r="I15" s="56" t="s">
        <v>1537</v>
      </c>
      <c r="J15" s="55" t="s">
        <v>87</v>
      </c>
      <c r="K15" s="56"/>
      <c r="L15" s="57"/>
      <c r="M15" s="56"/>
    </row>
    <row r="16" spans="1:14" ht="125.4" x14ac:dyDescent="0.3">
      <c r="B16" s="55">
        <v>1</v>
      </c>
      <c r="C16" s="55" t="s">
        <v>174</v>
      </c>
      <c r="D16" s="56" t="s">
        <v>1495</v>
      </c>
      <c r="E16" s="56" t="s">
        <v>1516</v>
      </c>
      <c r="F16" s="55" t="s">
        <v>3</v>
      </c>
      <c r="G16" s="55" t="s">
        <v>148</v>
      </c>
      <c r="H16" s="56" t="s">
        <v>1536</v>
      </c>
      <c r="I16" s="56" t="s">
        <v>1473</v>
      </c>
      <c r="J16" s="55" t="s">
        <v>87</v>
      </c>
      <c r="K16" s="56"/>
      <c r="L16" s="57"/>
      <c r="M16" s="56"/>
    </row>
    <row r="17" spans="2:13" ht="81.599999999999994" customHeight="1" x14ac:dyDescent="0.3">
      <c r="B17" s="55">
        <v>1</v>
      </c>
      <c r="C17" s="55" t="s">
        <v>174</v>
      </c>
      <c r="D17" s="56" t="s">
        <v>1495</v>
      </c>
      <c r="E17" s="56" t="s">
        <v>1535</v>
      </c>
      <c r="F17" s="55" t="s">
        <v>3</v>
      </c>
      <c r="G17" s="55" t="s">
        <v>148</v>
      </c>
      <c r="H17" s="56" t="s">
        <v>1534</v>
      </c>
      <c r="I17" s="56" t="s">
        <v>1533</v>
      </c>
      <c r="J17" s="55" t="s">
        <v>88</v>
      </c>
      <c r="K17" s="56"/>
      <c r="L17" s="57"/>
      <c r="M17" s="56"/>
    </row>
    <row r="18" spans="2:13" ht="81" customHeight="1" x14ac:dyDescent="0.3">
      <c r="B18" s="55">
        <v>1</v>
      </c>
      <c r="C18" s="55" t="s">
        <v>174</v>
      </c>
      <c r="D18" s="56" t="s">
        <v>1495</v>
      </c>
      <c r="E18" s="56" t="s">
        <v>1509</v>
      </c>
      <c r="F18" s="55" t="s">
        <v>3</v>
      </c>
      <c r="G18" s="55" t="s">
        <v>148</v>
      </c>
      <c r="H18" s="56" t="s">
        <v>1532</v>
      </c>
      <c r="I18" s="56" t="s">
        <v>1531</v>
      </c>
      <c r="J18" s="55" t="s">
        <v>87</v>
      </c>
      <c r="K18" s="56"/>
      <c r="L18" s="57"/>
      <c r="M18" s="56"/>
    </row>
    <row r="19" spans="2:13" ht="102.6" x14ac:dyDescent="0.3">
      <c r="B19" s="55">
        <v>1</v>
      </c>
      <c r="C19" s="55" t="s">
        <v>174</v>
      </c>
      <c r="D19" s="56" t="s">
        <v>1495</v>
      </c>
      <c r="E19" s="56" t="s">
        <v>1494</v>
      </c>
      <c r="F19" s="55" t="s">
        <v>3</v>
      </c>
      <c r="G19" s="55" t="s">
        <v>148</v>
      </c>
      <c r="H19" s="56" t="s">
        <v>1530</v>
      </c>
      <c r="I19" s="56" t="s">
        <v>1529</v>
      </c>
      <c r="J19" s="55" t="s">
        <v>88</v>
      </c>
      <c r="K19" s="56"/>
      <c r="L19" s="57"/>
      <c r="M19" s="56"/>
    </row>
    <row r="20" spans="2:13" ht="102.6" x14ac:dyDescent="0.3">
      <c r="B20" s="55">
        <v>1</v>
      </c>
      <c r="C20" s="55" t="s">
        <v>174</v>
      </c>
      <c r="D20" s="56" t="s">
        <v>1495</v>
      </c>
      <c r="E20" s="56" t="s">
        <v>1494</v>
      </c>
      <c r="F20" s="55" t="s">
        <v>3</v>
      </c>
      <c r="G20" s="55" t="s">
        <v>148</v>
      </c>
      <c r="H20" s="56" t="s">
        <v>1528</v>
      </c>
      <c r="I20" s="56" t="s">
        <v>1527</v>
      </c>
      <c r="J20" s="55" t="s">
        <v>86</v>
      </c>
      <c r="K20" s="56"/>
      <c r="L20" s="57"/>
      <c r="M20" s="56"/>
    </row>
    <row r="21" spans="2:13" ht="115.95" customHeight="1" x14ac:dyDescent="0.3">
      <c r="B21" s="55">
        <v>1</v>
      </c>
      <c r="C21" s="55" t="s">
        <v>174</v>
      </c>
      <c r="D21" s="56" t="s">
        <v>1495</v>
      </c>
      <c r="E21" s="56" t="s">
        <v>1494</v>
      </c>
      <c r="F21" s="55" t="s">
        <v>3</v>
      </c>
      <c r="G21" s="55" t="s">
        <v>148</v>
      </c>
      <c r="H21" s="56" t="s">
        <v>1526</v>
      </c>
      <c r="I21" s="56" t="s">
        <v>1525</v>
      </c>
      <c r="J21" s="55" t="s">
        <v>88</v>
      </c>
      <c r="K21" s="56"/>
      <c r="L21" s="57"/>
      <c r="M21" s="56"/>
    </row>
    <row r="22" spans="2:13" ht="102.6" x14ac:dyDescent="0.3">
      <c r="B22" s="55">
        <v>1</v>
      </c>
      <c r="C22" s="55" t="s">
        <v>174</v>
      </c>
      <c r="D22" s="56" t="s">
        <v>1495</v>
      </c>
      <c r="E22" s="56" t="s">
        <v>1494</v>
      </c>
      <c r="F22" s="55" t="s">
        <v>3</v>
      </c>
      <c r="G22" s="55" t="s">
        <v>148</v>
      </c>
      <c r="H22" s="56" t="s">
        <v>1524</v>
      </c>
      <c r="I22" s="56" t="s">
        <v>1523</v>
      </c>
      <c r="J22" s="55" t="s">
        <v>88</v>
      </c>
      <c r="K22" s="56"/>
      <c r="L22" s="57"/>
      <c r="M22" s="56"/>
    </row>
    <row r="23" spans="2:13" ht="148.19999999999999" x14ac:dyDescent="0.3">
      <c r="B23" s="55">
        <v>1</v>
      </c>
      <c r="C23" s="55" t="s">
        <v>174</v>
      </c>
      <c r="D23" s="56" t="s">
        <v>1495</v>
      </c>
      <c r="E23" s="56" t="s">
        <v>1494</v>
      </c>
      <c r="F23" s="55" t="s">
        <v>3</v>
      </c>
      <c r="G23" s="55" t="s">
        <v>148</v>
      </c>
      <c r="H23" s="56" t="s">
        <v>1522</v>
      </c>
      <c r="I23" s="56" t="s">
        <v>1521</v>
      </c>
      <c r="J23" s="55" t="s">
        <v>86</v>
      </c>
      <c r="K23" s="56"/>
      <c r="L23" s="57"/>
      <c r="M23" s="56"/>
    </row>
    <row r="24" spans="2:13" ht="102.6" x14ac:dyDescent="0.3">
      <c r="B24" s="55">
        <v>1</v>
      </c>
      <c r="C24" s="55" t="s">
        <v>174</v>
      </c>
      <c r="D24" s="56" t="s">
        <v>1495</v>
      </c>
      <c r="E24" s="56" t="s">
        <v>1494</v>
      </c>
      <c r="F24" s="55" t="s">
        <v>3</v>
      </c>
      <c r="G24" s="55" t="s">
        <v>148</v>
      </c>
      <c r="H24" s="56" t="s">
        <v>1520</v>
      </c>
      <c r="I24" s="56" t="s">
        <v>1518</v>
      </c>
      <c r="J24" s="55" t="s">
        <v>87</v>
      </c>
      <c r="K24" s="56"/>
      <c r="L24" s="57"/>
      <c r="M24" s="56"/>
    </row>
    <row r="25" spans="2:13" ht="102.6" x14ac:dyDescent="0.3">
      <c r="B25" s="55">
        <v>1</v>
      </c>
      <c r="C25" s="55" t="s">
        <v>174</v>
      </c>
      <c r="D25" s="56" t="s">
        <v>1495</v>
      </c>
      <c r="E25" s="56" t="s">
        <v>1494</v>
      </c>
      <c r="F25" s="55" t="s">
        <v>3</v>
      </c>
      <c r="G25" s="55" t="s">
        <v>148</v>
      </c>
      <c r="H25" s="56" t="s">
        <v>1519</v>
      </c>
      <c r="I25" s="56" t="s">
        <v>1518</v>
      </c>
      <c r="J25" s="55" t="s">
        <v>87</v>
      </c>
      <c r="K25" s="56"/>
      <c r="L25" s="57"/>
      <c r="M25" s="56"/>
    </row>
    <row r="26" spans="2:13" x14ac:dyDescent="0.3">
      <c r="B26" s="55">
        <v>1</v>
      </c>
      <c r="C26" s="55"/>
      <c r="D26" s="56"/>
      <c r="E26" s="56"/>
      <c r="F26" s="55"/>
      <c r="G26" s="55"/>
      <c r="H26" s="56"/>
      <c r="I26" s="56"/>
      <c r="J26" s="55"/>
      <c r="K26" s="56"/>
      <c r="L26" s="57"/>
      <c r="M26" s="56"/>
    </row>
    <row r="27" spans="2:13" ht="12" thickBot="1" x14ac:dyDescent="0.35">
      <c r="D27" s="59"/>
      <c r="E27" s="59"/>
      <c r="H27" s="59"/>
      <c r="I27" s="59"/>
      <c r="K27" s="59"/>
      <c r="M27" s="59"/>
    </row>
    <row r="28" spans="2:13" s="48" customFormat="1" ht="2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114" x14ac:dyDescent="0.3">
      <c r="B29" s="55">
        <v>2</v>
      </c>
      <c r="C29" s="55" t="s">
        <v>174</v>
      </c>
      <c r="D29" s="56" t="s">
        <v>1495</v>
      </c>
      <c r="E29" s="56" t="s">
        <v>1516</v>
      </c>
      <c r="F29" s="55" t="s">
        <v>3</v>
      </c>
      <c r="G29" s="55" t="s">
        <v>148</v>
      </c>
      <c r="H29" s="56" t="s">
        <v>1517</v>
      </c>
      <c r="I29" s="56" t="s">
        <v>1473</v>
      </c>
      <c r="J29" s="55" t="s">
        <v>87</v>
      </c>
      <c r="K29" s="56"/>
      <c r="L29" s="57"/>
      <c r="M29" s="56"/>
    </row>
    <row r="30" spans="2:13" ht="107.4" customHeight="1" x14ac:dyDescent="0.3">
      <c r="B30" s="55">
        <v>2</v>
      </c>
      <c r="C30" s="55" t="s">
        <v>174</v>
      </c>
      <c r="D30" s="56" t="s">
        <v>1495</v>
      </c>
      <c r="E30" s="56" t="s">
        <v>1516</v>
      </c>
      <c r="F30" s="55" t="s">
        <v>3</v>
      </c>
      <c r="G30" s="55" t="s">
        <v>148</v>
      </c>
      <c r="H30" s="56" t="s">
        <v>1515</v>
      </c>
      <c r="I30" s="56" t="s">
        <v>1514</v>
      </c>
      <c r="J30" s="55" t="s">
        <v>88</v>
      </c>
      <c r="K30" s="56"/>
      <c r="L30" s="57"/>
      <c r="M30" s="56"/>
    </row>
    <row r="31" spans="2:13" ht="76.95" customHeight="1" x14ac:dyDescent="0.3">
      <c r="B31" s="55">
        <v>2</v>
      </c>
      <c r="C31" s="55" t="s">
        <v>174</v>
      </c>
      <c r="D31" s="56" t="s">
        <v>1495</v>
      </c>
      <c r="E31" s="56" t="s">
        <v>1509</v>
      </c>
      <c r="F31" s="55" t="s">
        <v>3</v>
      </c>
      <c r="G31" s="55" t="s">
        <v>148</v>
      </c>
      <c r="H31" s="56" t="s">
        <v>1513</v>
      </c>
      <c r="I31" s="56" t="s">
        <v>1512</v>
      </c>
      <c r="J31" s="55" t="s">
        <v>86</v>
      </c>
      <c r="K31" s="56"/>
      <c r="L31" s="57"/>
      <c r="M31" s="56"/>
    </row>
    <row r="32" spans="2:13" ht="114" x14ac:dyDescent="0.3">
      <c r="B32" s="55">
        <v>2</v>
      </c>
      <c r="C32" s="55" t="s">
        <v>174</v>
      </c>
      <c r="D32" s="56" t="s">
        <v>1495</v>
      </c>
      <c r="E32" s="56" t="s">
        <v>1509</v>
      </c>
      <c r="F32" s="55" t="s">
        <v>3</v>
      </c>
      <c r="G32" s="55" t="s">
        <v>148</v>
      </c>
      <c r="H32" s="56" t="s">
        <v>1511</v>
      </c>
      <c r="I32" s="56" t="s">
        <v>1510</v>
      </c>
      <c r="J32" s="55" t="s">
        <v>86</v>
      </c>
      <c r="K32" s="56"/>
      <c r="L32" s="57"/>
      <c r="M32" s="56"/>
    </row>
    <row r="33" spans="2:13" ht="83.4" customHeight="1" x14ac:dyDescent="0.3">
      <c r="B33" s="55">
        <v>2</v>
      </c>
      <c r="C33" s="55" t="s">
        <v>174</v>
      </c>
      <c r="D33" s="56" t="s">
        <v>1495</v>
      </c>
      <c r="E33" s="56" t="s">
        <v>1509</v>
      </c>
      <c r="F33" s="55" t="s">
        <v>3</v>
      </c>
      <c r="G33" s="55" t="s">
        <v>148</v>
      </c>
      <c r="H33" s="56" t="s">
        <v>1508</v>
      </c>
      <c r="I33" s="56" t="s">
        <v>1507</v>
      </c>
      <c r="J33" s="55" t="s">
        <v>88</v>
      </c>
      <c r="K33" s="56"/>
      <c r="L33" s="57"/>
      <c r="M33" s="56"/>
    </row>
    <row r="34" spans="2:13" ht="102.6" x14ac:dyDescent="0.3">
      <c r="B34" s="55">
        <v>2</v>
      </c>
      <c r="C34" s="55" t="s">
        <v>174</v>
      </c>
      <c r="D34" s="56" t="s">
        <v>1495</v>
      </c>
      <c r="E34" s="56" t="s">
        <v>1494</v>
      </c>
      <c r="F34" s="55" t="s">
        <v>3</v>
      </c>
      <c r="G34" s="55" t="s">
        <v>148</v>
      </c>
      <c r="H34" s="56" t="s">
        <v>1506</v>
      </c>
      <c r="I34" s="56" t="s">
        <v>1505</v>
      </c>
      <c r="J34" s="55" t="s">
        <v>86</v>
      </c>
      <c r="K34" s="56"/>
      <c r="L34" s="57"/>
      <c r="M34" s="56"/>
    </row>
    <row r="35" spans="2:13" ht="102.6" x14ac:dyDescent="0.3">
      <c r="B35" s="55">
        <v>2</v>
      </c>
      <c r="C35" s="55" t="s">
        <v>174</v>
      </c>
      <c r="D35" s="56" t="s">
        <v>1495</v>
      </c>
      <c r="E35" s="56" t="s">
        <v>1494</v>
      </c>
      <c r="F35" s="55" t="s">
        <v>3</v>
      </c>
      <c r="G35" s="55" t="s">
        <v>148</v>
      </c>
      <c r="H35" s="56" t="s">
        <v>1504</v>
      </c>
      <c r="I35" s="56" t="s">
        <v>1503</v>
      </c>
      <c r="J35" s="55" t="s">
        <v>88</v>
      </c>
      <c r="K35" s="56"/>
      <c r="L35" s="57"/>
      <c r="M35" s="56"/>
    </row>
    <row r="36" spans="2:13" ht="102.6" x14ac:dyDescent="0.3">
      <c r="B36" s="55">
        <v>2</v>
      </c>
      <c r="C36" s="55" t="s">
        <v>174</v>
      </c>
      <c r="D36" s="56" t="s">
        <v>1495</v>
      </c>
      <c r="E36" s="56" t="s">
        <v>1494</v>
      </c>
      <c r="F36" s="55" t="s">
        <v>3</v>
      </c>
      <c r="G36" s="55" t="s">
        <v>148</v>
      </c>
      <c r="H36" s="56" t="s">
        <v>1502</v>
      </c>
      <c r="I36" s="56" t="s">
        <v>1501</v>
      </c>
      <c r="J36" s="55" t="s">
        <v>88</v>
      </c>
      <c r="K36" s="56"/>
      <c r="L36" s="57"/>
      <c r="M36" s="56"/>
    </row>
    <row r="37" spans="2:13" ht="102.6" x14ac:dyDescent="0.3">
      <c r="B37" s="55">
        <v>2</v>
      </c>
      <c r="C37" s="55" t="s">
        <v>174</v>
      </c>
      <c r="D37" s="56" t="s">
        <v>1495</v>
      </c>
      <c r="E37" s="56" t="s">
        <v>1494</v>
      </c>
      <c r="F37" s="55" t="s">
        <v>3</v>
      </c>
      <c r="G37" s="55" t="s">
        <v>148</v>
      </c>
      <c r="H37" s="56" t="s">
        <v>1500</v>
      </c>
      <c r="I37" s="56" t="s">
        <v>1499</v>
      </c>
      <c r="J37" s="55" t="s">
        <v>87</v>
      </c>
      <c r="K37" s="56"/>
      <c r="L37" s="57"/>
      <c r="M37" s="56"/>
    </row>
    <row r="38" spans="2:13" ht="102.6" x14ac:dyDescent="0.3">
      <c r="B38" s="55">
        <v>2</v>
      </c>
      <c r="C38" s="55" t="s">
        <v>174</v>
      </c>
      <c r="D38" s="56" t="s">
        <v>1495</v>
      </c>
      <c r="E38" s="56" t="s">
        <v>1494</v>
      </c>
      <c r="F38" s="55" t="s">
        <v>3</v>
      </c>
      <c r="G38" s="55" t="s">
        <v>148</v>
      </c>
      <c r="H38" s="56" t="s">
        <v>1498</v>
      </c>
      <c r="I38" s="56" t="s">
        <v>1497</v>
      </c>
      <c r="J38" s="55" t="s">
        <v>86</v>
      </c>
      <c r="K38" s="56"/>
      <c r="L38" s="57"/>
      <c r="M38" s="56"/>
    </row>
    <row r="39" spans="2:13" ht="114.6" customHeight="1" x14ac:dyDescent="0.3">
      <c r="B39" s="55">
        <v>2</v>
      </c>
      <c r="C39" s="55" t="s">
        <v>174</v>
      </c>
      <c r="D39" s="56" t="s">
        <v>1495</v>
      </c>
      <c r="E39" s="56" t="s">
        <v>1494</v>
      </c>
      <c r="F39" s="55" t="s">
        <v>3</v>
      </c>
      <c r="G39" s="55" t="s">
        <v>148</v>
      </c>
      <c r="H39" s="56" t="s">
        <v>1496</v>
      </c>
      <c r="I39" s="56" t="s">
        <v>1446</v>
      </c>
      <c r="J39" s="55" t="s">
        <v>88</v>
      </c>
      <c r="K39" s="56"/>
      <c r="L39" s="57"/>
      <c r="M39" s="56"/>
    </row>
    <row r="40" spans="2:13" ht="102.6" x14ac:dyDescent="0.3">
      <c r="B40" s="55">
        <v>2</v>
      </c>
      <c r="C40" s="55" t="s">
        <v>174</v>
      </c>
      <c r="D40" s="56" t="s">
        <v>1495</v>
      </c>
      <c r="E40" s="56" t="s">
        <v>1494</v>
      </c>
      <c r="F40" s="55" t="s">
        <v>3</v>
      </c>
      <c r="G40" s="55" t="s">
        <v>148</v>
      </c>
      <c r="H40" s="56" t="s">
        <v>1493</v>
      </c>
      <c r="I40" s="56" t="s">
        <v>1492</v>
      </c>
      <c r="J40" s="55" t="s">
        <v>88</v>
      </c>
      <c r="K40" s="56"/>
      <c r="L40" s="57"/>
      <c r="M40" s="56"/>
    </row>
    <row r="41" spans="2:13" x14ac:dyDescent="0.3">
      <c r="B41" s="55">
        <v>2</v>
      </c>
      <c r="C41" s="55"/>
      <c r="D41" s="56"/>
      <c r="E41" s="56"/>
      <c r="F41" s="55"/>
      <c r="G41" s="55"/>
      <c r="H41" s="56"/>
      <c r="I41" s="56"/>
      <c r="J41" s="55"/>
      <c r="K41" s="56"/>
      <c r="L41" s="57"/>
      <c r="M41" s="56"/>
    </row>
    <row r="42" spans="2:13" ht="12" thickBot="1" x14ac:dyDescent="0.35"/>
    <row r="43" spans="2:13" s="48" customFormat="1" ht="30.6" customHeight="1" thickTop="1" x14ac:dyDescent="0.3">
      <c r="B43" s="51" t="s">
        <v>93</v>
      </c>
      <c r="C43" s="51" t="s">
        <v>75</v>
      </c>
      <c r="D43" s="51" t="s">
        <v>76</v>
      </c>
      <c r="E43" s="51" t="s">
        <v>77</v>
      </c>
      <c r="F43" s="51" t="s">
        <v>78</v>
      </c>
      <c r="G43" s="51" t="s">
        <v>79</v>
      </c>
      <c r="H43" s="52" t="s">
        <v>156</v>
      </c>
      <c r="I43" s="52" t="s">
        <v>157</v>
      </c>
      <c r="J43" s="52" t="s">
        <v>158</v>
      </c>
      <c r="K43" s="52" t="s">
        <v>80</v>
      </c>
      <c r="L43" s="53" t="s">
        <v>94</v>
      </c>
      <c r="M43" s="53" t="s">
        <v>95</v>
      </c>
    </row>
    <row r="44" spans="2:13" ht="102.6" x14ac:dyDescent="0.3">
      <c r="B44" s="55">
        <v>3</v>
      </c>
      <c r="C44" s="55" t="s">
        <v>174</v>
      </c>
      <c r="D44" s="56" t="s">
        <v>1077</v>
      </c>
      <c r="E44" s="56" t="s">
        <v>1478</v>
      </c>
      <c r="F44" s="55" t="s">
        <v>3</v>
      </c>
      <c r="G44" s="55" t="s">
        <v>148</v>
      </c>
      <c r="H44" s="56" t="s">
        <v>1491</v>
      </c>
      <c r="I44" s="56" t="s">
        <v>1476</v>
      </c>
      <c r="J44" s="55" t="s">
        <v>87</v>
      </c>
      <c r="K44" s="56"/>
      <c r="L44" s="57"/>
      <c r="M44" s="56"/>
    </row>
    <row r="45" spans="2:13" ht="126.6" customHeight="1" x14ac:dyDescent="0.3">
      <c r="B45" s="55">
        <v>3</v>
      </c>
      <c r="C45" s="55" t="s">
        <v>174</v>
      </c>
      <c r="D45" s="56" t="s">
        <v>1077</v>
      </c>
      <c r="E45" s="56" t="s">
        <v>1475</v>
      </c>
      <c r="F45" s="55" t="s">
        <v>3</v>
      </c>
      <c r="G45" s="55" t="s">
        <v>148</v>
      </c>
      <c r="H45" s="56" t="s">
        <v>1490</v>
      </c>
      <c r="I45" s="56" t="s">
        <v>1473</v>
      </c>
      <c r="J45" s="55" t="s">
        <v>87</v>
      </c>
      <c r="K45" s="56"/>
      <c r="L45" s="57"/>
      <c r="M45" s="56"/>
    </row>
    <row r="46" spans="2:13" ht="91.2" x14ac:dyDescent="0.3">
      <c r="B46" s="55">
        <v>3</v>
      </c>
      <c r="C46" s="55" t="s">
        <v>174</v>
      </c>
      <c r="D46" s="56" t="s">
        <v>1077</v>
      </c>
      <c r="E46" s="56" t="s">
        <v>1472</v>
      </c>
      <c r="F46" s="55" t="s">
        <v>3</v>
      </c>
      <c r="G46" s="55" t="s">
        <v>148</v>
      </c>
      <c r="H46" s="56" t="s">
        <v>1489</v>
      </c>
      <c r="I46" s="56" t="s">
        <v>1488</v>
      </c>
      <c r="J46" s="55" t="s">
        <v>88</v>
      </c>
      <c r="K46" s="56"/>
      <c r="L46" s="57"/>
      <c r="M46" s="56"/>
    </row>
    <row r="47" spans="2:13" ht="57" x14ac:dyDescent="0.3">
      <c r="B47" s="55">
        <v>3</v>
      </c>
      <c r="C47" s="55" t="s">
        <v>174</v>
      </c>
      <c r="D47" s="56" t="s">
        <v>1077</v>
      </c>
      <c r="E47" s="56" t="s">
        <v>1469</v>
      </c>
      <c r="F47" s="55" t="s">
        <v>3</v>
      </c>
      <c r="G47" s="55" t="s">
        <v>148</v>
      </c>
      <c r="H47" s="56" t="s">
        <v>1487</v>
      </c>
      <c r="I47" s="56" t="s">
        <v>1486</v>
      </c>
      <c r="J47" s="55" t="s">
        <v>86</v>
      </c>
      <c r="K47" s="56"/>
      <c r="L47" s="57"/>
      <c r="M47" s="56"/>
    </row>
    <row r="48" spans="2:13" ht="103.95" customHeight="1" x14ac:dyDescent="0.3">
      <c r="B48" s="55">
        <v>3</v>
      </c>
      <c r="C48" s="55" t="s">
        <v>174</v>
      </c>
      <c r="D48" s="56" t="s">
        <v>1077</v>
      </c>
      <c r="E48" s="56" t="s">
        <v>1466</v>
      </c>
      <c r="F48" s="55" t="s">
        <v>3</v>
      </c>
      <c r="G48" s="55" t="s">
        <v>148</v>
      </c>
      <c r="H48" s="56" t="s">
        <v>1485</v>
      </c>
      <c r="I48" s="56" t="s">
        <v>1484</v>
      </c>
      <c r="J48" s="55" t="s">
        <v>86</v>
      </c>
      <c r="K48" s="56"/>
      <c r="L48" s="57"/>
      <c r="M48" s="56"/>
    </row>
    <row r="49" spans="2:13" ht="84.6" customHeight="1" x14ac:dyDescent="0.3">
      <c r="B49" s="55">
        <v>3</v>
      </c>
      <c r="C49" s="55" t="s">
        <v>174</v>
      </c>
      <c r="D49" s="56" t="s">
        <v>1077</v>
      </c>
      <c r="E49" s="56" t="s">
        <v>1454</v>
      </c>
      <c r="F49" s="55" t="s">
        <v>3</v>
      </c>
      <c r="G49" s="55" t="s">
        <v>148</v>
      </c>
      <c r="H49" s="56" t="s">
        <v>1483</v>
      </c>
      <c r="I49" s="56" t="s">
        <v>1455</v>
      </c>
      <c r="J49" s="55" t="s">
        <v>86</v>
      </c>
      <c r="K49" s="56"/>
      <c r="L49" s="57"/>
      <c r="M49" s="56"/>
    </row>
    <row r="50" spans="2:13" ht="102.6" x14ac:dyDescent="0.3">
      <c r="B50" s="55">
        <v>3</v>
      </c>
      <c r="C50" s="55" t="s">
        <v>174</v>
      </c>
      <c r="D50" s="56" t="s">
        <v>1077</v>
      </c>
      <c r="E50" s="56" t="s">
        <v>1451</v>
      </c>
      <c r="F50" s="55" t="s">
        <v>3</v>
      </c>
      <c r="G50" s="55" t="s">
        <v>148</v>
      </c>
      <c r="H50" s="56" t="s">
        <v>1482</v>
      </c>
      <c r="I50" s="56" t="s">
        <v>1449</v>
      </c>
      <c r="J50" s="55" t="s">
        <v>86</v>
      </c>
      <c r="K50" s="56"/>
      <c r="L50" s="57"/>
      <c r="M50" s="56"/>
    </row>
    <row r="51" spans="2:13" x14ac:dyDescent="0.3">
      <c r="B51" s="55">
        <v>3</v>
      </c>
      <c r="C51" s="55"/>
      <c r="D51" s="56"/>
      <c r="E51" s="56"/>
      <c r="F51" s="55"/>
      <c r="G51" s="55"/>
      <c r="H51" s="56"/>
      <c r="I51" s="56"/>
      <c r="J51" s="55"/>
      <c r="K51" s="56"/>
      <c r="L51" s="57"/>
      <c r="M51" s="56"/>
    </row>
    <row r="52" spans="2:13" ht="12" thickBot="1" x14ac:dyDescent="0.35">
      <c r="D52" s="59"/>
      <c r="E52" s="59"/>
      <c r="H52" s="59"/>
      <c r="I52" s="59"/>
      <c r="K52" s="59"/>
      <c r="M52" s="59"/>
    </row>
    <row r="53" spans="2:13" s="48" customFormat="1" ht="21" thickTop="1" x14ac:dyDescent="0.3">
      <c r="B53" s="51" t="s">
        <v>93</v>
      </c>
      <c r="C53" s="51" t="s">
        <v>75</v>
      </c>
      <c r="D53" s="51" t="s">
        <v>76</v>
      </c>
      <c r="E53" s="51" t="s">
        <v>77</v>
      </c>
      <c r="F53" s="51" t="s">
        <v>78</v>
      </c>
      <c r="G53" s="51" t="s">
        <v>79</v>
      </c>
      <c r="H53" s="52" t="s">
        <v>156</v>
      </c>
      <c r="I53" s="52" t="s">
        <v>157</v>
      </c>
      <c r="J53" s="52" t="s">
        <v>158</v>
      </c>
      <c r="K53" s="52" t="s">
        <v>80</v>
      </c>
      <c r="L53" s="53" t="s">
        <v>94</v>
      </c>
      <c r="M53" s="53" t="s">
        <v>95</v>
      </c>
    </row>
    <row r="54" spans="2:13" ht="79.8" x14ac:dyDescent="0.3">
      <c r="B54" s="55">
        <v>4</v>
      </c>
      <c r="C54" s="55" t="s">
        <v>174</v>
      </c>
      <c r="D54" s="56" t="s">
        <v>1077</v>
      </c>
      <c r="E54" s="56" t="s">
        <v>1481</v>
      </c>
      <c r="F54" s="55" t="s">
        <v>3</v>
      </c>
      <c r="G54" s="55" t="s">
        <v>148</v>
      </c>
      <c r="H54" s="56" t="s">
        <v>1480</v>
      </c>
      <c r="I54" s="56" t="s">
        <v>1479</v>
      </c>
      <c r="J54" s="55" t="s">
        <v>88</v>
      </c>
      <c r="K54" s="56"/>
      <c r="L54" s="57"/>
      <c r="M54" s="56"/>
    </row>
    <row r="55" spans="2:13" ht="190.2" customHeight="1" x14ac:dyDescent="0.3">
      <c r="B55" s="55">
        <v>4</v>
      </c>
      <c r="C55" s="55" t="s">
        <v>174</v>
      </c>
      <c r="D55" s="56" t="s">
        <v>1077</v>
      </c>
      <c r="E55" s="56" t="s">
        <v>1478</v>
      </c>
      <c r="F55" s="55" t="s">
        <v>3</v>
      </c>
      <c r="G55" s="55" t="s">
        <v>148</v>
      </c>
      <c r="H55" s="56" t="s">
        <v>1477</v>
      </c>
      <c r="I55" s="56" t="s">
        <v>1476</v>
      </c>
      <c r="J55" s="55" t="s">
        <v>87</v>
      </c>
      <c r="K55" s="56"/>
      <c r="L55" s="57"/>
      <c r="M55" s="56"/>
    </row>
    <row r="56" spans="2:13" ht="182.4" x14ac:dyDescent="0.3">
      <c r="B56" s="55">
        <v>4</v>
      </c>
      <c r="C56" s="55" t="s">
        <v>174</v>
      </c>
      <c r="D56" s="56" t="s">
        <v>1077</v>
      </c>
      <c r="E56" s="56" t="s">
        <v>1475</v>
      </c>
      <c r="F56" s="55" t="s">
        <v>3</v>
      </c>
      <c r="G56" s="55" t="s">
        <v>148</v>
      </c>
      <c r="H56" s="56" t="s">
        <v>1474</v>
      </c>
      <c r="I56" s="56" t="s">
        <v>1473</v>
      </c>
      <c r="J56" s="55" t="s">
        <v>87</v>
      </c>
      <c r="K56" s="56"/>
      <c r="L56" s="57"/>
      <c r="M56" s="56"/>
    </row>
    <row r="57" spans="2:13" ht="102.6" x14ac:dyDescent="0.3">
      <c r="B57" s="55">
        <v>4</v>
      </c>
      <c r="C57" s="55" t="s">
        <v>174</v>
      </c>
      <c r="D57" s="56" t="s">
        <v>1077</v>
      </c>
      <c r="E57" s="56" t="s">
        <v>1472</v>
      </c>
      <c r="F57" s="55" t="s">
        <v>3</v>
      </c>
      <c r="G57" s="55" t="s">
        <v>148</v>
      </c>
      <c r="H57" s="56" t="s">
        <v>1471</v>
      </c>
      <c r="I57" s="56" t="s">
        <v>1470</v>
      </c>
      <c r="J57" s="55" t="s">
        <v>88</v>
      </c>
      <c r="K57" s="56"/>
      <c r="L57" s="57"/>
      <c r="M57" s="56"/>
    </row>
    <row r="58" spans="2:13" ht="102.6" x14ac:dyDescent="0.3">
      <c r="B58" s="55">
        <v>4</v>
      </c>
      <c r="C58" s="55" t="s">
        <v>174</v>
      </c>
      <c r="D58" s="56" t="s">
        <v>1077</v>
      </c>
      <c r="E58" s="56" t="s">
        <v>1469</v>
      </c>
      <c r="F58" s="55" t="s">
        <v>3</v>
      </c>
      <c r="G58" s="55" t="s">
        <v>148</v>
      </c>
      <c r="H58" s="56" t="s">
        <v>1468</v>
      </c>
      <c r="I58" s="56" t="s">
        <v>1467</v>
      </c>
      <c r="J58" s="55" t="s">
        <v>86</v>
      </c>
      <c r="K58" s="56"/>
      <c r="L58" s="57"/>
      <c r="M58" s="56"/>
    </row>
    <row r="59" spans="2:13" ht="102" customHeight="1" x14ac:dyDescent="0.3">
      <c r="B59" s="55">
        <v>4</v>
      </c>
      <c r="C59" s="55" t="s">
        <v>174</v>
      </c>
      <c r="D59" s="56" t="s">
        <v>1077</v>
      </c>
      <c r="E59" s="56" t="s">
        <v>1466</v>
      </c>
      <c r="F59" s="55" t="s">
        <v>3</v>
      </c>
      <c r="G59" s="55" t="s">
        <v>148</v>
      </c>
      <c r="H59" s="56" t="s">
        <v>1465</v>
      </c>
      <c r="I59" s="56" t="s">
        <v>1464</v>
      </c>
      <c r="J59" s="55" t="s">
        <v>86</v>
      </c>
      <c r="K59" s="56"/>
      <c r="L59" s="57"/>
      <c r="M59" s="56"/>
    </row>
    <row r="60" spans="2:13" ht="68.400000000000006" x14ac:dyDescent="0.3">
      <c r="B60" s="55">
        <v>4</v>
      </c>
      <c r="C60" s="55" t="s">
        <v>174</v>
      </c>
      <c r="D60" s="56" t="s">
        <v>1077</v>
      </c>
      <c r="E60" s="56" t="s">
        <v>1463</v>
      </c>
      <c r="F60" s="55" t="s">
        <v>3</v>
      </c>
      <c r="G60" s="55" t="s">
        <v>148</v>
      </c>
      <c r="H60" s="56" t="s">
        <v>1462</v>
      </c>
      <c r="I60" s="56" t="s">
        <v>1461</v>
      </c>
      <c r="J60" s="55" t="s">
        <v>87</v>
      </c>
      <c r="K60" s="56"/>
      <c r="L60" s="57"/>
      <c r="M60" s="56"/>
    </row>
    <row r="61" spans="2:13" ht="105" customHeight="1" x14ac:dyDescent="0.3">
      <c r="B61" s="55">
        <v>4</v>
      </c>
      <c r="C61" s="55" t="s">
        <v>174</v>
      </c>
      <c r="D61" s="56" t="s">
        <v>1077</v>
      </c>
      <c r="E61" s="56" t="s">
        <v>1454</v>
      </c>
      <c r="F61" s="55" t="s">
        <v>3</v>
      </c>
      <c r="G61" s="55" t="s">
        <v>148</v>
      </c>
      <c r="H61" s="56" t="s">
        <v>1460</v>
      </c>
      <c r="I61" s="56" t="s">
        <v>1459</v>
      </c>
      <c r="J61" s="55" t="s">
        <v>88</v>
      </c>
      <c r="K61" s="56"/>
      <c r="L61" s="57"/>
      <c r="M61" s="56"/>
    </row>
    <row r="62" spans="2:13" ht="90.6" customHeight="1" x14ac:dyDescent="0.3">
      <c r="B62" s="55">
        <v>4</v>
      </c>
      <c r="C62" s="55" t="s">
        <v>174</v>
      </c>
      <c r="D62" s="56" t="s">
        <v>1077</v>
      </c>
      <c r="E62" s="56" t="s">
        <v>1454</v>
      </c>
      <c r="F62" s="55" t="s">
        <v>3</v>
      </c>
      <c r="G62" s="55" t="s">
        <v>148</v>
      </c>
      <c r="H62" s="56" t="s">
        <v>1458</v>
      </c>
      <c r="I62" s="56" t="s">
        <v>1457</v>
      </c>
      <c r="J62" s="55" t="s">
        <v>86</v>
      </c>
      <c r="K62" s="56"/>
      <c r="L62" s="57"/>
      <c r="M62" s="56"/>
    </row>
    <row r="63" spans="2:13" ht="126.6" customHeight="1" x14ac:dyDescent="0.3">
      <c r="B63" s="55">
        <v>4</v>
      </c>
      <c r="C63" s="55" t="s">
        <v>174</v>
      </c>
      <c r="D63" s="56" t="s">
        <v>1077</v>
      </c>
      <c r="E63" s="56" t="s">
        <v>1454</v>
      </c>
      <c r="F63" s="55" t="s">
        <v>3</v>
      </c>
      <c r="G63" s="55" t="s">
        <v>148</v>
      </c>
      <c r="H63" s="56" t="s">
        <v>1456</v>
      </c>
      <c r="I63" s="56" t="s">
        <v>1455</v>
      </c>
      <c r="J63" s="55" t="s">
        <v>86</v>
      </c>
      <c r="K63" s="56"/>
      <c r="L63" s="57"/>
      <c r="M63" s="56"/>
    </row>
    <row r="64" spans="2:13" ht="91.2" x14ac:dyDescent="0.3">
      <c r="B64" s="55">
        <v>4</v>
      </c>
      <c r="C64" s="55" t="s">
        <v>174</v>
      </c>
      <c r="D64" s="56" t="s">
        <v>1077</v>
      </c>
      <c r="E64" s="56" t="s">
        <v>1454</v>
      </c>
      <c r="F64" s="55" t="s">
        <v>3</v>
      </c>
      <c r="G64" s="55" t="s">
        <v>148</v>
      </c>
      <c r="H64" s="56" t="s">
        <v>1453</v>
      </c>
      <c r="I64" s="56" t="s">
        <v>1452</v>
      </c>
      <c r="J64" s="55" t="s">
        <v>88</v>
      </c>
      <c r="K64" s="56"/>
      <c r="L64" s="57"/>
      <c r="M64" s="56"/>
    </row>
    <row r="65" spans="2:13" ht="181.2" customHeight="1" x14ac:dyDescent="0.3">
      <c r="B65" s="55">
        <v>4</v>
      </c>
      <c r="C65" s="55" t="s">
        <v>174</v>
      </c>
      <c r="D65" s="56" t="s">
        <v>1077</v>
      </c>
      <c r="E65" s="56" t="s">
        <v>1451</v>
      </c>
      <c r="F65" s="55" t="s">
        <v>3</v>
      </c>
      <c r="G65" s="55" t="s">
        <v>148</v>
      </c>
      <c r="H65" s="56" t="s">
        <v>1450</v>
      </c>
      <c r="I65" s="56" t="s">
        <v>1449</v>
      </c>
      <c r="J65" s="55" t="s">
        <v>86</v>
      </c>
      <c r="K65" s="56"/>
      <c r="L65" s="57"/>
      <c r="M65" s="56"/>
    </row>
    <row r="66" spans="2:13" ht="114" customHeight="1" x14ac:dyDescent="0.3">
      <c r="B66" s="55">
        <v>4</v>
      </c>
      <c r="C66" s="55" t="s">
        <v>174</v>
      </c>
      <c r="D66" s="56" t="s">
        <v>1077</v>
      </c>
      <c r="E66" s="56" t="s">
        <v>1448</v>
      </c>
      <c r="F66" s="55" t="s">
        <v>3</v>
      </c>
      <c r="G66" s="55" t="s">
        <v>148</v>
      </c>
      <c r="H66" s="56" t="s">
        <v>1447</v>
      </c>
      <c r="I66" s="56" t="s">
        <v>1446</v>
      </c>
      <c r="J66" s="55" t="s">
        <v>88</v>
      </c>
      <c r="K66" s="56"/>
      <c r="L66" s="57"/>
      <c r="M66" s="56"/>
    </row>
    <row r="67" spans="2:13" ht="102.6" x14ac:dyDescent="0.3">
      <c r="B67" s="55">
        <v>4</v>
      </c>
      <c r="C67" s="55" t="s">
        <v>174</v>
      </c>
      <c r="D67" s="56" t="s">
        <v>1077</v>
      </c>
      <c r="E67" s="56" t="s">
        <v>1445</v>
      </c>
      <c r="F67" s="55" t="s">
        <v>3</v>
      </c>
      <c r="G67" s="55" t="s">
        <v>148</v>
      </c>
      <c r="H67" s="56" t="s">
        <v>1444</v>
      </c>
      <c r="I67" s="56" t="s">
        <v>1443</v>
      </c>
      <c r="J67" s="55" t="s">
        <v>86</v>
      </c>
      <c r="K67" s="56"/>
      <c r="L67" s="57"/>
      <c r="M67" s="56"/>
    </row>
    <row r="68" spans="2:13" x14ac:dyDescent="0.3">
      <c r="B68" s="55">
        <v>4</v>
      </c>
      <c r="C68" s="55"/>
      <c r="D68" s="56"/>
      <c r="E68" s="56"/>
      <c r="F68" s="55"/>
      <c r="G68" s="55"/>
      <c r="H68" s="56"/>
      <c r="I68" s="56"/>
      <c r="J68" s="55"/>
      <c r="K68" s="56"/>
      <c r="L68" s="57"/>
      <c r="M68"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15:C26 C29:C41 C44:C51 C54:C68" xr:uid="{00000000-0002-0000-0B00-000000000000}">
      <formula1>Frentes</formula1>
    </dataValidation>
    <dataValidation type="list" allowBlank="1" showInputMessage="1" showErrorMessage="1" sqref="F44:F51 F15:F26 F29:F41 F54:F68" xr:uid="{00000000-0002-0000-0B00-000001000000}">
      <formula1>Alta_Dirección</formula1>
    </dataValidation>
    <dataValidation type="list" allowBlank="1" showInputMessage="1" showErrorMessage="1" sqref="J15:J26 J29:J41 J44:J51 J54:J68" xr:uid="{00000000-0002-0000-0B00-000002000000}">
      <formula1>Categoría</formula1>
    </dataValidation>
    <dataValidation type="list" allowBlank="1" showInputMessage="1" showErrorMessage="1" sqref="L29:L41 L54:L68 L44:L51 L15:L26" xr:uid="{00000000-0002-0000-0B00-000003000000}">
      <formula1>Cumplimiento</formula1>
    </dataValidation>
    <dataValidation type="list" allowBlank="1" showInputMessage="1" showErrorMessage="1" sqref="G44:G51 G15:G26 G29:G41 G54:G68" xr:uid="{00000000-0002-0000-0B00-000004000000}">
      <formula1>Área</formula1>
    </dataValidation>
    <dataValidation type="list" allowBlank="1" showInputMessage="1" showErrorMessage="1" sqref="B15:B26 B29:B41 B44:B51 B54:B68" xr:uid="{00000000-0002-0000-0B00-000005000000}">
      <formula1>Trimestre</formula1>
    </dataValidation>
  </dataValidations>
  <hyperlinks>
    <hyperlink ref="L10:M11" location="Instrucciones!A1" display="Instrucciones para el diligenciamiento" xr:uid="{00000000-0004-0000-0B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611B74CB-7BA0-40D0-BDFD-A7CA9805BA52}">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B8FE31CE-D587-41D8-8929-17DF6465F036}">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E760205D-BAD3-4B8D-A23C-6151274F120D}">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45EBFB10-26CF-4E3A-B023-7D7CF05FED10}">
            <xm:f>NOT(ISERROR(SEARCH('C:\Users\marilynrubio\Downloads\[EPIr049_V9 DESBLOQUEADO (1).xlsx]TB'!#REF!,L15)))</xm:f>
            <xm:f>'C:\Users\marilynrubio\Downloads\[EPIr049_V9 DESBLOQUEADO (1).xlsx]TB'!#REF!</xm:f>
            <x14:dxf>
              <fill>
                <patternFill>
                  <fgColor theme="1"/>
                  <bgColor rgb="FFFF0000"/>
                </patternFill>
              </fill>
            </x14:dxf>
          </x14:cfRule>
          <xm:sqref>L15:L26</xm:sqref>
        </x14:conditionalFormatting>
        <x14:conditionalFormatting xmlns:xm="http://schemas.microsoft.com/office/excel/2006/main">
          <x14:cfRule type="containsText" priority="9" operator="containsText" id="{34AE8E34-CB23-45F7-91EB-C7560667B004}">
            <xm:f>NOT(ISERROR(SEARCH('C:\Users\marilynrubio\Downloads\[EPIr049_V9 DESBLOQUEADO (1).xlsx]TB'!#REF!,L29)))</xm:f>
            <xm:f>'C:\Users\marilynrubio\Downloads\[EPIr049_V9 DESBLOQUEADO (1).xlsx]TB'!#REF!</xm:f>
            <x14:dxf>
              <fill>
                <patternFill>
                  <fgColor theme="1"/>
                  <bgColor rgb="FF00B050"/>
                </patternFill>
              </fill>
            </x14:dxf>
          </x14:cfRule>
          <x14:cfRule type="containsText" priority="10" operator="containsText" id="{610F4080-143E-409B-9F36-CF146159151B}">
            <xm:f>NOT(ISERROR(SEARCH('C:\Users\marilynrubio\Downloads\[EPIr049_V9 DESBLOQUEADO (1).xlsx]TB'!#REF!,L29)))</xm:f>
            <xm:f>'C:\Users\marilynrubio\Downloads\[EPIr049_V9 DESBLOQUEADO (1).xlsx]TB'!#REF!</xm:f>
            <x14:dxf>
              <fill>
                <patternFill>
                  <fgColor theme="1"/>
                  <bgColor rgb="FFFFFF00"/>
                </patternFill>
              </fill>
            </x14:dxf>
          </x14:cfRule>
          <x14:cfRule type="containsText" priority="11" operator="containsText" id="{2FC2B5A3-328A-4C4B-993C-6A2F37D29DF6}">
            <xm:f>NOT(ISERROR(SEARCH('C:\Users\marilynrubio\Downloads\[EPIr049_V9 DESBLOQUEADO (1).xlsx]TB'!#REF!,L29)))</xm:f>
            <xm:f>'C:\Users\marilynrubio\Downloads\[EPIr049_V9 DESBLOQUEADO (1).xlsx]TB'!#REF!</xm:f>
            <x14:dxf>
              <fill>
                <patternFill>
                  <fgColor theme="1"/>
                  <bgColor rgb="FFFFC000"/>
                </patternFill>
              </fill>
            </x14:dxf>
          </x14:cfRule>
          <x14:cfRule type="containsText" priority="12" operator="containsText" id="{1CA14311-152B-48B4-BC27-A6E53D5CE2E7}">
            <xm:f>NOT(ISERROR(SEARCH('C:\Users\marilynrubio\Downloads\[EPIr049_V9 DESBLOQUEADO (1).xlsx]TB'!#REF!,L29)))</xm:f>
            <xm:f>'C:\Users\marilynrubio\Downloads\[EPIr049_V9 DESBLOQUEADO (1).xlsx]TB'!#REF!</xm:f>
            <x14:dxf>
              <fill>
                <patternFill>
                  <fgColor theme="1"/>
                  <bgColor rgb="FFFF0000"/>
                </patternFill>
              </fill>
            </x14:dxf>
          </x14:cfRule>
          <xm:sqref>L29:L41</xm:sqref>
        </x14:conditionalFormatting>
        <x14:conditionalFormatting xmlns:xm="http://schemas.microsoft.com/office/excel/2006/main">
          <x14:cfRule type="containsText" priority="5" operator="containsText" id="{D44028EC-8EDF-4A62-86D7-4D06A4E3C9F9}">
            <xm:f>NOT(ISERROR(SEARCH('C:\Users\marilynrubio\Downloads\[EPIr049_V9 DESBLOQUEADO (1).xlsx]TB'!#REF!,L44)))</xm:f>
            <xm:f>'C:\Users\marilynrubio\Downloads\[EPIr049_V9 DESBLOQUEADO (1).xlsx]TB'!#REF!</xm:f>
            <x14:dxf>
              <fill>
                <patternFill>
                  <fgColor theme="1"/>
                  <bgColor rgb="FF00B050"/>
                </patternFill>
              </fill>
            </x14:dxf>
          </x14:cfRule>
          <x14:cfRule type="containsText" priority="6" operator="containsText" id="{115A1E1C-DD51-4659-8731-A7E17E7D70CD}">
            <xm:f>NOT(ISERROR(SEARCH('C:\Users\marilynrubio\Downloads\[EPIr049_V9 DESBLOQUEADO (1).xlsx]TB'!#REF!,L44)))</xm:f>
            <xm:f>'C:\Users\marilynrubio\Downloads\[EPIr049_V9 DESBLOQUEADO (1).xlsx]TB'!#REF!</xm:f>
            <x14:dxf>
              <fill>
                <patternFill>
                  <fgColor theme="1"/>
                  <bgColor rgb="FFFFFF00"/>
                </patternFill>
              </fill>
            </x14:dxf>
          </x14:cfRule>
          <x14:cfRule type="containsText" priority="7" operator="containsText" id="{25C2637A-CF33-4FA6-8D52-2650E7A08699}">
            <xm:f>NOT(ISERROR(SEARCH('C:\Users\marilynrubio\Downloads\[EPIr049_V9 DESBLOQUEADO (1).xlsx]TB'!#REF!,L44)))</xm:f>
            <xm:f>'C:\Users\marilynrubio\Downloads\[EPIr049_V9 DESBLOQUEADO (1).xlsx]TB'!#REF!</xm:f>
            <x14:dxf>
              <fill>
                <patternFill>
                  <fgColor theme="1"/>
                  <bgColor rgb="FFFFC000"/>
                </patternFill>
              </fill>
            </x14:dxf>
          </x14:cfRule>
          <x14:cfRule type="containsText" priority="8" operator="containsText" id="{5627A75C-A852-4D46-864A-E16CC902F933}">
            <xm:f>NOT(ISERROR(SEARCH('C:\Users\marilynrubio\Downloads\[EPIr049_V9 DESBLOQUEADO (1).xlsx]TB'!#REF!,L44)))</xm:f>
            <xm:f>'C:\Users\marilynrubio\Downloads\[EPIr049_V9 DESBLOQUEADO (1).xlsx]TB'!#REF!</xm:f>
            <x14:dxf>
              <fill>
                <patternFill>
                  <fgColor theme="1"/>
                  <bgColor rgb="FFFF0000"/>
                </patternFill>
              </fill>
            </x14:dxf>
          </x14:cfRule>
          <xm:sqref>L44:L51</xm:sqref>
        </x14:conditionalFormatting>
        <x14:conditionalFormatting xmlns:xm="http://schemas.microsoft.com/office/excel/2006/main">
          <x14:cfRule type="containsText" priority="1" operator="containsText" id="{21355D49-E381-491F-B472-16A75F6A8A6A}">
            <xm:f>NOT(ISERROR(SEARCH('C:\Users\marilynrubio\Downloads\[EPIr049_V9 DESBLOQUEADO (1).xlsx]TB'!#REF!,L54)))</xm:f>
            <xm:f>'C:\Users\marilynrubio\Downloads\[EPIr049_V9 DESBLOQUEADO (1).xlsx]TB'!#REF!</xm:f>
            <x14:dxf>
              <fill>
                <patternFill>
                  <fgColor theme="1"/>
                  <bgColor rgb="FF00B050"/>
                </patternFill>
              </fill>
            </x14:dxf>
          </x14:cfRule>
          <x14:cfRule type="containsText" priority="2" operator="containsText" id="{1574B432-1537-4880-A4E0-BE732A49C0C4}">
            <xm:f>NOT(ISERROR(SEARCH('C:\Users\marilynrubio\Downloads\[EPIr049_V9 DESBLOQUEADO (1).xlsx]TB'!#REF!,L54)))</xm:f>
            <xm:f>'C:\Users\marilynrubio\Downloads\[EPIr049_V9 DESBLOQUEADO (1).xlsx]TB'!#REF!</xm:f>
            <x14:dxf>
              <fill>
                <patternFill>
                  <fgColor theme="1"/>
                  <bgColor rgb="FFFFFF00"/>
                </patternFill>
              </fill>
            </x14:dxf>
          </x14:cfRule>
          <x14:cfRule type="containsText" priority="3" operator="containsText" id="{E138CB80-4ED3-4E35-AB97-2D81BCDFF578}">
            <xm:f>NOT(ISERROR(SEARCH('C:\Users\marilynrubio\Downloads\[EPIr049_V9 DESBLOQUEADO (1).xlsx]TB'!#REF!,L54)))</xm:f>
            <xm:f>'C:\Users\marilynrubio\Downloads\[EPIr049_V9 DESBLOQUEADO (1).xlsx]TB'!#REF!</xm:f>
            <x14:dxf>
              <fill>
                <patternFill>
                  <fgColor theme="1"/>
                  <bgColor rgb="FFFFC000"/>
                </patternFill>
              </fill>
            </x14:dxf>
          </x14:cfRule>
          <x14:cfRule type="containsText" priority="4" operator="containsText" id="{1E910E3F-BF68-494D-9AB4-F41CAE892C1C}">
            <xm:f>NOT(ISERROR(SEARCH('C:\Users\marilynrubio\Downloads\[EPIr049_V9 DESBLOQUEADO (1).xlsx]TB'!#REF!,L54)))</xm:f>
            <xm:f>'C:\Users\marilynrubio\Downloads\[EPIr049_V9 DESBLOQUEADO (1).xlsx]TB'!#REF!</xm:f>
            <x14:dxf>
              <fill>
                <patternFill>
                  <fgColor theme="1"/>
                  <bgColor rgb="FFFF0000"/>
                </patternFill>
              </fill>
            </x14:dxf>
          </x14:cfRule>
          <xm:sqref>L54:L68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40"/>
  <sheetViews>
    <sheetView zoomScale="90" zoomScaleNormal="90" workbookViewId="0">
      <pane ySplit="14" topLeftCell="A15" activePane="bottomLeft" state="frozen"/>
      <selection activeCell="G17" sqref="G17"/>
      <selection pane="bottomLeft" activeCell="E23" sqref="E23"/>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(SUM(L$15:L$18))/F9</f>
        <v>0</v>
      </c>
      <c r="J9" s="40"/>
      <c r="K9" s="41"/>
      <c r="L9" s="40"/>
      <c r="M9" s="40"/>
      <c r="N9" s="40"/>
    </row>
    <row r="10" spans="1:14" s="47" customFormat="1" ht="11.4" customHeight="1" x14ac:dyDescent="0.3">
      <c r="B10" s="48"/>
      <c r="C10" s="164" t="s">
        <v>96</v>
      </c>
      <c r="D10" s="165" t="str">
        <f>[1]Contenido!C24</f>
        <v>Sistema de Gestión de la Calidad</v>
      </c>
      <c r="E10" s="96" t="s">
        <v>92</v>
      </c>
      <c r="F10" s="44">
        <v>1</v>
      </c>
      <c r="G10" s="96" t="s">
        <v>90</v>
      </c>
      <c r="H10" s="45" t="s">
        <v>115</v>
      </c>
      <c r="I10" s="46">
        <f>(SUM(L$21:L$24))/F10</f>
        <v>0</v>
      </c>
      <c r="J10" s="48"/>
      <c r="K10" s="50"/>
      <c r="L10" s="166" t="s">
        <v>100</v>
      </c>
      <c r="M10" s="166"/>
    </row>
    <row r="11" spans="1:14" s="47" customFormat="1" ht="11.4" customHeight="1" x14ac:dyDescent="0.3">
      <c r="B11" s="48"/>
      <c r="C11" s="164"/>
      <c r="D11" s="165"/>
      <c r="E11" s="96" t="s">
        <v>176</v>
      </c>
      <c r="F11" s="44">
        <v>1</v>
      </c>
      <c r="G11" s="96" t="s">
        <v>90</v>
      </c>
      <c r="H11" s="45" t="s">
        <v>178</v>
      </c>
      <c r="I11" s="46">
        <f>(SUM(L$27:L$32))/F11</f>
        <v>0</v>
      </c>
      <c r="J11" s="48"/>
      <c r="K11" s="50"/>
      <c r="L11" s="166"/>
      <c r="M11" s="166"/>
    </row>
    <row r="12" spans="1:14" s="47" customFormat="1" ht="11.4" customHeight="1" x14ac:dyDescent="0.3">
      <c r="B12" s="48"/>
      <c r="C12" s="96"/>
      <c r="D12" s="97"/>
      <c r="E12" s="96" t="s">
        <v>177</v>
      </c>
      <c r="F12" s="44">
        <v>1</v>
      </c>
      <c r="G12" s="96" t="s">
        <v>90</v>
      </c>
      <c r="H12" s="45" t="s">
        <v>179</v>
      </c>
      <c r="I12" s="46">
        <f>(SUM(L$35:L$40))/F12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174</v>
      </c>
      <c r="D15" s="56" t="s">
        <v>1070</v>
      </c>
      <c r="E15" s="56" t="s">
        <v>1568</v>
      </c>
      <c r="F15" s="55" t="s">
        <v>3</v>
      </c>
      <c r="G15" s="55" t="s">
        <v>149</v>
      </c>
      <c r="H15" s="56" t="s">
        <v>1574</v>
      </c>
      <c r="I15" s="56" t="s">
        <v>1573</v>
      </c>
      <c r="J15" s="55" t="s">
        <v>87</v>
      </c>
      <c r="K15" s="56"/>
      <c r="L15" s="57"/>
      <c r="M15" s="56"/>
    </row>
    <row r="16" spans="1:14" ht="45.6" x14ac:dyDescent="0.3">
      <c r="B16" s="55">
        <v>1</v>
      </c>
      <c r="C16" s="55" t="s">
        <v>174</v>
      </c>
      <c r="D16" s="56" t="s">
        <v>1571</v>
      </c>
      <c r="E16" s="56" t="s">
        <v>1553</v>
      </c>
      <c r="F16" s="55" t="s">
        <v>3</v>
      </c>
      <c r="G16" s="55" t="s">
        <v>149</v>
      </c>
      <c r="H16" s="56" t="s">
        <v>1572</v>
      </c>
      <c r="I16" s="56" t="s">
        <v>1539</v>
      </c>
      <c r="J16" s="55" t="s">
        <v>87</v>
      </c>
      <c r="K16" s="56"/>
      <c r="L16" s="57"/>
      <c r="M16" s="56"/>
    </row>
    <row r="17" spans="2:13" ht="34.200000000000003" x14ac:dyDescent="0.3">
      <c r="B17" s="55">
        <v>1</v>
      </c>
      <c r="C17" s="55" t="s">
        <v>174</v>
      </c>
      <c r="D17" s="56" t="s">
        <v>1571</v>
      </c>
      <c r="E17" s="56" t="s">
        <v>1544</v>
      </c>
      <c r="F17" s="55" t="s">
        <v>3</v>
      </c>
      <c r="G17" s="55" t="s">
        <v>149</v>
      </c>
      <c r="H17" s="56" t="s">
        <v>1570</v>
      </c>
      <c r="I17" s="56" t="s">
        <v>1569</v>
      </c>
      <c r="J17" s="55" t="s">
        <v>87</v>
      </c>
      <c r="K17" s="56"/>
      <c r="L17" s="57"/>
      <c r="M17" s="56"/>
    </row>
    <row r="18" spans="2:13" x14ac:dyDescent="0.3">
      <c r="B18" s="55">
        <v>1</v>
      </c>
      <c r="C18" s="55"/>
      <c r="D18" s="56"/>
      <c r="E18" s="56"/>
      <c r="F18" s="55"/>
      <c r="G18" s="5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34.200000000000003" x14ac:dyDescent="0.3">
      <c r="B21" s="55">
        <v>2</v>
      </c>
      <c r="C21" s="55" t="s">
        <v>174</v>
      </c>
      <c r="D21" s="56" t="s">
        <v>1070</v>
      </c>
      <c r="E21" s="56" t="s">
        <v>1568</v>
      </c>
      <c r="F21" s="55" t="s">
        <v>3</v>
      </c>
      <c r="G21" s="55" t="s">
        <v>149</v>
      </c>
      <c r="H21" s="56" t="s">
        <v>1559</v>
      </c>
      <c r="I21" s="56" t="s">
        <v>1567</v>
      </c>
      <c r="J21" s="55" t="s">
        <v>87</v>
      </c>
      <c r="K21" s="56"/>
      <c r="L21" s="57"/>
      <c r="M21" s="56"/>
    </row>
    <row r="22" spans="2:13" ht="62.4" customHeight="1" x14ac:dyDescent="0.3">
      <c r="B22" s="55">
        <v>2</v>
      </c>
      <c r="C22" s="55" t="s">
        <v>174</v>
      </c>
      <c r="D22" s="56" t="s">
        <v>1268</v>
      </c>
      <c r="E22" s="56" t="s">
        <v>1553</v>
      </c>
      <c r="F22" s="55" t="s">
        <v>3</v>
      </c>
      <c r="G22" s="55" t="s">
        <v>149</v>
      </c>
      <c r="H22" s="56" t="s">
        <v>1566</v>
      </c>
      <c r="I22" s="56" t="s">
        <v>1539</v>
      </c>
      <c r="J22" s="55" t="s">
        <v>87</v>
      </c>
      <c r="K22" s="56"/>
      <c r="L22" s="57"/>
      <c r="M22" s="56"/>
    </row>
    <row r="23" spans="2:13" ht="170.4" customHeight="1" x14ac:dyDescent="0.3">
      <c r="B23" s="55">
        <v>2</v>
      </c>
      <c r="C23" s="55" t="s">
        <v>174</v>
      </c>
      <c r="D23" s="56" t="s">
        <v>1268</v>
      </c>
      <c r="E23" s="56" t="s">
        <v>1544</v>
      </c>
      <c r="F23" s="55" t="s">
        <v>3</v>
      </c>
      <c r="G23" s="55" t="s">
        <v>149</v>
      </c>
      <c r="H23" s="56" t="s">
        <v>1565</v>
      </c>
      <c r="I23" s="56" t="s">
        <v>1564</v>
      </c>
      <c r="J23" s="55" t="s">
        <v>87</v>
      </c>
      <c r="K23" s="56"/>
      <c r="L23" s="57"/>
      <c r="M23" s="56"/>
    </row>
    <row r="24" spans="2:13" x14ac:dyDescent="0.3">
      <c r="B24" s="55">
        <v>2</v>
      </c>
      <c r="C24" s="55"/>
      <c r="D24" s="56"/>
      <c r="E24" s="56"/>
      <c r="F24" s="55"/>
      <c r="G24" s="55"/>
      <c r="H24" s="56"/>
      <c r="I24" s="56"/>
      <c r="J24" s="55"/>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34.200000000000003" x14ac:dyDescent="0.3">
      <c r="B27" s="55">
        <v>3</v>
      </c>
      <c r="C27" s="55" t="s">
        <v>174</v>
      </c>
      <c r="D27" s="56" t="s">
        <v>1077</v>
      </c>
      <c r="E27" s="56" t="s">
        <v>1563</v>
      </c>
      <c r="F27" s="55" t="s">
        <v>3</v>
      </c>
      <c r="G27" s="55" t="s">
        <v>149</v>
      </c>
      <c r="H27" s="56" t="s">
        <v>1562</v>
      </c>
      <c r="I27" s="56" t="s">
        <v>1561</v>
      </c>
      <c r="J27" s="55" t="s">
        <v>87</v>
      </c>
      <c r="K27" s="56"/>
      <c r="L27" s="57"/>
      <c r="M27" s="56"/>
    </row>
    <row r="28" spans="2:13" ht="57" x14ac:dyDescent="0.3">
      <c r="B28" s="55">
        <v>3</v>
      </c>
      <c r="C28" s="55" t="s">
        <v>174</v>
      </c>
      <c r="D28" s="56" t="s">
        <v>1077</v>
      </c>
      <c r="E28" s="56" t="s">
        <v>1560</v>
      </c>
      <c r="F28" s="55" t="s">
        <v>3</v>
      </c>
      <c r="G28" s="55" t="s">
        <v>149</v>
      </c>
      <c r="H28" s="56" t="s">
        <v>1559</v>
      </c>
      <c r="I28" s="56" t="s">
        <v>1558</v>
      </c>
      <c r="J28" s="55" t="s">
        <v>87</v>
      </c>
      <c r="K28" s="56"/>
      <c r="L28" s="57"/>
      <c r="M28" s="56"/>
    </row>
    <row r="29" spans="2:13" ht="45.6" x14ac:dyDescent="0.3">
      <c r="B29" s="55">
        <v>3</v>
      </c>
      <c r="C29" s="55" t="s">
        <v>174</v>
      </c>
      <c r="D29" s="56" t="s">
        <v>1077</v>
      </c>
      <c r="E29" s="56" t="s">
        <v>1169</v>
      </c>
      <c r="F29" s="55" t="s">
        <v>3</v>
      </c>
      <c r="G29" s="55" t="s">
        <v>149</v>
      </c>
      <c r="H29" s="56" t="s">
        <v>1557</v>
      </c>
      <c r="I29" s="56" t="s">
        <v>1556</v>
      </c>
      <c r="J29" s="55" t="s">
        <v>86</v>
      </c>
      <c r="K29" s="56"/>
      <c r="L29" s="57"/>
      <c r="M29" s="56"/>
    </row>
    <row r="30" spans="2:13" ht="166.2" customHeight="1" x14ac:dyDescent="0.3">
      <c r="B30" s="55">
        <v>3</v>
      </c>
      <c r="C30" s="55" t="s">
        <v>174</v>
      </c>
      <c r="D30" s="56" t="s">
        <v>1077</v>
      </c>
      <c r="E30" s="56" t="s">
        <v>1544</v>
      </c>
      <c r="F30" s="55" t="s">
        <v>3</v>
      </c>
      <c r="G30" s="55" t="s">
        <v>149</v>
      </c>
      <c r="H30" s="56" t="s">
        <v>1555</v>
      </c>
      <c r="I30" s="56" t="s">
        <v>1554</v>
      </c>
      <c r="J30" s="55" t="s">
        <v>87</v>
      </c>
      <c r="K30" s="56"/>
      <c r="L30" s="57"/>
      <c r="M30" s="56"/>
    </row>
    <row r="31" spans="2:13" ht="45.6" x14ac:dyDescent="0.3">
      <c r="B31" s="55">
        <v>3</v>
      </c>
      <c r="C31" s="55" t="s">
        <v>174</v>
      </c>
      <c r="D31" s="56" t="s">
        <v>1077</v>
      </c>
      <c r="E31" s="56" t="s">
        <v>1553</v>
      </c>
      <c r="F31" s="55" t="s">
        <v>3</v>
      </c>
      <c r="G31" s="55" t="s">
        <v>149</v>
      </c>
      <c r="H31" s="56" t="s">
        <v>1540</v>
      </c>
      <c r="I31" s="56" t="s">
        <v>1539</v>
      </c>
      <c r="J31" s="55" t="s">
        <v>87</v>
      </c>
      <c r="K31" s="56"/>
      <c r="L31" s="57"/>
      <c r="M31" s="56"/>
    </row>
    <row r="32" spans="2:13" x14ac:dyDescent="0.3">
      <c r="B32" s="55">
        <v>3</v>
      </c>
      <c r="C32" s="55"/>
      <c r="D32" s="56"/>
      <c r="E32" s="56"/>
      <c r="F32" s="55"/>
      <c r="G32" s="55"/>
      <c r="H32" s="56"/>
      <c r="I32" s="56"/>
      <c r="J32" s="55"/>
      <c r="K32" s="56"/>
      <c r="L32" s="57"/>
      <c r="M32" s="56"/>
    </row>
    <row r="33" spans="2:13" ht="12" thickBot="1" x14ac:dyDescent="0.35">
      <c r="D33" s="59"/>
      <c r="E33" s="59"/>
      <c r="H33" s="59"/>
      <c r="I33" s="59"/>
      <c r="K33" s="59"/>
      <c r="M33" s="59"/>
    </row>
    <row r="34" spans="2:13" s="48" customFormat="1" ht="2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45.6" x14ac:dyDescent="0.3">
      <c r="B35" s="55">
        <v>4</v>
      </c>
      <c r="C35" s="55" t="s">
        <v>174</v>
      </c>
      <c r="D35" s="56" t="s">
        <v>1077</v>
      </c>
      <c r="E35" s="56" t="s">
        <v>1552</v>
      </c>
      <c r="F35" s="55" t="s">
        <v>3</v>
      </c>
      <c r="G35" s="55" t="s">
        <v>149</v>
      </c>
      <c r="H35" s="56" t="s">
        <v>1551</v>
      </c>
      <c r="I35" s="56" t="s">
        <v>1550</v>
      </c>
      <c r="J35" s="55" t="s">
        <v>86</v>
      </c>
      <c r="K35" s="56"/>
      <c r="L35" s="57"/>
      <c r="M35" s="56"/>
    </row>
    <row r="36" spans="2:13" ht="57" x14ac:dyDescent="0.3">
      <c r="B36" s="55">
        <v>4</v>
      </c>
      <c r="C36" s="55" t="s">
        <v>174</v>
      </c>
      <c r="D36" s="56" t="s">
        <v>1077</v>
      </c>
      <c r="E36" s="56" t="s">
        <v>1549</v>
      </c>
      <c r="F36" s="55" t="s">
        <v>3</v>
      </c>
      <c r="G36" s="55" t="s">
        <v>149</v>
      </c>
      <c r="H36" s="56" t="s">
        <v>1548</v>
      </c>
      <c r="I36" s="56" t="s">
        <v>1547</v>
      </c>
      <c r="J36" s="55" t="s">
        <v>87</v>
      </c>
      <c r="K36" s="56"/>
      <c r="L36" s="57"/>
      <c r="M36" s="56"/>
    </row>
    <row r="37" spans="2:13" ht="57" x14ac:dyDescent="0.3">
      <c r="B37" s="55">
        <v>4</v>
      </c>
      <c r="C37" s="55" t="s">
        <v>174</v>
      </c>
      <c r="D37" s="56" t="s">
        <v>1077</v>
      </c>
      <c r="E37" s="56" t="s">
        <v>1169</v>
      </c>
      <c r="F37" s="55" t="s">
        <v>3</v>
      </c>
      <c r="G37" s="55" t="s">
        <v>149</v>
      </c>
      <c r="H37" s="56" t="s">
        <v>1546</v>
      </c>
      <c r="I37" s="56" t="s">
        <v>1545</v>
      </c>
      <c r="J37" s="55" t="s">
        <v>86</v>
      </c>
      <c r="K37" s="56"/>
      <c r="L37" s="57"/>
      <c r="M37" s="56"/>
    </row>
    <row r="38" spans="2:13" ht="409.6" x14ac:dyDescent="0.3">
      <c r="B38" s="55">
        <v>4</v>
      </c>
      <c r="C38" s="55" t="s">
        <v>174</v>
      </c>
      <c r="D38" s="56" t="s">
        <v>1077</v>
      </c>
      <c r="E38" s="56" t="s">
        <v>1544</v>
      </c>
      <c r="F38" s="55" t="s">
        <v>3</v>
      </c>
      <c r="G38" s="55" t="s">
        <v>149</v>
      </c>
      <c r="H38" s="56" t="s">
        <v>1543</v>
      </c>
      <c r="I38" s="56" t="s">
        <v>1542</v>
      </c>
      <c r="J38" s="55" t="s">
        <v>87</v>
      </c>
      <c r="K38" s="56"/>
      <c r="L38" s="57"/>
      <c r="M38" s="56"/>
    </row>
    <row r="39" spans="2:13" ht="45.6" x14ac:dyDescent="0.3">
      <c r="B39" s="55">
        <v>4</v>
      </c>
      <c r="C39" s="55" t="s">
        <v>174</v>
      </c>
      <c r="D39" s="56" t="s">
        <v>1077</v>
      </c>
      <c r="E39" s="56" t="s">
        <v>1541</v>
      </c>
      <c r="F39" s="55" t="s">
        <v>3</v>
      </c>
      <c r="G39" s="55" t="s">
        <v>149</v>
      </c>
      <c r="H39" s="56" t="s">
        <v>1540</v>
      </c>
      <c r="I39" s="56" t="s">
        <v>1539</v>
      </c>
      <c r="J39" s="55" t="s">
        <v>87</v>
      </c>
      <c r="K39" s="56"/>
      <c r="L39" s="57"/>
      <c r="M39" s="56"/>
    </row>
    <row r="40" spans="2:13" x14ac:dyDescent="0.3">
      <c r="B40" s="55">
        <v>4</v>
      </c>
      <c r="C40" s="55"/>
      <c r="D40" s="56"/>
      <c r="E40" s="56"/>
      <c r="F40" s="55"/>
      <c r="G40" s="55"/>
      <c r="H40" s="56"/>
      <c r="I40" s="56"/>
      <c r="J40" s="55"/>
      <c r="K40" s="56"/>
      <c r="L40" s="57"/>
      <c r="M40"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B18 B21:B24 B27:B32 B35:B40" xr:uid="{00000000-0002-0000-0C00-000000000000}">
      <formula1>Trimestre</formula1>
    </dataValidation>
    <dataValidation type="list" allowBlank="1" showInputMessage="1" showErrorMessage="1" sqref="G27:G32 G15:G18 G21:G24 G35:G40" xr:uid="{00000000-0002-0000-0C00-000001000000}">
      <formula1>Área</formula1>
    </dataValidation>
    <dataValidation type="list" allowBlank="1" showInputMessage="1" showErrorMessage="1" sqref="L21:L24 L35:L40 L27:L32 L15:L18" xr:uid="{00000000-0002-0000-0C00-000002000000}">
      <formula1>Cumplimiento</formula1>
    </dataValidation>
    <dataValidation type="list" allowBlank="1" showInputMessage="1" showErrorMessage="1" sqref="J15:J18 J21:J24 J27:J32 J35:J40" xr:uid="{00000000-0002-0000-0C00-000003000000}">
      <formula1>Categoría</formula1>
    </dataValidation>
    <dataValidation type="list" allowBlank="1" showInputMessage="1" showErrorMessage="1" sqref="F27:F32 F15:F18 F21:F24 F35:F40" xr:uid="{00000000-0002-0000-0C00-000004000000}">
      <formula1>Alta_Dirección</formula1>
    </dataValidation>
    <dataValidation type="list" allowBlank="1" showInputMessage="1" showErrorMessage="1" sqref="C15:C18 C27:C32 C21:C24 C35:C40" xr:uid="{00000000-0002-0000-0C00-000005000000}">
      <formula1>Frentes</formula1>
    </dataValidation>
  </dataValidations>
  <hyperlinks>
    <hyperlink ref="L10:M11" location="Instrucciones!A1" display="Instrucciones para el diligenciamiento" xr:uid="{00000000-0004-0000-0C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71C17526-52F9-4BFD-9F86-F6C3843A149E}">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2AB4E83E-C092-481D-8C91-5F47B48994A7}">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65CA7DDF-D4AA-4AE5-92A1-747666FF9E93}">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18126A2E-D6C7-470D-967D-3561430B173F}">
            <xm:f>NOT(ISERROR(SEARCH('C:\Users\marilynrubio\Downloads\[EPIr049_V9 DESBLOQUEADO (1).xlsx]TB'!#REF!,L15)))</xm:f>
            <xm:f>'C:\Users\marilynrubio\Downloads\[EPIr049_V9 DESBLOQUEADO (1).xlsx]TB'!#REF!</xm:f>
            <x14:dxf>
              <fill>
                <patternFill>
                  <fgColor theme="1"/>
                  <bgColor rgb="FFFF0000"/>
                </patternFill>
              </fill>
            </x14:dxf>
          </x14:cfRule>
          <xm:sqref>L15:L18</xm:sqref>
        </x14:conditionalFormatting>
        <x14:conditionalFormatting xmlns:xm="http://schemas.microsoft.com/office/excel/2006/main">
          <x14:cfRule type="containsText" priority="9" operator="containsText" id="{9016532B-9544-4F42-AADD-43F6E1909557}">
            <xm:f>NOT(ISERROR(SEARCH('C:\Users\marilynrubio\Downloads\[EPIr049_V9 DESBLOQUEADO (1).xlsx]TB'!#REF!,L21)))</xm:f>
            <xm:f>'C:\Users\marilynrubio\Downloads\[EPIr049_V9 DESBLOQUEADO (1).xlsx]TB'!#REF!</xm:f>
            <x14:dxf>
              <fill>
                <patternFill>
                  <fgColor theme="1"/>
                  <bgColor rgb="FF00B050"/>
                </patternFill>
              </fill>
            </x14:dxf>
          </x14:cfRule>
          <x14:cfRule type="containsText" priority="10" operator="containsText" id="{55AC7BAD-584B-453B-BEE4-50D546A13738}">
            <xm:f>NOT(ISERROR(SEARCH('C:\Users\marilynrubio\Downloads\[EPIr049_V9 DESBLOQUEADO (1).xlsx]TB'!#REF!,L21)))</xm:f>
            <xm:f>'C:\Users\marilynrubio\Downloads\[EPIr049_V9 DESBLOQUEADO (1).xlsx]TB'!#REF!</xm:f>
            <x14:dxf>
              <fill>
                <patternFill>
                  <fgColor theme="1"/>
                  <bgColor rgb="FFFFFF00"/>
                </patternFill>
              </fill>
            </x14:dxf>
          </x14:cfRule>
          <x14:cfRule type="containsText" priority="11" operator="containsText" id="{E1D18922-311A-41E3-8803-58369C747BEF}">
            <xm:f>NOT(ISERROR(SEARCH('C:\Users\marilynrubio\Downloads\[EPIr049_V9 DESBLOQUEADO (1).xlsx]TB'!#REF!,L21)))</xm:f>
            <xm:f>'C:\Users\marilynrubio\Downloads\[EPIr049_V9 DESBLOQUEADO (1).xlsx]TB'!#REF!</xm:f>
            <x14:dxf>
              <fill>
                <patternFill>
                  <fgColor theme="1"/>
                  <bgColor rgb="FFFFC000"/>
                </patternFill>
              </fill>
            </x14:dxf>
          </x14:cfRule>
          <x14:cfRule type="containsText" priority="12" operator="containsText" id="{870D0183-2DAB-4FFD-AB1A-A9673D27E182}">
            <xm:f>NOT(ISERROR(SEARCH('C:\Users\marilynrubio\Downloads\[EPIr049_V9 DESBLOQUEADO (1).xlsx]TB'!#REF!,L21)))</xm:f>
            <xm:f>'C:\Users\marilynrubio\Downloads\[EPIr049_V9 DESBLOQUEADO (1).xlsx]TB'!#REF!</xm:f>
            <x14:dxf>
              <fill>
                <patternFill>
                  <fgColor theme="1"/>
                  <bgColor rgb="FFFF0000"/>
                </patternFill>
              </fill>
            </x14:dxf>
          </x14:cfRule>
          <xm:sqref>L21:L24</xm:sqref>
        </x14:conditionalFormatting>
        <x14:conditionalFormatting xmlns:xm="http://schemas.microsoft.com/office/excel/2006/main">
          <x14:cfRule type="containsText" priority="5" operator="containsText" id="{E05252EC-BA1A-44CA-B286-93673BBED080}">
            <xm:f>NOT(ISERROR(SEARCH('C:\Users\marilynrubio\Downloads\[EPIr049_V9 DESBLOQUEADO (1).xlsx]TB'!#REF!,L27)))</xm:f>
            <xm:f>'C:\Users\marilynrubio\Downloads\[EPIr049_V9 DESBLOQUEADO (1).xlsx]TB'!#REF!</xm:f>
            <x14:dxf>
              <fill>
                <patternFill>
                  <fgColor theme="1"/>
                  <bgColor rgb="FF00B050"/>
                </patternFill>
              </fill>
            </x14:dxf>
          </x14:cfRule>
          <x14:cfRule type="containsText" priority="6" operator="containsText" id="{A23A52A7-334E-4655-BD93-167BD868E616}">
            <xm:f>NOT(ISERROR(SEARCH('C:\Users\marilynrubio\Downloads\[EPIr049_V9 DESBLOQUEADO (1).xlsx]TB'!#REF!,L27)))</xm:f>
            <xm:f>'C:\Users\marilynrubio\Downloads\[EPIr049_V9 DESBLOQUEADO (1).xlsx]TB'!#REF!</xm:f>
            <x14:dxf>
              <fill>
                <patternFill>
                  <fgColor theme="1"/>
                  <bgColor rgb="FFFFFF00"/>
                </patternFill>
              </fill>
            </x14:dxf>
          </x14:cfRule>
          <x14:cfRule type="containsText" priority="7" operator="containsText" id="{7399CBA8-90BD-43B3-9892-92D48761C30D}">
            <xm:f>NOT(ISERROR(SEARCH('C:\Users\marilynrubio\Downloads\[EPIr049_V9 DESBLOQUEADO (1).xlsx]TB'!#REF!,L27)))</xm:f>
            <xm:f>'C:\Users\marilynrubio\Downloads\[EPIr049_V9 DESBLOQUEADO (1).xlsx]TB'!#REF!</xm:f>
            <x14:dxf>
              <fill>
                <patternFill>
                  <fgColor theme="1"/>
                  <bgColor rgb="FFFFC000"/>
                </patternFill>
              </fill>
            </x14:dxf>
          </x14:cfRule>
          <x14:cfRule type="containsText" priority="8" operator="containsText" id="{D2237E84-E992-45C4-BFBF-DACFB918E42E}">
            <xm:f>NOT(ISERROR(SEARCH('C:\Users\marilynrubio\Downloads\[EPIr049_V9 DESBLOQUEADO (1).xlsx]TB'!#REF!,L27)))</xm:f>
            <xm:f>'C:\Users\marilynrubio\Downloads\[EPIr049_V9 DESBLOQUEADO (1).xlsx]TB'!#REF!</xm:f>
            <x14:dxf>
              <fill>
                <patternFill>
                  <fgColor theme="1"/>
                  <bgColor rgb="FFFF0000"/>
                </patternFill>
              </fill>
            </x14:dxf>
          </x14:cfRule>
          <xm:sqref>L27:L32</xm:sqref>
        </x14:conditionalFormatting>
        <x14:conditionalFormatting xmlns:xm="http://schemas.microsoft.com/office/excel/2006/main">
          <x14:cfRule type="containsText" priority="1" operator="containsText" id="{237DCC94-CF90-42F5-B00E-54268486A9DD}">
            <xm:f>NOT(ISERROR(SEARCH('C:\Users\marilynrubio\Downloads\[EPIr049_V9 DESBLOQUEADO (1).xlsx]TB'!#REF!,L35)))</xm:f>
            <xm:f>'C:\Users\marilynrubio\Downloads\[EPIr049_V9 DESBLOQUEADO (1).xlsx]TB'!#REF!</xm:f>
            <x14:dxf>
              <fill>
                <patternFill>
                  <fgColor theme="1"/>
                  <bgColor rgb="FF00B050"/>
                </patternFill>
              </fill>
            </x14:dxf>
          </x14:cfRule>
          <x14:cfRule type="containsText" priority="2" operator="containsText" id="{EF07AAFC-4F0E-415A-9977-15463E1EDA4C}">
            <xm:f>NOT(ISERROR(SEARCH('C:\Users\marilynrubio\Downloads\[EPIr049_V9 DESBLOQUEADO (1).xlsx]TB'!#REF!,L35)))</xm:f>
            <xm:f>'C:\Users\marilynrubio\Downloads\[EPIr049_V9 DESBLOQUEADO (1).xlsx]TB'!#REF!</xm:f>
            <x14:dxf>
              <fill>
                <patternFill>
                  <fgColor theme="1"/>
                  <bgColor rgb="FFFFFF00"/>
                </patternFill>
              </fill>
            </x14:dxf>
          </x14:cfRule>
          <x14:cfRule type="containsText" priority="3" operator="containsText" id="{E941D495-2234-46BA-BCFF-24EE2ED60674}">
            <xm:f>NOT(ISERROR(SEARCH('C:\Users\marilynrubio\Downloads\[EPIr049_V9 DESBLOQUEADO (1).xlsx]TB'!#REF!,L35)))</xm:f>
            <xm:f>'C:\Users\marilynrubio\Downloads\[EPIr049_V9 DESBLOQUEADO (1).xlsx]TB'!#REF!</xm:f>
            <x14:dxf>
              <fill>
                <patternFill>
                  <fgColor theme="1"/>
                  <bgColor rgb="FFFFC000"/>
                </patternFill>
              </fill>
            </x14:dxf>
          </x14:cfRule>
          <x14:cfRule type="containsText" priority="4" operator="containsText" id="{4293D64C-72E9-43F8-A9C7-790780E59674}">
            <xm:f>NOT(ISERROR(SEARCH('C:\Users\marilynrubio\Downloads\[EPIr049_V9 DESBLOQUEADO (1).xlsx]TB'!#REF!,L35)))</xm:f>
            <xm:f>'C:\Users\marilynrubio\Downloads\[EPIr049_V9 DESBLOQUEADO (1).xlsx]TB'!#REF!</xm:f>
            <x14:dxf>
              <fill>
                <patternFill>
                  <fgColor theme="1"/>
                  <bgColor rgb="FFFF0000"/>
                </patternFill>
              </fill>
            </x14:dxf>
          </x14:cfRule>
          <xm:sqref>L35:L40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84"/>
  <sheetViews>
    <sheetView zoomScale="90" zoomScaleNormal="90" workbookViewId="0">
      <pane ySplit="14" topLeftCell="A45" activePane="bottomLeft" state="frozen"/>
      <selection activeCell="G17" sqref="G17"/>
      <selection pane="bottomLeft" activeCell="J22" sqref="J22"/>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195</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96" t="s">
        <v>91</v>
      </c>
      <c r="F9" s="44">
        <v>1</v>
      </c>
      <c r="G9" s="96" t="s">
        <v>90</v>
      </c>
      <c r="H9" s="45" t="s">
        <v>116</v>
      </c>
      <c r="I9" s="46">
        <f>(SUM(L$15:L$23))/F9</f>
        <v>0</v>
      </c>
      <c r="J9" s="40"/>
      <c r="K9" s="41"/>
      <c r="L9" s="40"/>
      <c r="M9" s="40"/>
      <c r="N9" s="40"/>
    </row>
    <row r="10" spans="1:14" s="47" customFormat="1" ht="11.4" customHeight="1" x14ac:dyDescent="0.3">
      <c r="B10" s="48"/>
      <c r="C10" s="164" t="s">
        <v>96</v>
      </c>
      <c r="D10" s="165" t="str">
        <f>[1]Contenido!C25</f>
        <v>Sistema de Gestión Ambiental</v>
      </c>
      <c r="E10" s="96" t="s">
        <v>92</v>
      </c>
      <c r="F10" s="44">
        <v>1</v>
      </c>
      <c r="G10" s="96" t="s">
        <v>90</v>
      </c>
      <c r="H10" s="45" t="s">
        <v>115</v>
      </c>
      <c r="I10" s="46">
        <f>(SUM(L$26:L$42))/F10</f>
        <v>0</v>
      </c>
      <c r="J10" s="48"/>
      <c r="K10" s="50"/>
      <c r="L10" s="166" t="s">
        <v>100</v>
      </c>
      <c r="M10" s="166"/>
    </row>
    <row r="11" spans="1:14" s="47" customFormat="1" ht="11.4" customHeight="1" x14ac:dyDescent="0.3">
      <c r="B11" s="48"/>
      <c r="C11" s="164"/>
      <c r="D11" s="165"/>
      <c r="E11" s="96" t="s">
        <v>176</v>
      </c>
      <c r="F11" s="44">
        <v>1</v>
      </c>
      <c r="G11" s="96" t="s">
        <v>90</v>
      </c>
      <c r="H11" s="45" t="s">
        <v>178</v>
      </c>
      <c r="I11" s="46">
        <f>(SUM(L$45:L$66))/F11</f>
        <v>0</v>
      </c>
      <c r="J11" s="48"/>
      <c r="K11" s="50"/>
      <c r="L11" s="166"/>
      <c r="M11" s="166"/>
    </row>
    <row r="12" spans="1:14" s="47" customFormat="1" ht="11.4" customHeight="1" x14ac:dyDescent="0.3">
      <c r="B12" s="48"/>
      <c r="C12" s="96"/>
      <c r="D12" s="97"/>
      <c r="E12" s="96" t="s">
        <v>177</v>
      </c>
      <c r="F12" s="44">
        <v>1</v>
      </c>
      <c r="G12" s="96" t="s">
        <v>90</v>
      </c>
      <c r="H12" s="45" t="s">
        <v>179</v>
      </c>
      <c r="I12" s="46">
        <f>(SUM(L$69:L$84))/F12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45.6" x14ac:dyDescent="0.3">
      <c r="B15" s="55">
        <v>1</v>
      </c>
      <c r="C15" s="55" t="s">
        <v>174</v>
      </c>
      <c r="D15" s="56" t="s">
        <v>1645</v>
      </c>
      <c r="E15" s="56" t="s">
        <v>1676</v>
      </c>
      <c r="F15" s="55" t="s">
        <v>3</v>
      </c>
      <c r="G15" s="55" t="s">
        <v>150</v>
      </c>
      <c r="H15" s="56" t="s">
        <v>1691</v>
      </c>
      <c r="I15" s="56" t="s">
        <v>1671</v>
      </c>
      <c r="J15" s="55" t="s">
        <v>86</v>
      </c>
      <c r="K15" s="56"/>
      <c r="L15" s="57"/>
      <c r="M15" s="56"/>
    </row>
    <row r="16" spans="1:14" ht="45.6" x14ac:dyDescent="0.3">
      <c r="B16" s="55">
        <v>1</v>
      </c>
      <c r="C16" s="55" t="s">
        <v>174</v>
      </c>
      <c r="D16" s="56" t="s">
        <v>1645</v>
      </c>
      <c r="E16" s="56" t="s">
        <v>1676</v>
      </c>
      <c r="F16" s="55" t="s">
        <v>3</v>
      </c>
      <c r="G16" s="55" t="s">
        <v>150</v>
      </c>
      <c r="H16" s="56" t="s">
        <v>1690</v>
      </c>
      <c r="I16" s="56" t="s">
        <v>1689</v>
      </c>
      <c r="J16" s="55" t="s">
        <v>86</v>
      </c>
      <c r="K16" s="56"/>
      <c r="L16" s="57"/>
      <c r="M16" s="56"/>
    </row>
    <row r="17" spans="2:13" ht="45.6" x14ac:dyDescent="0.3">
      <c r="B17" s="55">
        <v>1</v>
      </c>
      <c r="C17" s="55" t="s">
        <v>174</v>
      </c>
      <c r="D17" s="56" t="s">
        <v>1645</v>
      </c>
      <c r="E17" s="56" t="s">
        <v>1670</v>
      </c>
      <c r="F17" s="55" t="s">
        <v>3</v>
      </c>
      <c r="G17" s="55" t="s">
        <v>150</v>
      </c>
      <c r="H17" s="56" t="s">
        <v>1688</v>
      </c>
      <c r="I17" s="56" t="s">
        <v>1671</v>
      </c>
      <c r="J17" s="55" t="s">
        <v>86</v>
      </c>
      <c r="K17" s="56"/>
      <c r="L17" s="57"/>
      <c r="M17" s="56"/>
    </row>
    <row r="18" spans="2:13" ht="91.2" x14ac:dyDescent="0.3">
      <c r="B18" s="55">
        <v>1</v>
      </c>
      <c r="C18" s="55" t="s">
        <v>174</v>
      </c>
      <c r="D18" s="56" t="s">
        <v>1645</v>
      </c>
      <c r="E18" s="56" t="s">
        <v>1667</v>
      </c>
      <c r="F18" s="55" t="s">
        <v>3</v>
      </c>
      <c r="G18" s="55" t="s">
        <v>150</v>
      </c>
      <c r="H18" s="56" t="s">
        <v>1687</v>
      </c>
      <c r="I18" s="56" t="s">
        <v>1686</v>
      </c>
      <c r="J18" s="55" t="s">
        <v>86</v>
      </c>
      <c r="K18" s="56"/>
      <c r="L18" s="57"/>
      <c r="M18" s="56"/>
    </row>
    <row r="19" spans="2:13" ht="45.6" x14ac:dyDescent="0.3">
      <c r="B19" s="55">
        <v>1</v>
      </c>
      <c r="C19" s="55" t="s">
        <v>174</v>
      </c>
      <c r="D19" s="56" t="s">
        <v>1645</v>
      </c>
      <c r="E19" s="56" t="s">
        <v>1660</v>
      </c>
      <c r="F19" s="55" t="s">
        <v>3</v>
      </c>
      <c r="G19" s="55" t="s">
        <v>150</v>
      </c>
      <c r="H19" s="56" t="s">
        <v>1685</v>
      </c>
      <c r="I19" s="56" t="s">
        <v>1684</v>
      </c>
      <c r="J19" s="55" t="s">
        <v>86</v>
      </c>
      <c r="K19" s="56"/>
      <c r="L19" s="57"/>
      <c r="M19" s="56"/>
    </row>
    <row r="20" spans="2:13" ht="45.6" x14ac:dyDescent="0.3">
      <c r="B20" s="55">
        <v>1</v>
      </c>
      <c r="C20" s="55" t="s">
        <v>174</v>
      </c>
      <c r="D20" s="56" t="s">
        <v>1645</v>
      </c>
      <c r="E20" s="56" t="s">
        <v>1660</v>
      </c>
      <c r="F20" s="55" t="s">
        <v>3</v>
      </c>
      <c r="G20" s="55" t="s">
        <v>150</v>
      </c>
      <c r="H20" s="56" t="s">
        <v>1683</v>
      </c>
      <c r="I20" s="56" t="s">
        <v>1578</v>
      </c>
      <c r="J20" s="55" t="s">
        <v>86</v>
      </c>
      <c r="K20" s="56"/>
      <c r="L20" s="57"/>
      <c r="M20" s="56"/>
    </row>
    <row r="21" spans="2:13" ht="45.6" x14ac:dyDescent="0.3">
      <c r="B21" s="55">
        <v>1</v>
      </c>
      <c r="C21" s="55" t="s">
        <v>174</v>
      </c>
      <c r="D21" s="56" t="s">
        <v>1645</v>
      </c>
      <c r="E21" s="56" t="s">
        <v>1660</v>
      </c>
      <c r="F21" s="55" t="s">
        <v>3</v>
      </c>
      <c r="G21" s="55" t="s">
        <v>150</v>
      </c>
      <c r="H21" s="56" t="s">
        <v>1682</v>
      </c>
      <c r="I21" s="56" t="s">
        <v>1681</v>
      </c>
      <c r="J21" s="55" t="s">
        <v>87</v>
      </c>
      <c r="K21" s="56"/>
      <c r="L21" s="57"/>
      <c r="M21" s="56"/>
    </row>
    <row r="22" spans="2:13" ht="68.400000000000006" x14ac:dyDescent="0.3">
      <c r="B22" s="55">
        <v>1</v>
      </c>
      <c r="C22" s="55" t="s">
        <v>174</v>
      </c>
      <c r="D22" s="56" t="s">
        <v>1645</v>
      </c>
      <c r="E22" s="56" t="s">
        <v>1644</v>
      </c>
      <c r="F22" s="55" t="s">
        <v>3</v>
      </c>
      <c r="G22" s="55" t="s">
        <v>150</v>
      </c>
      <c r="H22" s="56" t="s">
        <v>1680</v>
      </c>
      <c r="I22" s="56" t="s">
        <v>1679</v>
      </c>
      <c r="J22" s="55" t="s">
        <v>86</v>
      </c>
      <c r="K22" s="56"/>
      <c r="L22" s="57"/>
      <c r="M22" s="56"/>
    </row>
    <row r="23" spans="2:13" x14ac:dyDescent="0.3">
      <c r="B23" s="55">
        <v>1</v>
      </c>
      <c r="C23" s="55"/>
      <c r="D23" s="56"/>
      <c r="E23" s="56"/>
      <c r="F23" s="55"/>
      <c r="G23" s="55"/>
      <c r="H23" s="56"/>
      <c r="I23" s="56"/>
      <c r="J23" s="55"/>
      <c r="K23" s="56"/>
      <c r="L23" s="57"/>
      <c r="M23" s="56"/>
    </row>
    <row r="24" spans="2:13" ht="12" thickBot="1" x14ac:dyDescent="0.35">
      <c r="D24" s="59"/>
      <c r="E24" s="59"/>
      <c r="H24" s="59"/>
      <c r="I24" s="59"/>
      <c r="K24" s="59"/>
      <c r="M24" s="59"/>
    </row>
    <row r="25" spans="2:13" s="48" customFormat="1" ht="2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45.6" x14ac:dyDescent="0.3">
      <c r="B26" s="55">
        <v>2</v>
      </c>
      <c r="C26" s="55" t="s">
        <v>174</v>
      </c>
      <c r="D26" s="56" t="s">
        <v>1645</v>
      </c>
      <c r="E26" s="56" t="s">
        <v>1676</v>
      </c>
      <c r="F26" s="55" t="s">
        <v>3</v>
      </c>
      <c r="G26" s="55" t="s">
        <v>150</v>
      </c>
      <c r="H26" s="56" t="s">
        <v>1678</v>
      </c>
      <c r="I26" s="56" t="s">
        <v>1677</v>
      </c>
      <c r="J26" s="55" t="s">
        <v>87</v>
      </c>
      <c r="K26" s="56"/>
      <c r="L26" s="57"/>
      <c r="M26" s="56"/>
    </row>
    <row r="27" spans="2:13" ht="45.6" x14ac:dyDescent="0.3">
      <c r="B27" s="55">
        <v>2</v>
      </c>
      <c r="C27" s="55" t="s">
        <v>174</v>
      </c>
      <c r="D27" s="56" t="s">
        <v>1645</v>
      </c>
      <c r="E27" s="56" t="s">
        <v>1676</v>
      </c>
      <c r="F27" s="55" t="s">
        <v>3</v>
      </c>
      <c r="G27" s="55" t="s">
        <v>150</v>
      </c>
      <c r="H27" s="56" t="s">
        <v>1675</v>
      </c>
      <c r="I27" s="56" t="s">
        <v>1674</v>
      </c>
      <c r="J27" s="55" t="s">
        <v>86</v>
      </c>
      <c r="K27" s="56"/>
      <c r="L27" s="57"/>
      <c r="M27" s="56"/>
    </row>
    <row r="28" spans="2:13" ht="45.6" x14ac:dyDescent="0.3">
      <c r="B28" s="55">
        <v>2</v>
      </c>
      <c r="C28" s="55" t="s">
        <v>174</v>
      </c>
      <c r="D28" s="56" t="s">
        <v>1645</v>
      </c>
      <c r="E28" s="56" t="s">
        <v>1670</v>
      </c>
      <c r="F28" s="55" t="s">
        <v>3</v>
      </c>
      <c r="G28" s="55" t="s">
        <v>150</v>
      </c>
      <c r="H28" s="56" t="s">
        <v>1673</v>
      </c>
      <c r="I28" s="56" t="s">
        <v>1628</v>
      </c>
      <c r="J28" s="55" t="s">
        <v>88</v>
      </c>
      <c r="K28" s="56"/>
      <c r="L28" s="57"/>
      <c r="M28" s="56"/>
    </row>
    <row r="29" spans="2:13" ht="45.6" x14ac:dyDescent="0.3">
      <c r="B29" s="55">
        <v>2</v>
      </c>
      <c r="C29" s="55" t="s">
        <v>174</v>
      </c>
      <c r="D29" s="56" t="s">
        <v>1645</v>
      </c>
      <c r="E29" s="56" t="s">
        <v>1670</v>
      </c>
      <c r="F29" s="55" t="s">
        <v>3</v>
      </c>
      <c r="G29" s="55" t="s">
        <v>150</v>
      </c>
      <c r="H29" s="56" t="s">
        <v>1672</v>
      </c>
      <c r="I29" s="56" t="s">
        <v>1671</v>
      </c>
      <c r="J29" s="55" t="s">
        <v>86</v>
      </c>
      <c r="K29" s="56"/>
      <c r="L29" s="57"/>
      <c r="M29" s="56"/>
    </row>
    <row r="30" spans="2:13" ht="45.6" x14ac:dyDescent="0.3">
      <c r="B30" s="55">
        <v>2</v>
      </c>
      <c r="C30" s="55" t="s">
        <v>174</v>
      </c>
      <c r="D30" s="56" t="s">
        <v>1645</v>
      </c>
      <c r="E30" s="56" t="s">
        <v>1670</v>
      </c>
      <c r="F30" s="55" t="s">
        <v>3</v>
      </c>
      <c r="G30" s="55" t="s">
        <v>150</v>
      </c>
      <c r="H30" s="56" t="s">
        <v>1669</v>
      </c>
      <c r="I30" s="56" t="s">
        <v>1668</v>
      </c>
      <c r="J30" s="55" t="s">
        <v>86</v>
      </c>
      <c r="K30" s="56"/>
      <c r="L30" s="57"/>
      <c r="M30" s="56"/>
    </row>
    <row r="31" spans="2:13" ht="88.2" customHeight="1" x14ac:dyDescent="0.3">
      <c r="B31" s="55">
        <v>2</v>
      </c>
      <c r="C31" s="55" t="s">
        <v>174</v>
      </c>
      <c r="D31" s="56" t="s">
        <v>1645</v>
      </c>
      <c r="E31" s="56" t="s">
        <v>1667</v>
      </c>
      <c r="F31" s="55" t="s">
        <v>3</v>
      </c>
      <c r="G31" s="55" t="s">
        <v>150</v>
      </c>
      <c r="H31" s="56" t="s">
        <v>1666</v>
      </c>
      <c r="I31" s="56" t="s">
        <v>1665</v>
      </c>
      <c r="J31" s="55" t="s">
        <v>86</v>
      </c>
      <c r="K31" s="56"/>
      <c r="L31" s="57"/>
      <c r="M31" s="56"/>
    </row>
    <row r="32" spans="2:13" ht="45.6" x14ac:dyDescent="0.3">
      <c r="B32" s="55">
        <v>2</v>
      </c>
      <c r="C32" s="55" t="s">
        <v>174</v>
      </c>
      <c r="D32" s="56" t="s">
        <v>1645</v>
      </c>
      <c r="E32" s="56" t="s">
        <v>1660</v>
      </c>
      <c r="F32" s="55" t="s">
        <v>3</v>
      </c>
      <c r="G32" s="55" t="s">
        <v>150</v>
      </c>
      <c r="H32" s="56" t="s">
        <v>1664</v>
      </c>
      <c r="I32" s="56" t="s">
        <v>1663</v>
      </c>
      <c r="J32" s="55" t="s">
        <v>86</v>
      </c>
      <c r="K32" s="56"/>
      <c r="L32" s="57"/>
      <c r="M32" s="56"/>
    </row>
    <row r="33" spans="2:13" ht="45.6" x14ac:dyDescent="0.3">
      <c r="B33" s="55">
        <v>2</v>
      </c>
      <c r="C33" s="55" t="s">
        <v>174</v>
      </c>
      <c r="D33" s="56" t="s">
        <v>1645</v>
      </c>
      <c r="E33" s="56" t="s">
        <v>1660</v>
      </c>
      <c r="F33" s="55" t="s">
        <v>3</v>
      </c>
      <c r="G33" s="55" t="s">
        <v>150</v>
      </c>
      <c r="H33" s="56" t="s">
        <v>1662</v>
      </c>
      <c r="I33" s="56" t="s">
        <v>1661</v>
      </c>
      <c r="J33" s="55" t="s">
        <v>88</v>
      </c>
      <c r="K33" s="56"/>
      <c r="L33" s="57"/>
      <c r="M33" s="56"/>
    </row>
    <row r="34" spans="2:13" ht="45.6" x14ac:dyDescent="0.3">
      <c r="B34" s="55">
        <v>2</v>
      </c>
      <c r="C34" s="55" t="s">
        <v>174</v>
      </c>
      <c r="D34" s="56" t="s">
        <v>1645</v>
      </c>
      <c r="E34" s="56" t="s">
        <v>1660</v>
      </c>
      <c r="F34" s="55" t="s">
        <v>3</v>
      </c>
      <c r="G34" s="55" t="s">
        <v>150</v>
      </c>
      <c r="H34" s="56" t="s">
        <v>1659</v>
      </c>
      <c r="I34" s="56" t="s">
        <v>1578</v>
      </c>
      <c r="J34" s="55" t="s">
        <v>86</v>
      </c>
      <c r="K34" s="56"/>
      <c r="L34" s="57"/>
      <c r="M34" s="56"/>
    </row>
    <row r="35" spans="2:13" ht="69.599999999999994" customHeight="1" x14ac:dyDescent="0.3">
      <c r="B35" s="55">
        <v>2</v>
      </c>
      <c r="C35" s="55" t="s">
        <v>174</v>
      </c>
      <c r="D35" s="56" t="s">
        <v>1645</v>
      </c>
      <c r="E35" s="56" t="s">
        <v>1652</v>
      </c>
      <c r="F35" s="55" t="s">
        <v>3</v>
      </c>
      <c r="G35" s="55" t="s">
        <v>150</v>
      </c>
      <c r="H35" s="56" t="s">
        <v>1658</v>
      </c>
      <c r="I35" s="56" t="s">
        <v>1657</v>
      </c>
      <c r="J35" s="55" t="s">
        <v>86</v>
      </c>
      <c r="K35" s="56"/>
      <c r="L35" s="57"/>
      <c r="M35" s="56"/>
    </row>
    <row r="36" spans="2:13" ht="57" x14ac:dyDescent="0.3">
      <c r="B36" s="55">
        <v>2</v>
      </c>
      <c r="C36" s="55" t="s">
        <v>174</v>
      </c>
      <c r="D36" s="56" t="s">
        <v>1645</v>
      </c>
      <c r="E36" s="56" t="s">
        <v>1652</v>
      </c>
      <c r="F36" s="55" t="s">
        <v>3</v>
      </c>
      <c r="G36" s="55" t="s">
        <v>150</v>
      </c>
      <c r="H36" s="56" t="s">
        <v>1656</v>
      </c>
      <c r="I36" s="56" t="s">
        <v>1655</v>
      </c>
      <c r="J36" s="55" t="s">
        <v>86</v>
      </c>
      <c r="K36" s="56"/>
      <c r="L36" s="57"/>
      <c r="M36" s="56"/>
    </row>
    <row r="37" spans="2:13" ht="69" customHeight="1" x14ac:dyDescent="0.3">
      <c r="B37" s="55">
        <v>2</v>
      </c>
      <c r="C37" s="55" t="s">
        <v>174</v>
      </c>
      <c r="D37" s="56" t="s">
        <v>1645</v>
      </c>
      <c r="E37" s="56" t="s">
        <v>1652</v>
      </c>
      <c r="F37" s="55" t="s">
        <v>3</v>
      </c>
      <c r="G37" s="55" t="s">
        <v>150</v>
      </c>
      <c r="H37" s="56" t="s">
        <v>1654</v>
      </c>
      <c r="I37" s="56" t="s">
        <v>1653</v>
      </c>
      <c r="J37" s="55" t="s">
        <v>86</v>
      </c>
      <c r="K37" s="56"/>
      <c r="L37" s="57"/>
      <c r="M37" s="56"/>
    </row>
    <row r="38" spans="2:13" ht="45.6" x14ac:dyDescent="0.3">
      <c r="B38" s="55">
        <v>2</v>
      </c>
      <c r="C38" s="55" t="s">
        <v>174</v>
      </c>
      <c r="D38" s="56" t="s">
        <v>1645</v>
      </c>
      <c r="E38" s="56" t="s">
        <v>1652</v>
      </c>
      <c r="F38" s="55" t="s">
        <v>3</v>
      </c>
      <c r="G38" s="55" t="s">
        <v>150</v>
      </c>
      <c r="H38" s="56" t="s">
        <v>1651</v>
      </c>
      <c r="I38" s="56" t="s">
        <v>1650</v>
      </c>
      <c r="J38" s="55" t="s">
        <v>86</v>
      </c>
      <c r="K38" s="56"/>
      <c r="L38" s="57"/>
      <c r="M38" s="56"/>
    </row>
    <row r="39" spans="2:13" ht="34.200000000000003" x14ac:dyDescent="0.3">
      <c r="B39" s="55">
        <v>2</v>
      </c>
      <c r="C39" s="55" t="s">
        <v>174</v>
      </c>
      <c r="D39" s="56" t="s">
        <v>1645</v>
      </c>
      <c r="E39" s="56" t="s">
        <v>1649</v>
      </c>
      <c r="F39" s="55" t="s">
        <v>3</v>
      </c>
      <c r="G39" s="55" t="s">
        <v>150</v>
      </c>
      <c r="H39" s="56" t="s">
        <v>1623</v>
      </c>
      <c r="I39" s="56" t="s">
        <v>1648</v>
      </c>
      <c r="J39" s="55" t="s">
        <v>86</v>
      </c>
      <c r="K39" s="56"/>
      <c r="L39" s="57"/>
      <c r="M39" s="56"/>
    </row>
    <row r="40" spans="2:13" ht="34.200000000000003" x14ac:dyDescent="0.3">
      <c r="B40" s="55">
        <v>2</v>
      </c>
      <c r="C40" s="55" t="s">
        <v>174</v>
      </c>
      <c r="D40" s="56" t="s">
        <v>1645</v>
      </c>
      <c r="E40" s="56" t="s">
        <v>1644</v>
      </c>
      <c r="F40" s="55" t="s">
        <v>3</v>
      </c>
      <c r="G40" s="55" t="s">
        <v>150</v>
      </c>
      <c r="H40" s="56" t="s">
        <v>1647</v>
      </c>
      <c r="I40" s="56" t="s">
        <v>1646</v>
      </c>
      <c r="J40" s="55" t="s">
        <v>86</v>
      </c>
      <c r="K40" s="56"/>
      <c r="L40" s="57"/>
      <c r="M40" s="56"/>
    </row>
    <row r="41" spans="2:13" ht="34.200000000000003" x14ac:dyDescent="0.3">
      <c r="B41" s="55">
        <v>2</v>
      </c>
      <c r="C41" s="55" t="s">
        <v>174</v>
      </c>
      <c r="D41" s="56" t="s">
        <v>1645</v>
      </c>
      <c r="E41" s="56" t="s">
        <v>1644</v>
      </c>
      <c r="F41" s="55" t="s">
        <v>3</v>
      </c>
      <c r="G41" s="55" t="s">
        <v>150</v>
      </c>
      <c r="H41" s="56" t="s">
        <v>1643</v>
      </c>
      <c r="I41" s="56" t="s">
        <v>1642</v>
      </c>
      <c r="J41" s="55" t="s">
        <v>86</v>
      </c>
      <c r="K41" s="56"/>
      <c r="L41" s="57"/>
      <c r="M41" s="56"/>
    </row>
    <row r="42" spans="2:13" x14ac:dyDescent="0.3">
      <c r="B42" s="55">
        <v>2</v>
      </c>
      <c r="C42" s="55"/>
      <c r="D42" s="56"/>
      <c r="E42" s="56"/>
      <c r="F42" s="55"/>
      <c r="G42" s="55"/>
      <c r="H42" s="56"/>
      <c r="I42" s="56"/>
      <c r="J42" s="55"/>
      <c r="K42" s="56"/>
      <c r="L42" s="57"/>
      <c r="M42" s="56"/>
    </row>
    <row r="43" spans="2:13" ht="12" thickBot="1" x14ac:dyDescent="0.35"/>
    <row r="44" spans="2:13" s="48" customFormat="1" ht="30.6" customHeight="1" thickTop="1" x14ac:dyDescent="0.3">
      <c r="B44" s="51" t="s">
        <v>93</v>
      </c>
      <c r="C44" s="51" t="s">
        <v>75</v>
      </c>
      <c r="D44" s="51" t="s">
        <v>76</v>
      </c>
      <c r="E44" s="51" t="s">
        <v>77</v>
      </c>
      <c r="F44" s="51" t="s">
        <v>78</v>
      </c>
      <c r="G44" s="51" t="s">
        <v>79</v>
      </c>
      <c r="H44" s="52" t="s">
        <v>156</v>
      </c>
      <c r="I44" s="52" t="s">
        <v>157</v>
      </c>
      <c r="J44" s="52" t="s">
        <v>158</v>
      </c>
      <c r="K44" s="52" t="s">
        <v>80</v>
      </c>
      <c r="L44" s="53" t="s">
        <v>94</v>
      </c>
      <c r="M44" s="53" t="s">
        <v>95</v>
      </c>
    </row>
    <row r="45" spans="2:13" ht="52.2" customHeight="1" x14ac:dyDescent="0.3">
      <c r="B45" s="55">
        <v>3</v>
      </c>
      <c r="C45" s="55" t="s">
        <v>174</v>
      </c>
      <c r="D45" s="56" t="s">
        <v>1077</v>
      </c>
      <c r="E45" s="56" t="s">
        <v>1609</v>
      </c>
      <c r="F45" s="55" t="s">
        <v>3</v>
      </c>
      <c r="G45" s="55" t="s">
        <v>150</v>
      </c>
      <c r="H45" s="56" t="s">
        <v>1641</v>
      </c>
      <c r="I45" s="56" t="s">
        <v>1607</v>
      </c>
      <c r="J45" s="55" t="s">
        <v>88</v>
      </c>
      <c r="K45" s="56"/>
      <c r="L45" s="57"/>
      <c r="M45" s="56"/>
    </row>
    <row r="46" spans="2:13" ht="47.4" customHeight="1" x14ac:dyDescent="0.3">
      <c r="B46" s="55">
        <v>3</v>
      </c>
      <c r="C46" s="55" t="s">
        <v>174</v>
      </c>
      <c r="D46" s="56" t="s">
        <v>1077</v>
      </c>
      <c r="E46" s="56" t="s">
        <v>1609</v>
      </c>
      <c r="F46" s="55" t="s">
        <v>3</v>
      </c>
      <c r="G46" s="55" t="s">
        <v>150</v>
      </c>
      <c r="H46" s="56" t="s">
        <v>1640</v>
      </c>
      <c r="I46" s="56" t="s">
        <v>1639</v>
      </c>
      <c r="J46" s="55" t="s">
        <v>88</v>
      </c>
      <c r="K46" s="56"/>
      <c r="L46" s="57"/>
      <c r="M46" s="56"/>
    </row>
    <row r="47" spans="2:13" ht="79.2" customHeight="1" x14ac:dyDescent="0.3">
      <c r="B47" s="55">
        <v>3</v>
      </c>
      <c r="C47" s="55" t="s">
        <v>174</v>
      </c>
      <c r="D47" s="56" t="s">
        <v>1077</v>
      </c>
      <c r="E47" s="56" t="s">
        <v>1598</v>
      </c>
      <c r="F47" s="55" t="s">
        <v>3</v>
      </c>
      <c r="G47" s="55" t="s">
        <v>150</v>
      </c>
      <c r="H47" s="56" t="s">
        <v>1638</v>
      </c>
      <c r="I47" s="56" t="s">
        <v>1605</v>
      </c>
      <c r="J47" s="55" t="s">
        <v>88</v>
      </c>
      <c r="K47" s="56"/>
      <c r="L47" s="57"/>
      <c r="M47" s="56"/>
    </row>
    <row r="48" spans="2:13" ht="46.2" customHeight="1" x14ac:dyDescent="0.3">
      <c r="B48" s="55">
        <v>3</v>
      </c>
      <c r="C48" s="55" t="s">
        <v>174</v>
      </c>
      <c r="D48" s="56" t="s">
        <v>1077</v>
      </c>
      <c r="E48" s="56" t="s">
        <v>1598</v>
      </c>
      <c r="F48" s="55" t="s">
        <v>3</v>
      </c>
      <c r="G48" s="55" t="s">
        <v>150</v>
      </c>
      <c r="H48" s="56" t="s">
        <v>1637</v>
      </c>
      <c r="I48" s="56" t="s">
        <v>1603</v>
      </c>
      <c r="J48" s="55" t="s">
        <v>88</v>
      </c>
      <c r="K48" s="56"/>
      <c r="L48" s="57"/>
      <c r="M48" s="56"/>
    </row>
    <row r="49" spans="2:13" ht="44.4" customHeight="1" x14ac:dyDescent="0.3">
      <c r="B49" s="55">
        <v>3</v>
      </c>
      <c r="C49" s="55" t="s">
        <v>174</v>
      </c>
      <c r="D49" s="56" t="s">
        <v>1077</v>
      </c>
      <c r="E49" s="56" t="s">
        <v>1598</v>
      </c>
      <c r="F49" s="55" t="s">
        <v>3</v>
      </c>
      <c r="G49" s="55" t="s">
        <v>150</v>
      </c>
      <c r="H49" s="56" t="s">
        <v>1636</v>
      </c>
      <c r="I49" s="56" t="s">
        <v>1596</v>
      </c>
      <c r="J49" s="55" t="s">
        <v>88</v>
      </c>
      <c r="K49" s="56"/>
      <c r="L49" s="57"/>
      <c r="M49" s="56"/>
    </row>
    <row r="50" spans="2:13" ht="45" customHeight="1" x14ac:dyDescent="0.3">
      <c r="B50" s="55">
        <v>3</v>
      </c>
      <c r="C50" s="55" t="s">
        <v>174</v>
      </c>
      <c r="D50" s="56" t="s">
        <v>1077</v>
      </c>
      <c r="E50" s="56" t="s">
        <v>1598</v>
      </c>
      <c r="F50" s="55" t="s">
        <v>3</v>
      </c>
      <c r="G50" s="55" t="s">
        <v>150</v>
      </c>
      <c r="H50" s="56" t="s">
        <v>1635</v>
      </c>
      <c r="I50" s="56" t="s">
        <v>1596</v>
      </c>
      <c r="J50" s="55" t="s">
        <v>88</v>
      </c>
      <c r="K50" s="56"/>
      <c r="L50" s="57"/>
      <c r="M50" s="56"/>
    </row>
    <row r="51" spans="2:13" ht="50.4" customHeight="1" x14ac:dyDescent="0.3">
      <c r="B51" s="55">
        <v>3</v>
      </c>
      <c r="C51" s="55" t="s">
        <v>174</v>
      </c>
      <c r="D51" s="56" t="s">
        <v>1077</v>
      </c>
      <c r="E51" s="56" t="s">
        <v>1598</v>
      </c>
      <c r="F51" s="55" t="s">
        <v>3</v>
      </c>
      <c r="G51" s="55" t="s">
        <v>150</v>
      </c>
      <c r="H51" s="56" t="s">
        <v>1634</v>
      </c>
      <c r="I51" s="56" t="s">
        <v>1596</v>
      </c>
      <c r="J51" s="55" t="s">
        <v>88</v>
      </c>
      <c r="K51" s="56"/>
      <c r="L51" s="57"/>
      <c r="M51" s="56"/>
    </row>
    <row r="52" spans="2:13" ht="75.599999999999994" customHeight="1" x14ac:dyDescent="0.3">
      <c r="B52" s="55">
        <v>3</v>
      </c>
      <c r="C52" s="55" t="s">
        <v>174</v>
      </c>
      <c r="D52" s="56" t="s">
        <v>1077</v>
      </c>
      <c r="E52" s="56" t="s">
        <v>1593</v>
      </c>
      <c r="F52" s="55" t="s">
        <v>3</v>
      </c>
      <c r="G52" s="55" t="s">
        <v>150</v>
      </c>
      <c r="H52" s="56" t="s">
        <v>1633</v>
      </c>
      <c r="I52" s="56" t="s">
        <v>1632</v>
      </c>
      <c r="J52" s="55" t="s">
        <v>87</v>
      </c>
      <c r="K52" s="56"/>
      <c r="L52" s="57"/>
      <c r="M52" s="56"/>
    </row>
    <row r="53" spans="2:13" ht="57" x14ac:dyDescent="0.3">
      <c r="B53" s="55">
        <v>3</v>
      </c>
      <c r="C53" s="55" t="s">
        <v>174</v>
      </c>
      <c r="D53" s="56" t="s">
        <v>1077</v>
      </c>
      <c r="E53" s="56" t="s">
        <v>1593</v>
      </c>
      <c r="F53" s="55" t="s">
        <v>3</v>
      </c>
      <c r="G53" s="55" t="s">
        <v>150</v>
      </c>
      <c r="H53" s="56" t="s">
        <v>1631</v>
      </c>
      <c r="I53" s="56" t="s">
        <v>1630</v>
      </c>
      <c r="J53" s="55" t="s">
        <v>87</v>
      </c>
      <c r="K53" s="56"/>
      <c r="L53" s="57"/>
      <c r="M53" s="56"/>
    </row>
    <row r="54" spans="2:13" ht="62.4" customHeight="1" x14ac:dyDescent="0.3">
      <c r="B54" s="55">
        <v>3</v>
      </c>
      <c r="C54" s="55" t="s">
        <v>174</v>
      </c>
      <c r="D54" s="56" t="s">
        <v>1077</v>
      </c>
      <c r="E54" s="56" t="s">
        <v>1590</v>
      </c>
      <c r="F54" s="55" t="s">
        <v>3</v>
      </c>
      <c r="G54" s="55" t="s">
        <v>150</v>
      </c>
      <c r="H54" s="56" t="s">
        <v>1625</v>
      </c>
      <c r="I54" s="56" t="s">
        <v>1624</v>
      </c>
      <c r="J54" s="55" t="s">
        <v>87</v>
      </c>
      <c r="K54" s="56"/>
      <c r="L54" s="57"/>
      <c r="M54" s="56"/>
    </row>
    <row r="55" spans="2:13" ht="57" x14ac:dyDescent="0.3">
      <c r="B55" s="55">
        <v>3</v>
      </c>
      <c r="C55" s="55" t="s">
        <v>174</v>
      </c>
      <c r="D55" s="56" t="s">
        <v>1077</v>
      </c>
      <c r="E55" s="56" t="s">
        <v>1590</v>
      </c>
      <c r="F55" s="55" t="s">
        <v>3</v>
      </c>
      <c r="G55" s="55" t="s">
        <v>150</v>
      </c>
      <c r="H55" s="56" t="s">
        <v>1623</v>
      </c>
      <c r="I55" s="56" t="s">
        <v>1622</v>
      </c>
      <c r="J55" s="55" t="s">
        <v>87</v>
      </c>
      <c r="K55" s="56"/>
      <c r="L55" s="57"/>
      <c r="M55" s="56"/>
    </row>
    <row r="56" spans="2:13" ht="57" x14ac:dyDescent="0.3">
      <c r="B56" s="55">
        <v>3</v>
      </c>
      <c r="C56" s="55" t="s">
        <v>174</v>
      </c>
      <c r="D56" s="56" t="s">
        <v>1077</v>
      </c>
      <c r="E56" s="56" t="s">
        <v>1590</v>
      </c>
      <c r="F56" s="55" t="s">
        <v>3</v>
      </c>
      <c r="G56" s="55" t="s">
        <v>150</v>
      </c>
      <c r="H56" s="56" t="s">
        <v>1629</v>
      </c>
      <c r="I56" s="56" t="s">
        <v>1628</v>
      </c>
      <c r="J56" s="55" t="s">
        <v>88</v>
      </c>
      <c r="K56" s="56"/>
      <c r="L56" s="57"/>
      <c r="M56" s="56"/>
    </row>
    <row r="57" spans="2:13" ht="57" x14ac:dyDescent="0.3">
      <c r="B57" s="55">
        <v>3</v>
      </c>
      <c r="C57" s="55" t="s">
        <v>174</v>
      </c>
      <c r="D57" s="56" t="s">
        <v>1077</v>
      </c>
      <c r="E57" s="56" t="s">
        <v>1590</v>
      </c>
      <c r="F57" s="55" t="s">
        <v>3</v>
      </c>
      <c r="G57" s="55" t="s">
        <v>150</v>
      </c>
      <c r="H57" s="56" t="s">
        <v>1627</v>
      </c>
      <c r="I57" s="56" t="s">
        <v>1626</v>
      </c>
      <c r="J57" s="55" t="s">
        <v>88</v>
      </c>
      <c r="K57" s="56"/>
      <c r="L57" s="57"/>
      <c r="M57" s="56"/>
    </row>
    <row r="58" spans="2:13" ht="45.6" x14ac:dyDescent="0.3">
      <c r="B58" s="55">
        <v>3</v>
      </c>
      <c r="C58" s="55" t="s">
        <v>174</v>
      </c>
      <c r="D58" s="56" t="s">
        <v>1077</v>
      </c>
      <c r="E58" s="56" t="s">
        <v>1585</v>
      </c>
      <c r="F58" s="55" t="s">
        <v>3</v>
      </c>
      <c r="G58" s="55" t="s">
        <v>150</v>
      </c>
      <c r="H58" s="56" t="s">
        <v>1625</v>
      </c>
      <c r="I58" s="56" t="s">
        <v>1624</v>
      </c>
      <c r="J58" s="55" t="s">
        <v>87</v>
      </c>
      <c r="K58" s="56"/>
      <c r="L58" s="57"/>
      <c r="M58" s="56"/>
    </row>
    <row r="59" spans="2:13" ht="49.95" customHeight="1" x14ac:dyDescent="0.3">
      <c r="B59" s="55">
        <v>3</v>
      </c>
      <c r="C59" s="55" t="s">
        <v>174</v>
      </c>
      <c r="D59" s="56" t="s">
        <v>1077</v>
      </c>
      <c r="E59" s="56" t="s">
        <v>1585</v>
      </c>
      <c r="F59" s="55" t="s">
        <v>3</v>
      </c>
      <c r="G59" s="55" t="s">
        <v>150</v>
      </c>
      <c r="H59" s="56" t="s">
        <v>1623</v>
      </c>
      <c r="I59" s="56" t="s">
        <v>1622</v>
      </c>
      <c r="J59" s="55" t="s">
        <v>87</v>
      </c>
      <c r="K59" s="56"/>
      <c r="L59" s="57"/>
      <c r="M59" s="56"/>
    </row>
    <row r="60" spans="2:13" ht="75.599999999999994" customHeight="1" x14ac:dyDescent="0.3">
      <c r="B60" s="55">
        <v>3</v>
      </c>
      <c r="C60" s="55" t="s">
        <v>174</v>
      </c>
      <c r="D60" s="56" t="s">
        <v>1077</v>
      </c>
      <c r="E60" s="56" t="s">
        <v>1585</v>
      </c>
      <c r="F60" s="55" t="s">
        <v>3</v>
      </c>
      <c r="G60" s="55" t="s">
        <v>150</v>
      </c>
      <c r="H60" s="56" t="s">
        <v>1621</v>
      </c>
      <c r="I60" s="56" t="s">
        <v>1620</v>
      </c>
      <c r="J60" s="55" t="s">
        <v>88</v>
      </c>
      <c r="K60" s="56"/>
      <c r="L60" s="57"/>
      <c r="M60" s="56"/>
    </row>
    <row r="61" spans="2:13" ht="58.2" customHeight="1" x14ac:dyDescent="0.3">
      <c r="B61" s="55">
        <v>3</v>
      </c>
      <c r="C61" s="55" t="s">
        <v>174</v>
      </c>
      <c r="D61" s="56" t="s">
        <v>1077</v>
      </c>
      <c r="E61" s="56" t="s">
        <v>1580</v>
      </c>
      <c r="F61" s="55" t="s">
        <v>3</v>
      </c>
      <c r="G61" s="55" t="s">
        <v>150</v>
      </c>
      <c r="H61" s="56" t="s">
        <v>1619</v>
      </c>
      <c r="I61" s="56" t="s">
        <v>1618</v>
      </c>
      <c r="J61" s="55" t="s">
        <v>87</v>
      </c>
      <c r="K61" s="56"/>
      <c r="L61" s="57"/>
      <c r="M61" s="56"/>
    </row>
    <row r="62" spans="2:13" ht="59.4" customHeight="1" x14ac:dyDescent="0.3">
      <c r="B62" s="55">
        <v>3</v>
      </c>
      <c r="C62" s="55" t="s">
        <v>174</v>
      </c>
      <c r="D62" s="56" t="s">
        <v>1077</v>
      </c>
      <c r="E62" s="56" t="s">
        <v>1580</v>
      </c>
      <c r="F62" s="55" t="s">
        <v>3</v>
      </c>
      <c r="G62" s="55" t="s">
        <v>150</v>
      </c>
      <c r="H62" s="56" t="s">
        <v>1617</v>
      </c>
      <c r="I62" s="56" t="s">
        <v>1616</v>
      </c>
      <c r="J62" s="55" t="s">
        <v>87</v>
      </c>
      <c r="K62" s="56"/>
      <c r="L62" s="57"/>
      <c r="M62" s="56"/>
    </row>
    <row r="63" spans="2:13" ht="62.4" customHeight="1" x14ac:dyDescent="0.3">
      <c r="B63" s="55">
        <v>3</v>
      </c>
      <c r="C63" s="55" t="s">
        <v>174</v>
      </c>
      <c r="D63" s="56" t="s">
        <v>1077</v>
      </c>
      <c r="E63" s="56" t="s">
        <v>1580</v>
      </c>
      <c r="F63" s="55" t="s">
        <v>3</v>
      </c>
      <c r="G63" s="55" t="s">
        <v>150</v>
      </c>
      <c r="H63" s="56" t="s">
        <v>1615</v>
      </c>
      <c r="I63" s="56" t="s">
        <v>1614</v>
      </c>
      <c r="J63" s="55" t="s">
        <v>88</v>
      </c>
      <c r="K63" s="56"/>
      <c r="L63" s="57"/>
      <c r="M63" s="56"/>
    </row>
    <row r="64" spans="2:13" ht="55.2" customHeight="1" x14ac:dyDescent="0.3">
      <c r="B64" s="55">
        <v>3</v>
      </c>
      <c r="C64" s="55" t="s">
        <v>174</v>
      </c>
      <c r="D64" s="56" t="s">
        <v>1077</v>
      </c>
      <c r="E64" s="56" t="s">
        <v>1580</v>
      </c>
      <c r="F64" s="55" t="s">
        <v>3</v>
      </c>
      <c r="G64" s="55" t="s">
        <v>150</v>
      </c>
      <c r="H64" s="56" t="s">
        <v>1613</v>
      </c>
      <c r="I64" s="56" t="s">
        <v>1612</v>
      </c>
      <c r="J64" s="55" t="s">
        <v>86</v>
      </c>
      <c r="K64" s="56"/>
      <c r="L64" s="57"/>
      <c r="M64" s="56"/>
    </row>
    <row r="65" spans="2:13" ht="57" x14ac:dyDescent="0.3">
      <c r="B65" s="55">
        <v>3</v>
      </c>
      <c r="C65" s="55" t="s">
        <v>174</v>
      </c>
      <c r="D65" s="56" t="s">
        <v>1077</v>
      </c>
      <c r="E65" s="56" t="s">
        <v>1577</v>
      </c>
      <c r="F65" s="55" t="s">
        <v>3</v>
      </c>
      <c r="G65" s="55" t="s">
        <v>150</v>
      </c>
      <c r="H65" s="56" t="s">
        <v>1611</v>
      </c>
      <c r="I65" s="56" t="s">
        <v>1610</v>
      </c>
      <c r="J65" s="55" t="s">
        <v>86</v>
      </c>
      <c r="K65" s="56"/>
      <c r="L65" s="57"/>
      <c r="M65" s="56"/>
    </row>
    <row r="66" spans="2:13" x14ac:dyDescent="0.3">
      <c r="B66" s="55">
        <v>3</v>
      </c>
      <c r="C66" s="55"/>
      <c r="D66" s="56"/>
      <c r="E66" s="56"/>
      <c r="F66" s="55"/>
      <c r="G66" s="55"/>
      <c r="H66" s="56"/>
      <c r="I66" s="56"/>
      <c r="J66" s="55"/>
      <c r="K66" s="56"/>
      <c r="L66" s="57"/>
      <c r="M66" s="56"/>
    </row>
    <row r="67" spans="2:13" ht="12" thickBot="1" x14ac:dyDescent="0.35">
      <c r="D67" s="59"/>
      <c r="E67" s="59"/>
      <c r="H67" s="59"/>
      <c r="I67" s="59"/>
      <c r="K67" s="59"/>
      <c r="M67" s="59"/>
    </row>
    <row r="68" spans="2:13" s="48" customFormat="1" ht="21" thickTop="1" x14ac:dyDescent="0.3">
      <c r="B68" s="51" t="s">
        <v>93</v>
      </c>
      <c r="C68" s="51" t="s">
        <v>75</v>
      </c>
      <c r="D68" s="51" t="s">
        <v>76</v>
      </c>
      <c r="E68" s="51" t="s">
        <v>77</v>
      </c>
      <c r="F68" s="51" t="s">
        <v>78</v>
      </c>
      <c r="G68" s="51" t="s">
        <v>79</v>
      </c>
      <c r="H68" s="52" t="s">
        <v>156</v>
      </c>
      <c r="I68" s="52" t="s">
        <v>157</v>
      </c>
      <c r="J68" s="52" t="s">
        <v>158</v>
      </c>
      <c r="K68" s="52" t="s">
        <v>80</v>
      </c>
      <c r="L68" s="53" t="s">
        <v>94</v>
      </c>
      <c r="M68" s="53" t="s">
        <v>95</v>
      </c>
    </row>
    <row r="69" spans="2:13" ht="45.6" customHeight="1" x14ac:dyDescent="0.3">
      <c r="B69" s="55">
        <v>4</v>
      </c>
      <c r="C69" s="55" t="s">
        <v>174</v>
      </c>
      <c r="D69" s="56" t="s">
        <v>1077</v>
      </c>
      <c r="E69" s="56" t="s">
        <v>1609</v>
      </c>
      <c r="F69" s="55" t="s">
        <v>3</v>
      </c>
      <c r="G69" s="55" t="s">
        <v>150</v>
      </c>
      <c r="H69" s="56" t="s">
        <v>1608</v>
      </c>
      <c r="I69" s="56" t="s">
        <v>1607</v>
      </c>
      <c r="J69" s="55" t="s">
        <v>88</v>
      </c>
      <c r="K69" s="56"/>
      <c r="L69" s="57"/>
      <c r="M69" s="56"/>
    </row>
    <row r="70" spans="2:13" ht="79.8" x14ac:dyDescent="0.3">
      <c r="B70" s="55">
        <v>4</v>
      </c>
      <c r="C70" s="55" t="s">
        <v>174</v>
      </c>
      <c r="D70" s="56" t="s">
        <v>1077</v>
      </c>
      <c r="E70" s="56" t="s">
        <v>1598</v>
      </c>
      <c r="F70" s="55" t="s">
        <v>3</v>
      </c>
      <c r="G70" s="55" t="s">
        <v>150</v>
      </c>
      <c r="H70" s="56" t="s">
        <v>1606</v>
      </c>
      <c r="I70" s="56" t="s">
        <v>1605</v>
      </c>
      <c r="J70" s="55" t="s">
        <v>88</v>
      </c>
      <c r="K70" s="56"/>
      <c r="L70" s="57"/>
      <c r="M70" s="56"/>
    </row>
    <row r="71" spans="2:13" ht="58.2" customHeight="1" x14ac:dyDescent="0.3">
      <c r="B71" s="55">
        <v>4</v>
      </c>
      <c r="C71" s="55" t="s">
        <v>174</v>
      </c>
      <c r="D71" s="56" t="s">
        <v>1077</v>
      </c>
      <c r="E71" s="56" t="s">
        <v>1598</v>
      </c>
      <c r="F71" s="55" t="s">
        <v>3</v>
      </c>
      <c r="G71" s="55" t="s">
        <v>150</v>
      </c>
      <c r="H71" s="56" t="s">
        <v>1604</v>
      </c>
      <c r="I71" s="56" t="s">
        <v>1603</v>
      </c>
      <c r="J71" s="55" t="s">
        <v>88</v>
      </c>
      <c r="K71" s="56"/>
      <c r="L71" s="57"/>
      <c r="M71" s="56"/>
    </row>
    <row r="72" spans="2:13" ht="34.200000000000003" x14ac:dyDescent="0.3">
      <c r="B72" s="55">
        <v>4</v>
      </c>
      <c r="C72" s="55" t="s">
        <v>174</v>
      </c>
      <c r="D72" s="56" t="s">
        <v>1077</v>
      </c>
      <c r="E72" s="56" t="s">
        <v>1598</v>
      </c>
      <c r="F72" s="55" t="s">
        <v>3</v>
      </c>
      <c r="G72" s="55" t="s">
        <v>150</v>
      </c>
      <c r="H72" s="56" t="s">
        <v>1602</v>
      </c>
      <c r="I72" s="56" t="s">
        <v>1601</v>
      </c>
      <c r="J72" s="55" t="s">
        <v>86</v>
      </c>
      <c r="K72" s="56"/>
      <c r="L72" s="57"/>
      <c r="M72" s="56"/>
    </row>
    <row r="73" spans="2:13" ht="57" x14ac:dyDescent="0.3">
      <c r="B73" s="55">
        <v>4</v>
      </c>
      <c r="C73" s="55" t="s">
        <v>174</v>
      </c>
      <c r="D73" s="56" t="s">
        <v>1077</v>
      </c>
      <c r="E73" s="56" t="s">
        <v>1598</v>
      </c>
      <c r="F73" s="55" t="s">
        <v>3</v>
      </c>
      <c r="G73" s="55" t="s">
        <v>150</v>
      </c>
      <c r="H73" s="56" t="s">
        <v>1600</v>
      </c>
      <c r="I73" s="56" t="s">
        <v>1596</v>
      </c>
      <c r="J73" s="55" t="s">
        <v>88</v>
      </c>
      <c r="K73" s="56"/>
      <c r="L73" s="57"/>
      <c r="M73" s="56"/>
    </row>
    <row r="74" spans="2:13" ht="57" x14ac:dyDescent="0.3">
      <c r="B74" s="55">
        <v>4</v>
      </c>
      <c r="C74" s="55" t="s">
        <v>174</v>
      </c>
      <c r="D74" s="56" t="s">
        <v>1077</v>
      </c>
      <c r="E74" s="56" t="s">
        <v>1598</v>
      </c>
      <c r="F74" s="55" t="s">
        <v>3</v>
      </c>
      <c r="G74" s="55" t="s">
        <v>150</v>
      </c>
      <c r="H74" s="56" t="s">
        <v>1599</v>
      </c>
      <c r="I74" s="56" t="s">
        <v>1596</v>
      </c>
      <c r="J74" s="55" t="s">
        <v>88</v>
      </c>
      <c r="K74" s="56"/>
      <c r="L74" s="57"/>
      <c r="M74" s="56"/>
    </row>
    <row r="75" spans="2:13" ht="57" x14ac:dyDescent="0.3">
      <c r="B75" s="55">
        <v>4</v>
      </c>
      <c r="C75" s="55" t="s">
        <v>174</v>
      </c>
      <c r="D75" s="56" t="s">
        <v>1077</v>
      </c>
      <c r="E75" s="56" t="s">
        <v>1598</v>
      </c>
      <c r="F75" s="55" t="s">
        <v>3</v>
      </c>
      <c r="G75" s="55" t="s">
        <v>150</v>
      </c>
      <c r="H75" s="56" t="s">
        <v>1597</v>
      </c>
      <c r="I75" s="56" t="s">
        <v>1596</v>
      </c>
      <c r="J75" s="55" t="s">
        <v>88</v>
      </c>
      <c r="K75" s="56"/>
      <c r="L75" s="57"/>
      <c r="M75" s="56"/>
    </row>
    <row r="76" spans="2:13" ht="82.95" customHeight="1" x14ac:dyDescent="0.3">
      <c r="B76" s="55">
        <v>4</v>
      </c>
      <c r="C76" s="55" t="s">
        <v>174</v>
      </c>
      <c r="D76" s="56" t="s">
        <v>1077</v>
      </c>
      <c r="E76" s="56" t="s">
        <v>1593</v>
      </c>
      <c r="F76" s="55" t="s">
        <v>3</v>
      </c>
      <c r="G76" s="55" t="s">
        <v>150</v>
      </c>
      <c r="H76" s="56" t="s">
        <v>1595</v>
      </c>
      <c r="I76" s="56" t="s">
        <v>1594</v>
      </c>
      <c r="J76" s="55" t="s">
        <v>87</v>
      </c>
      <c r="K76" s="56"/>
      <c r="L76" s="57"/>
      <c r="M76" s="56"/>
    </row>
    <row r="77" spans="2:13" ht="57" x14ac:dyDescent="0.3">
      <c r="B77" s="55">
        <v>4</v>
      </c>
      <c r="C77" s="55" t="s">
        <v>174</v>
      </c>
      <c r="D77" s="56" t="s">
        <v>1077</v>
      </c>
      <c r="E77" s="56" t="s">
        <v>1593</v>
      </c>
      <c r="F77" s="55" t="s">
        <v>3</v>
      </c>
      <c r="G77" s="55" t="s">
        <v>150</v>
      </c>
      <c r="H77" s="56" t="s">
        <v>1592</v>
      </c>
      <c r="I77" s="56" t="s">
        <v>1591</v>
      </c>
      <c r="J77" s="55" t="s">
        <v>87</v>
      </c>
      <c r="K77" s="56"/>
      <c r="L77" s="57"/>
      <c r="M77" s="56"/>
    </row>
    <row r="78" spans="2:13" ht="57" x14ac:dyDescent="0.3">
      <c r="B78" s="55">
        <v>4</v>
      </c>
      <c r="C78" s="55" t="s">
        <v>174</v>
      </c>
      <c r="D78" s="56" t="s">
        <v>1077</v>
      </c>
      <c r="E78" s="56" t="s">
        <v>1590</v>
      </c>
      <c r="F78" s="55" t="s">
        <v>3</v>
      </c>
      <c r="G78" s="55" t="s">
        <v>150</v>
      </c>
      <c r="H78" s="56" t="s">
        <v>1589</v>
      </c>
      <c r="I78" s="56" t="s">
        <v>1588</v>
      </c>
      <c r="J78" s="55" t="s">
        <v>88</v>
      </c>
      <c r="K78" s="56"/>
      <c r="L78" s="57"/>
      <c r="M78" s="56"/>
    </row>
    <row r="79" spans="2:13" ht="45.6" x14ac:dyDescent="0.3">
      <c r="B79" s="55">
        <v>4</v>
      </c>
      <c r="C79" s="55" t="s">
        <v>174</v>
      </c>
      <c r="D79" s="56" t="s">
        <v>1077</v>
      </c>
      <c r="E79" s="56" t="s">
        <v>1585</v>
      </c>
      <c r="F79" s="55" t="s">
        <v>3</v>
      </c>
      <c r="G79" s="55" t="s">
        <v>150</v>
      </c>
      <c r="H79" s="56" t="s">
        <v>1587</v>
      </c>
      <c r="I79" s="56" t="s">
        <v>1586</v>
      </c>
      <c r="J79" s="55" t="s">
        <v>87</v>
      </c>
      <c r="K79" s="56"/>
      <c r="L79" s="57"/>
      <c r="M79" s="56"/>
    </row>
    <row r="80" spans="2:13" ht="68.400000000000006" x14ac:dyDescent="0.3">
      <c r="B80" s="55">
        <v>4</v>
      </c>
      <c r="C80" s="55" t="s">
        <v>174</v>
      </c>
      <c r="D80" s="56" t="s">
        <v>1077</v>
      </c>
      <c r="E80" s="56" t="s">
        <v>1585</v>
      </c>
      <c r="F80" s="55" t="s">
        <v>3</v>
      </c>
      <c r="G80" s="55" t="s">
        <v>150</v>
      </c>
      <c r="H80" s="56" t="s">
        <v>1584</v>
      </c>
      <c r="I80" s="56" t="s">
        <v>1583</v>
      </c>
      <c r="J80" s="55" t="s">
        <v>88</v>
      </c>
      <c r="K80" s="56"/>
      <c r="L80" s="57"/>
      <c r="M80" s="56"/>
    </row>
    <row r="81" spans="2:13" ht="45.6" x14ac:dyDescent="0.3">
      <c r="B81" s="55">
        <v>4</v>
      </c>
      <c r="C81" s="55" t="s">
        <v>174</v>
      </c>
      <c r="D81" s="56" t="s">
        <v>1077</v>
      </c>
      <c r="E81" s="56" t="s">
        <v>1580</v>
      </c>
      <c r="F81" s="55" t="s">
        <v>3</v>
      </c>
      <c r="G81" s="55" t="s">
        <v>150</v>
      </c>
      <c r="H81" s="56" t="s">
        <v>1582</v>
      </c>
      <c r="I81" s="56" t="s">
        <v>1581</v>
      </c>
      <c r="J81" s="55" t="s">
        <v>86</v>
      </c>
      <c r="K81" s="56"/>
      <c r="L81" s="57"/>
      <c r="M81" s="56"/>
    </row>
    <row r="82" spans="2:13" ht="45.6" x14ac:dyDescent="0.3">
      <c r="B82" s="55">
        <v>4</v>
      </c>
      <c r="C82" s="55" t="s">
        <v>174</v>
      </c>
      <c r="D82" s="56" t="s">
        <v>1077</v>
      </c>
      <c r="E82" s="56" t="s">
        <v>1580</v>
      </c>
      <c r="F82" s="55" t="s">
        <v>3</v>
      </c>
      <c r="G82" s="55" t="s">
        <v>150</v>
      </c>
      <c r="H82" s="56" t="s">
        <v>1579</v>
      </c>
      <c r="I82" s="56" t="s">
        <v>1578</v>
      </c>
      <c r="J82" s="55" t="s">
        <v>88</v>
      </c>
      <c r="K82" s="56"/>
      <c r="L82" s="57"/>
      <c r="M82" s="56"/>
    </row>
    <row r="83" spans="2:13" ht="57" x14ac:dyDescent="0.3">
      <c r="B83" s="55">
        <v>4</v>
      </c>
      <c r="C83" s="55" t="s">
        <v>174</v>
      </c>
      <c r="D83" s="56" t="s">
        <v>1077</v>
      </c>
      <c r="E83" s="56" t="s">
        <v>1577</v>
      </c>
      <c r="F83" s="55" t="s">
        <v>3</v>
      </c>
      <c r="G83" s="55" t="s">
        <v>150</v>
      </c>
      <c r="H83" s="56" t="s">
        <v>1576</v>
      </c>
      <c r="I83" s="56" t="s">
        <v>1575</v>
      </c>
      <c r="J83" s="55" t="s">
        <v>86</v>
      </c>
      <c r="K83" s="56"/>
      <c r="L83" s="57"/>
      <c r="M83" s="56"/>
    </row>
    <row r="84" spans="2:13" x14ac:dyDescent="0.3">
      <c r="B84" s="55">
        <v>4</v>
      </c>
      <c r="C84" s="55"/>
      <c r="D84" s="56"/>
      <c r="E84" s="56"/>
      <c r="F84" s="55"/>
      <c r="G84" s="55"/>
      <c r="H84" s="56"/>
      <c r="I84" s="56"/>
      <c r="J84" s="55"/>
      <c r="K84" s="56"/>
      <c r="L84" s="57"/>
      <c r="M84" s="56"/>
    </row>
  </sheetData>
  <sheetProtection formatCells="0" formatColumns="0" formatRows="0" insertColumns="0" insertRows="0" insertHyperlinks="0" deleteColumns="0" deleteRows="0" sort="0" autoFilter="0" pivotTables="0"/>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C45:C66 C15:C23 C26:C42 C69:C84" xr:uid="{00000000-0002-0000-0D00-000000000000}">
      <formula1>Frentes</formula1>
    </dataValidation>
    <dataValidation type="list" allowBlank="1" showInputMessage="1" showErrorMessage="1" sqref="F45:F66 F15:F23 F26:F42 F69:F84" xr:uid="{00000000-0002-0000-0D00-000001000000}">
      <formula1>Alta_Dirección</formula1>
    </dataValidation>
    <dataValidation type="list" allowBlank="1" showInputMessage="1" showErrorMessage="1" sqref="J15:J23 J26:J42 J69:J84 J45:J66" xr:uid="{00000000-0002-0000-0D00-000002000000}">
      <formula1>Categoría</formula1>
    </dataValidation>
    <dataValidation type="list" allowBlank="1" showInputMessage="1" showErrorMessage="1" sqref="L26:L42 L69:L84 L15:L23 L45:L66" xr:uid="{00000000-0002-0000-0D00-000003000000}">
      <formula1>Cumplimiento</formula1>
    </dataValidation>
    <dataValidation type="list" allowBlank="1" showInputMessage="1" showErrorMessage="1" sqref="G45:G66 G15:G23 G26:G42 G69:G84" xr:uid="{00000000-0002-0000-0D00-000004000000}">
      <formula1>Área</formula1>
    </dataValidation>
    <dataValidation type="list" allowBlank="1" showInputMessage="1" showErrorMessage="1" sqref="B15:B23 B26:B42 B69:B84 B45:B66" xr:uid="{00000000-0002-0000-0D00-000005000000}">
      <formula1>Trimestre</formula1>
    </dataValidation>
  </dataValidations>
  <hyperlinks>
    <hyperlink ref="L10:M11" location="Instrucciones!A1" display="Instrucciones para el diligenciamiento" xr:uid="{00000000-0004-0000-0D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9D86F186-9B3E-484A-9C2F-6D8ABA871969}">
            <xm:f>NOT(ISERROR(SEARCH('C:\Users\marilynrubio\Downloads\[EPIr049_V9 DESBLOQUEADO (1).xlsx]TB'!#REF!,L15)))</xm:f>
            <xm:f>'C:\Users\marilynrubio\Downloads\[EPIr049_V9 DESBLOQUEADO (1).xlsx]TB'!#REF!</xm:f>
            <x14:dxf>
              <fill>
                <patternFill>
                  <fgColor theme="1"/>
                  <bgColor rgb="FF00B050"/>
                </patternFill>
              </fill>
            </x14:dxf>
          </x14:cfRule>
          <x14:cfRule type="containsText" priority="14" operator="containsText" id="{EECB2632-C05C-4455-BA86-4DDAD1837A56}">
            <xm:f>NOT(ISERROR(SEARCH('C:\Users\marilynrubio\Downloads\[EPIr049_V9 DESBLOQUEADO (1).xlsx]TB'!#REF!,L15)))</xm:f>
            <xm:f>'C:\Users\marilynrubio\Downloads\[EPIr049_V9 DESBLOQUEADO (1).xlsx]TB'!#REF!</xm:f>
            <x14:dxf>
              <fill>
                <patternFill>
                  <fgColor theme="1"/>
                  <bgColor rgb="FFFFFF00"/>
                </patternFill>
              </fill>
            </x14:dxf>
          </x14:cfRule>
          <x14:cfRule type="containsText" priority="15" operator="containsText" id="{B36CDA2C-66C1-4994-B1FA-CDA582555843}">
            <xm:f>NOT(ISERROR(SEARCH('C:\Users\marilynrubio\Downloads\[EPIr049_V9 DESBLOQUEADO (1).xlsx]TB'!#REF!,L15)))</xm:f>
            <xm:f>'C:\Users\marilynrubio\Downloads\[EPIr049_V9 DESBLOQUEADO (1).xlsx]TB'!#REF!</xm:f>
            <x14:dxf>
              <fill>
                <patternFill>
                  <fgColor theme="1"/>
                  <bgColor rgb="FFFFC000"/>
                </patternFill>
              </fill>
            </x14:dxf>
          </x14:cfRule>
          <x14:cfRule type="containsText" priority="16" operator="containsText" id="{53320789-4EEE-4BFE-8B96-6276F1C5182D}">
            <xm:f>NOT(ISERROR(SEARCH('C:\Users\marilynrubio\Downloads\[EPIr049_V9 DESBLOQUEADO (1).xlsx]TB'!#REF!,L15)))</xm:f>
            <xm:f>'C:\Users\marilynrubio\Downloads\[EPIr049_V9 DESBLOQUEADO (1).xlsx]TB'!#REF!</xm:f>
            <x14:dxf>
              <fill>
                <patternFill>
                  <fgColor theme="1"/>
                  <bgColor rgb="FFFF0000"/>
                </patternFill>
              </fill>
            </x14:dxf>
          </x14:cfRule>
          <xm:sqref>L15:L23</xm:sqref>
        </x14:conditionalFormatting>
        <x14:conditionalFormatting xmlns:xm="http://schemas.microsoft.com/office/excel/2006/main">
          <x14:cfRule type="containsText" priority="9" operator="containsText" id="{D17BAD0E-5909-491B-BA8D-75B123AB6FD6}">
            <xm:f>NOT(ISERROR(SEARCH('C:\Users\marilynrubio\Downloads\[EPIr049_V9 DESBLOQUEADO (1).xlsx]TB'!#REF!,L26)))</xm:f>
            <xm:f>'C:\Users\marilynrubio\Downloads\[EPIr049_V9 DESBLOQUEADO (1).xlsx]TB'!#REF!</xm:f>
            <x14:dxf>
              <fill>
                <patternFill>
                  <fgColor theme="1"/>
                  <bgColor rgb="FF00B050"/>
                </patternFill>
              </fill>
            </x14:dxf>
          </x14:cfRule>
          <x14:cfRule type="containsText" priority="10" operator="containsText" id="{C61004CC-FD6B-44A1-BDDF-B6D1130998FD}">
            <xm:f>NOT(ISERROR(SEARCH('C:\Users\marilynrubio\Downloads\[EPIr049_V9 DESBLOQUEADO (1).xlsx]TB'!#REF!,L26)))</xm:f>
            <xm:f>'C:\Users\marilynrubio\Downloads\[EPIr049_V9 DESBLOQUEADO (1).xlsx]TB'!#REF!</xm:f>
            <x14:dxf>
              <fill>
                <patternFill>
                  <fgColor theme="1"/>
                  <bgColor rgb="FFFFFF00"/>
                </patternFill>
              </fill>
            </x14:dxf>
          </x14:cfRule>
          <x14:cfRule type="containsText" priority="11" operator="containsText" id="{3CA52559-27A8-4C48-859F-08738C989419}">
            <xm:f>NOT(ISERROR(SEARCH('C:\Users\marilynrubio\Downloads\[EPIr049_V9 DESBLOQUEADO (1).xlsx]TB'!#REF!,L26)))</xm:f>
            <xm:f>'C:\Users\marilynrubio\Downloads\[EPIr049_V9 DESBLOQUEADO (1).xlsx]TB'!#REF!</xm:f>
            <x14:dxf>
              <fill>
                <patternFill>
                  <fgColor theme="1"/>
                  <bgColor rgb="FFFFC000"/>
                </patternFill>
              </fill>
            </x14:dxf>
          </x14:cfRule>
          <x14:cfRule type="containsText" priority="12" operator="containsText" id="{BEF2D62A-1C83-4EC0-8E9D-32DE32376083}">
            <xm:f>NOT(ISERROR(SEARCH('C:\Users\marilynrubio\Downloads\[EPIr049_V9 DESBLOQUEADO (1).xlsx]TB'!#REF!,L26)))</xm:f>
            <xm:f>'C:\Users\marilynrubio\Downloads\[EPIr049_V9 DESBLOQUEADO (1).xlsx]TB'!#REF!</xm:f>
            <x14:dxf>
              <fill>
                <patternFill>
                  <fgColor theme="1"/>
                  <bgColor rgb="FFFF0000"/>
                </patternFill>
              </fill>
            </x14:dxf>
          </x14:cfRule>
          <xm:sqref>L26:L42</xm:sqref>
        </x14:conditionalFormatting>
        <x14:conditionalFormatting xmlns:xm="http://schemas.microsoft.com/office/excel/2006/main">
          <x14:cfRule type="containsText" priority="5" operator="containsText" id="{0D214A83-60E3-4FDB-8B3D-EFFA1E1D4099}">
            <xm:f>NOT(ISERROR(SEARCH('C:\Users\marilynrubio\Downloads\[EPIr049_V9 DESBLOQUEADO (1).xlsx]TB'!#REF!,L45)))</xm:f>
            <xm:f>'C:\Users\marilynrubio\Downloads\[EPIr049_V9 DESBLOQUEADO (1).xlsx]TB'!#REF!</xm:f>
            <x14:dxf>
              <fill>
                <patternFill>
                  <fgColor theme="1"/>
                  <bgColor rgb="FF00B050"/>
                </patternFill>
              </fill>
            </x14:dxf>
          </x14:cfRule>
          <x14:cfRule type="containsText" priority="6" operator="containsText" id="{9192590B-E20D-479C-9BD1-971C924EF69C}">
            <xm:f>NOT(ISERROR(SEARCH('C:\Users\marilynrubio\Downloads\[EPIr049_V9 DESBLOQUEADO (1).xlsx]TB'!#REF!,L45)))</xm:f>
            <xm:f>'C:\Users\marilynrubio\Downloads\[EPIr049_V9 DESBLOQUEADO (1).xlsx]TB'!#REF!</xm:f>
            <x14:dxf>
              <fill>
                <patternFill>
                  <fgColor theme="1"/>
                  <bgColor rgb="FFFFFF00"/>
                </patternFill>
              </fill>
            </x14:dxf>
          </x14:cfRule>
          <x14:cfRule type="containsText" priority="7" operator="containsText" id="{A659B0CF-B8DB-4BF5-B0B9-7A360B7AC730}">
            <xm:f>NOT(ISERROR(SEARCH('C:\Users\marilynrubio\Downloads\[EPIr049_V9 DESBLOQUEADO (1).xlsx]TB'!#REF!,L45)))</xm:f>
            <xm:f>'C:\Users\marilynrubio\Downloads\[EPIr049_V9 DESBLOQUEADO (1).xlsx]TB'!#REF!</xm:f>
            <x14:dxf>
              <fill>
                <patternFill>
                  <fgColor theme="1"/>
                  <bgColor rgb="FFFFC000"/>
                </patternFill>
              </fill>
            </x14:dxf>
          </x14:cfRule>
          <x14:cfRule type="containsText" priority="8" operator="containsText" id="{25CAAD56-220E-437A-8456-A0EA1511E4B6}">
            <xm:f>NOT(ISERROR(SEARCH('C:\Users\marilynrubio\Downloads\[EPIr049_V9 DESBLOQUEADO (1).xlsx]TB'!#REF!,L45)))</xm:f>
            <xm:f>'C:\Users\marilynrubio\Downloads\[EPIr049_V9 DESBLOQUEADO (1).xlsx]TB'!#REF!</xm:f>
            <x14:dxf>
              <fill>
                <patternFill>
                  <fgColor theme="1"/>
                  <bgColor rgb="FFFF0000"/>
                </patternFill>
              </fill>
            </x14:dxf>
          </x14:cfRule>
          <xm:sqref>L45:L66</xm:sqref>
        </x14:conditionalFormatting>
        <x14:conditionalFormatting xmlns:xm="http://schemas.microsoft.com/office/excel/2006/main">
          <x14:cfRule type="containsText" priority="1" operator="containsText" id="{5CBA97A6-AC5B-4109-AC1C-71794C8DE9BF}">
            <xm:f>NOT(ISERROR(SEARCH('C:\Users\marilynrubio\Downloads\[EPIr049_V9 DESBLOQUEADO (1).xlsx]TB'!#REF!,L69)))</xm:f>
            <xm:f>'C:\Users\marilynrubio\Downloads\[EPIr049_V9 DESBLOQUEADO (1).xlsx]TB'!#REF!</xm:f>
            <x14:dxf>
              <fill>
                <patternFill>
                  <fgColor theme="1"/>
                  <bgColor rgb="FF00B050"/>
                </patternFill>
              </fill>
            </x14:dxf>
          </x14:cfRule>
          <x14:cfRule type="containsText" priority="2" operator="containsText" id="{152F01ED-4AD0-49A7-8978-EFA04B58C46C}">
            <xm:f>NOT(ISERROR(SEARCH('C:\Users\marilynrubio\Downloads\[EPIr049_V9 DESBLOQUEADO (1).xlsx]TB'!#REF!,L69)))</xm:f>
            <xm:f>'C:\Users\marilynrubio\Downloads\[EPIr049_V9 DESBLOQUEADO (1).xlsx]TB'!#REF!</xm:f>
            <x14:dxf>
              <fill>
                <patternFill>
                  <fgColor theme="1"/>
                  <bgColor rgb="FFFFFF00"/>
                </patternFill>
              </fill>
            </x14:dxf>
          </x14:cfRule>
          <x14:cfRule type="containsText" priority="3" operator="containsText" id="{92932413-2C0D-44E4-9992-A4DB0F4F0254}">
            <xm:f>NOT(ISERROR(SEARCH('C:\Users\marilynrubio\Downloads\[EPIr049_V9 DESBLOQUEADO (1).xlsx]TB'!#REF!,L69)))</xm:f>
            <xm:f>'C:\Users\marilynrubio\Downloads\[EPIr049_V9 DESBLOQUEADO (1).xlsx]TB'!#REF!</xm:f>
            <x14:dxf>
              <fill>
                <patternFill>
                  <fgColor theme="1"/>
                  <bgColor rgb="FFFFC000"/>
                </patternFill>
              </fill>
            </x14:dxf>
          </x14:cfRule>
          <x14:cfRule type="containsText" priority="4" operator="containsText" id="{B021CCA4-7A3C-4BCB-A1A6-6D389722FF64}">
            <xm:f>NOT(ISERROR(SEARCH('C:\Users\marilynrubio\Downloads\[EPIr049_V9 DESBLOQUEADO (1).xlsx]TB'!#REF!,L69)))</xm:f>
            <xm:f>'C:\Users\marilynrubio\Downloads\[EPIr049_V9 DESBLOQUEADO (1).xlsx]TB'!#REF!</xm:f>
            <x14:dxf>
              <fill>
                <patternFill>
                  <fgColor theme="1"/>
                  <bgColor rgb="FFFF0000"/>
                </patternFill>
              </fill>
            </x14:dxf>
          </x14:cfRule>
          <xm:sqref>L69:L84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60"/>
  <dimension ref="A1:W28"/>
  <sheetViews>
    <sheetView zoomScale="90" zoomScaleNormal="90" workbookViewId="0">
      <pane ySplit="14" topLeftCell="A15" activePane="bottomLeft" state="frozen"/>
      <selection activeCell="D10" sqref="D10:D11"/>
      <selection pane="bottomLeft" activeCell="D37" sqref="D37"/>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196</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Contenido!K13</f>
        <v>Vicerrectoría Académica</v>
      </c>
      <c r="E10" s="43" t="s">
        <v>92</v>
      </c>
      <c r="F10" s="44">
        <v>1</v>
      </c>
      <c r="G10" s="43" t="s">
        <v>90</v>
      </c>
      <c r="H10" s="45" t="s">
        <v>115</v>
      </c>
      <c r="I10" s="46">
        <f>(SUM(L$18:L$21))/F10</f>
        <v>0.33333333333333337</v>
      </c>
      <c r="J10" s="48"/>
      <c r="K10" s="50"/>
      <c r="L10" s="166" t="s">
        <v>100</v>
      </c>
      <c r="M10" s="166"/>
    </row>
    <row r="11" spans="1:14" s="47" customFormat="1" ht="11.4" customHeight="1" x14ac:dyDescent="0.3">
      <c r="B11" s="48"/>
      <c r="C11" s="164"/>
      <c r="D11" s="165"/>
      <c r="E11" s="43" t="s">
        <v>176</v>
      </c>
      <c r="F11" s="44">
        <v>1</v>
      </c>
      <c r="G11" s="43" t="s">
        <v>90</v>
      </c>
      <c r="H11" s="45" t="s">
        <v>178</v>
      </c>
      <c r="I11" s="46">
        <f>(SUM(L$24:L$24))/F11</f>
        <v>0</v>
      </c>
      <c r="J11" s="48"/>
      <c r="K11" s="50"/>
      <c r="L11" s="166"/>
      <c r="M11" s="166"/>
    </row>
    <row r="12" spans="1:14" s="47" customFormat="1" ht="11.4" customHeight="1" x14ac:dyDescent="0.3">
      <c r="B12" s="48"/>
      <c r="C12" s="43"/>
      <c r="D12" s="49"/>
      <c r="E12" s="43" t="s">
        <v>177</v>
      </c>
      <c r="F12" s="44">
        <v>1</v>
      </c>
      <c r="G12" s="43" t="s">
        <v>90</v>
      </c>
      <c r="H12" s="45" t="s">
        <v>179</v>
      </c>
      <c r="I12" s="46">
        <f>(SUM(L$27:L$28))/F12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173</v>
      </c>
      <c r="D15" s="56" t="s">
        <v>1694</v>
      </c>
      <c r="E15" s="56" t="s">
        <v>1695</v>
      </c>
      <c r="F15" s="55" t="s">
        <v>4</v>
      </c>
      <c r="G15" s="55"/>
      <c r="H15" s="56" t="s">
        <v>1692</v>
      </c>
      <c r="I15" s="56" t="s">
        <v>1693</v>
      </c>
      <c r="J15" s="55" t="s">
        <v>86</v>
      </c>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57" x14ac:dyDescent="0.3">
      <c r="B18" s="55">
        <v>2</v>
      </c>
      <c r="C18" s="55" t="s">
        <v>82</v>
      </c>
      <c r="D18" s="56" t="s">
        <v>1703</v>
      </c>
      <c r="E18" s="56" t="s">
        <v>1702</v>
      </c>
      <c r="F18" s="55" t="s">
        <v>4</v>
      </c>
      <c r="G18" s="55"/>
      <c r="H18" s="56" t="s">
        <v>1692</v>
      </c>
      <c r="I18" s="56" t="s">
        <v>1696</v>
      </c>
      <c r="J18" s="55" t="s">
        <v>86</v>
      </c>
      <c r="K18" s="56"/>
      <c r="L18" s="57"/>
      <c r="M18" s="56"/>
    </row>
    <row r="19" spans="2:13" ht="45.6" x14ac:dyDescent="0.3">
      <c r="B19" s="55">
        <v>2</v>
      </c>
      <c r="C19" s="55" t="s">
        <v>83</v>
      </c>
      <c r="D19" s="56" t="s">
        <v>1705</v>
      </c>
      <c r="E19" s="56" t="s">
        <v>1704</v>
      </c>
      <c r="F19" s="55" t="s">
        <v>4</v>
      </c>
      <c r="G19" s="55"/>
      <c r="H19" s="56" t="s">
        <v>1697</v>
      </c>
      <c r="I19" s="56" t="s">
        <v>1698</v>
      </c>
      <c r="J19" s="55" t="s">
        <v>86</v>
      </c>
      <c r="K19" s="56"/>
      <c r="L19" s="57"/>
      <c r="M19" s="56"/>
    </row>
    <row r="20" spans="2:13" ht="45.6" x14ac:dyDescent="0.3">
      <c r="B20" s="55">
        <v>2</v>
      </c>
      <c r="C20" s="55" t="s">
        <v>83</v>
      </c>
      <c r="D20" s="56" t="s">
        <v>1707</v>
      </c>
      <c r="E20" s="56" t="s">
        <v>1706</v>
      </c>
      <c r="F20" s="55" t="s">
        <v>4</v>
      </c>
      <c r="G20" s="55"/>
      <c r="H20" s="56" t="s">
        <v>1699</v>
      </c>
      <c r="I20" s="56" t="s">
        <v>1700</v>
      </c>
      <c r="J20" s="55" t="s">
        <v>86</v>
      </c>
      <c r="K20" s="56"/>
      <c r="L20" s="57"/>
      <c r="M20" s="56"/>
    </row>
    <row r="21" spans="2:13" ht="68.400000000000006" x14ac:dyDescent="0.3">
      <c r="B21" s="55">
        <v>2</v>
      </c>
      <c r="C21" s="55" t="s">
        <v>173</v>
      </c>
      <c r="D21" s="56" t="s">
        <v>1694</v>
      </c>
      <c r="E21" s="56" t="s">
        <v>1708</v>
      </c>
      <c r="F21" s="55" t="s">
        <v>4</v>
      </c>
      <c r="G21" s="55"/>
      <c r="H21" s="56" t="s">
        <v>1701</v>
      </c>
      <c r="I21" s="56" t="s">
        <v>1693</v>
      </c>
      <c r="J21" s="55" t="s">
        <v>86</v>
      </c>
      <c r="K21" s="56"/>
      <c r="L21" s="57">
        <v>0.33333333333333337</v>
      </c>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68.400000000000006" x14ac:dyDescent="0.3">
      <c r="B24" s="55">
        <v>3</v>
      </c>
      <c r="C24" s="55" t="s">
        <v>174</v>
      </c>
      <c r="D24" s="56" t="s">
        <v>1711</v>
      </c>
      <c r="E24" s="56" t="s">
        <v>1712</v>
      </c>
      <c r="F24" s="55" t="s">
        <v>4</v>
      </c>
      <c r="G24" s="55"/>
      <c r="H24" s="56" t="s">
        <v>1709</v>
      </c>
      <c r="I24" s="56" t="s">
        <v>1710</v>
      </c>
      <c r="J24" s="55" t="s">
        <v>86</v>
      </c>
      <c r="K24" s="56"/>
      <c r="L24" s="57"/>
      <c r="M24" s="56"/>
    </row>
    <row r="25" spans="2:13" ht="12" thickBot="1" x14ac:dyDescent="0.35">
      <c r="D25" s="59"/>
      <c r="E25" s="59"/>
      <c r="H25" s="59"/>
      <c r="I25" s="59"/>
      <c r="K25" s="59"/>
      <c r="M25" s="59"/>
    </row>
    <row r="26" spans="2:13" s="48" customFormat="1" ht="2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68.400000000000006" x14ac:dyDescent="0.3">
      <c r="B27" s="55">
        <v>4</v>
      </c>
      <c r="C27" s="55" t="s">
        <v>82</v>
      </c>
      <c r="D27" s="56" t="s">
        <v>1716</v>
      </c>
      <c r="E27" s="56" t="s">
        <v>1717</v>
      </c>
      <c r="F27" s="55" t="s">
        <v>4</v>
      </c>
      <c r="G27" s="55"/>
      <c r="H27" s="56" t="s">
        <v>1709</v>
      </c>
      <c r="I27" s="56" t="s">
        <v>1713</v>
      </c>
      <c r="J27" s="55" t="s">
        <v>86</v>
      </c>
      <c r="K27" s="56"/>
      <c r="L27" s="57"/>
      <c r="M27" s="56"/>
    </row>
    <row r="28" spans="2:13" ht="79.8" x14ac:dyDescent="0.3">
      <c r="B28" s="55">
        <v>4</v>
      </c>
      <c r="C28" s="55" t="s">
        <v>175</v>
      </c>
      <c r="D28" s="56" t="s">
        <v>1718</v>
      </c>
      <c r="E28" s="56" t="s">
        <v>1719</v>
      </c>
      <c r="F28" s="55" t="s">
        <v>4</v>
      </c>
      <c r="G28" s="55"/>
      <c r="H28" s="56" t="s">
        <v>1714</v>
      </c>
      <c r="I28" s="56" t="s">
        <v>1715</v>
      </c>
      <c r="J28" s="55" t="s">
        <v>86</v>
      </c>
      <c r="K28" s="56"/>
      <c r="L28" s="57"/>
      <c r="M28"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 C18:C21 C24 C27:C28" xr:uid="{00000000-0002-0000-0E00-000000000000}">
      <formula1>Frentes</formula1>
    </dataValidation>
    <dataValidation type="list" allowBlank="1" showInputMessage="1" showErrorMessage="1" sqref="F15 F18:F21 F24 F27:F28" xr:uid="{00000000-0002-0000-0E00-000001000000}">
      <formula1>Alta_Dirección</formula1>
    </dataValidation>
    <dataValidation type="list" allowBlank="1" showInputMessage="1" showErrorMessage="1" sqref="J15 J18:J21 J24 J27:J28" xr:uid="{00000000-0002-0000-0E00-000002000000}">
      <formula1>Categoría</formula1>
    </dataValidation>
    <dataValidation type="list" allowBlank="1" showInputMessage="1" showErrorMessage="1" sqref="L18:L21 L27:L28 L24 L15" xr:uid="{00000000-0002-0000-0E00-000003000000}">
      <formula1>Cumplimiento</formula1>
    </dataValidation>
    <dataValidation type="list" allowBlank="1" showInputMessage="1" showErrorMessage="1" sqref="G15 G18:G21 G24 G27:G28" xr:uid="{00000000-0002-0000-0E00-000004000000}">
      <formula1>Área</formula1>
    </dataValidation>
    <dataValidation type="list" allowBlank="1" showInputMessage="1" showErrorMessage="1" sqref="B15 B18:B21 B24 B27:B28" xr:uid="{00000000-0002-0000-0E00-000005000000}">
      <formula1>Trimestre</formula1>
    </dataValidation>
  </dataValidations>
  <hyperlinks>
    <hyperlink ref="L10:M11" location="Instrucciones!A1" display="Instrucciones para el diligenciamiento" xr:uid="{00000000-0004-0000-0E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4B9C1DFF-6836-4ACA-9048-52085AE01332}">
            <xm:f>NOT(ISERROR(SEARCH(TB!$B$25,L15)))</xm:f>
            <xm:f>TB!$B$25</xm:f>
            <x14:dxf>
              <fill>
                <patternFill>
                  <fgColor theme="1"/>
                  <bgColor rgb="FF00B050"/>
                </patternFill>
              </fill>
            </x14:dxf>
          </x14:cfRule>
          <x14:cfRule type="containsText" priority="14" operator="containsText" id="{B4D9CD3C-8B14-4411-BBBF-A34111ED248C}">
            <xm:f>NOT(ISERROR(SEARCH(TB!$B$24,L15)))</xm:f>
            <xm:f>TB!$B$24</xm:f>
            <x14:dxf>
              <fill>
                <patternFill>
                  <fgColor theme="1"/>
                  <bgColor rgb="FFFFFF00"/>
                </patternFill>
              </fill>
            </x14:dxf>
          </x14:cfRule>
          <x14:cfRule type="containsText" priority="15" operator="containsText" id="{2C7C5D08-AA48-42C5-956B-D386CCE3720A}">
            <xm:f>NOT(ISERROR(SEARCH(TB!$B$23,L15)))</xm:f>
            <xm:f>TB!$B$23</xm:f>
            <x14:dxf>
              <fill>
                <patternFill>
                  <fgColor theme="1"/>
                  <bgColor rgb="FFFFC000"/>
                </patternFill>
              </fill>
            </x14:dxf>
          </x14:cfRule>
          <x14:cfRule type="containsText" priority="16" operator="containsText" id="{9550398F-0BE6-4DFB-A34E-1C6E307DC91D}">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3541C248-279C-484F-BDAB-49B2AB9EB704}">
            <xm:f>NOT(ISERROR(SEARCH(TB!$B$25,L18)))</xm:f>
            <xm:f>TB!$B$25</xm:f>
            <x14:dxf>
              <fill>
                <patternFill>
                  <fgColor theme="1"/>
                  <bgColor rgb="FF00B050"/>
                </patternFill>
              </fill>
            </x14:dxf>
          </x14:cfRule>
          <x14:cfRule type="containsText" priority="10" operator="containsText" id="{202022B3-1057-4A63-91A7-BD3163C123D5}">
            <xm:f>NOT(ISERROR(SEARCH(TB!$B$24,L18)))</xm:f>
            <xm:f>TB!$B$24</xm:f>
            <x14:dxf>
              <fill>
                <patternFill>
                  <fgColor theme="1"/>
                  <bgColor rgb="FFFFFF00"/>
                </patternFill>
              </fill>
            </x14:dxf>
          </x14:cfRule>
          <x14:cfRule type="containsText" priority="11" operator="containsText" id="{3AD6156F-418D-4CE8-B240-70163D8730AA}">
            <xm:f>NOT(ISERROR(SEARCH(TB!$B$23,L18)))</xm:f>
            <xm:f>TB!$B$23</xm:f>
            <x14:dxf>
              <fill>
                <patternFill>
                  <fgColor theme="1"/>
                  <bgColor rgb="FFFFC000"/>
                </patternFill>
              </fill>
            </x14:dxf>
          </x14:cfRule>
          <x14:cfRule type="containsText" priority="12" operator="containsText" id="{89BDC457-2362-4D45-9391-E616F8D68538}">
            <xm:f>NOT(ISERROR(SEARCH(TB!$B$22,L18)))</xm:f>
            <xm:f>TB!$B$22</xm:f>
            <x14:dxf>
              <fill>
                <patternFill>
                  <fgColor theme="1"/>
                  <bgColor rgb="FFFF0000"/>
                </patternFill>
              </fill>
            </x14:dxf>
          </x14:cfRule>
          <xm:sqref>L18:L21</xm:sqref>
        </x14:conditionalFormatting>
        <x14:conditionalFormatting xmlns:xm="http://schemas.microsoft.com/office/excel/2006/main">
          <x14:cfRule type="containsText" priority="5" operator="containsText" id="{AE30CEA9-356F-45E3-B3E3-55E71923CD5B}">
            <xm:f>NOT(ISERROR(SEARCH(TB!$B$25,L24)))</xm:f>
            <xm:f>TB!$B$25</xm:f>
            <x14:dxf>
              <fill>
                <patternFill>
                  <fgColor theme="1"/>
                  <bgColor rgb="FF00B050"/>
                </patternFill>
              </fill>
            </x14:dxf>
          </x14:cfRule>
          <x14:cfRule type="containsText" priority="6" operator="containsText" id="{C67E2906-FE34-4D5F-B3D6-8638A35EB6F8}">
            <xm:f>NOT(ISERROR(SEARCH(TB!$B$24,L24)))</xm:f>
            <xm:f>TB!$B$24</xm:f>
            <x14:dxf>
              <fill>
                <patternFill>
                  <fgColor theme="1"/>
                  <bgColor rgb="FFFFFF00"/>
                </patternFill>
              </fill>
            </x14:dxf>
          </x14:cfRule>
          <x14:cfRule type="containsText" priority="7" operator="containsText" id="{E9406D9C-62DD-46A8-A77A-C0DF89BF1133}">
            <xm:f>NOT(ISERROR(SEARCH(TB!$B$23,L24)))</xm:f>
            <xm:f>TB!$B$23</xm:f>
            <x14:dxf>
              <fill>
                <patternFill>
                  <fgColor theme="1"/>
                  <bgColor rgb="FFFFC000"/>
                </patternFill>
              </fill>
            </x14:dxf>
          </x14:cfRule>
          <x14:cfRule type="containsText" priority="8" operator="containsText" id="{0D3A2554-A804-4A94-8913-A294AC20A24C}">
            <xm:f>NOT(ISERROR(SEARCH(TB!$B$22,L24)))</xm:f>
            <xm:f>TB!$B$22</xm:f>
            <x14:dxf>
              <fill>
                <patternFill>
                  <fgColor theme="1"/>
                  <bgColor rgb="FFFF0000"/>
                </patternFill>
              </fill>
            </x14:dxf>
          </x14:cfRule>
          <xm:sqref>L24</xm:sqref>
        </x14:conditionalFormatting>
        <x14:conditionalFormatting xmlns:xm="http://schemas.microsoft.com/office/excel/2006/main">
          <x14:cfRule type="containsText" priority="1" operator="containsText" id="{8E88B251-A3FF-4A21-81B1-0E83FEA08104}">
            <xm:f>NOT(ISERROR(SEARCH(TB!$B$25,L27)))</xm:f>
            <xm:f>TB!$B$25</xm:f>
            <x14:dxf>
              <fill>
                <patternFill>
                  <fgColor theme="1"/>
                  <bgColor rgb="FF00B050"/>
                </patternFill>
              </fill>
            </x14:dxf>
          </x14:cfRule>
          <x14:cfRule type="containsText" priority="2" operator="containsText" id="{B1CD849A-6D84-4972-A3B4-4F1DDDDC1CEC}">
            <xm:f>NOT(ISERROR(SEARCH(TB!$B$24,L27)))</xm:f>
            <xm:f>TB!$B$24</xm:f>
            <x14:dxf>
              <fill>
                <patternFill>
                  <fgColor theme="1"/>
                  <bgColor rgb="FFFFFF00"/>
                </patternFill>
              </fill>
            </x14:dxf>
          </x14:cfRule>
          <x14:cfRule type="containsText" priority="3" operator="containsText" id="{97232DC2-02E1-42EF-83BB-FF969FD76430}">
            <xm:f>NOT(ISERROR(SEARCH(TB!$B$23,L27)))</xm:f>
            <xm:f>TB!$B$23</xm:f>
            <x14:dxf>
              <fill>
                <patternFill>
                  <fgColor theme="1"/>
                  <bgColor rgb="FFFFC000"/>
                </patternFill>
              </fill>
            </x14:dxf>
          </x14:cfRule>
          <x14:cfRule type="containsText" priority="4" operator="containsText" id="{3305DA23-2B1E-4386-A432-AADC7B5C16F9}">
            <xm:f>NOT(ISERROR(SEARCH(TB!$B$22,L27)))</xm:f>
            <xm:f>TB!$B$22</xm:f>
            <x14:dxf>
              <fill>
                <patternFill>
                  <fgColor theme="1"/>
                  <bgColor rgb="FFFF0000"/>
                </patternFill>
              </fill>
            </x14:dxf>
          </x14:cfRule>
          <xm:sqref>L27:L28</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61"/>
  <dimension ref="A1:W48"/>
  <sheetViews>
    <sheetView zoomScale="90" zoomScaleNormal="90" workbookViewId="0">
      <pane ySplit="14" topLeftCell="A45" activePane="bottomLeft" state="frozen"/>
      <selection activeCell="D10" sqref="D10:D11"/>
      <selection pane="bottomLeft" activeCell="J50" sqref="J50"/>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197</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0.33333333333333337</v>
      </c>
      <c r="J9" s="40"/>
      <c r="K9" s="41"/>
      <c r="L9" s="40"/>
      <c r="M9" s="40"/>
      <c r="N9" s="40"/>
    </row>
    <row r="10" spans="1:14" s="47" customFormat="1" ht="11.4" customHeight="1" x14ac:dyDescent="0.3">
      <c r="B10" s="48"/>
      <c r="C10" s="164" t="s">
        <v>96</v>
      </c>
      <c r="D10" s="165" t="str">
        <f>Contenido!K15</f>
        <v>Facultad de Ciencias Administrativas, Económicas y Contables</v>
      </c>
      <c r="E10" s="43" t="s">
        <v>92</v>
      </c>
      <c r="F10" s="44">
        <v>1</v>
      </c>
      <c r="G10" s="43" t="s">
        <v>90</v>
      </c>
      <c r="H10" s="45" t="s">
        <v>115</v>
      </c>
      <c r="I10" s="46">
        <f>(SUM(L$21:L$26))/F10</f>
        <v>0</v>
      </c>
      <c r="J10" s="48"/>
      <c r="K10" s="50"/>
      <c r="L10" s="166" t="s">
        <v>100</v>
      </c>
      <c r="M10" s="166"/>
    </row>
    <row r="11" spans="1:14" s="47" customFormat="1" ht="11.4" customHeight="1" x14ac:dyDescent="0.3">
      <c r="B11" s="48"/>
      <c r="C11" s="164"/>
      <c r="D11" s="165"/>
      <c r="E11" s="43" t="s">
        <v>176</v>
      </c>
      <c r="F11" s="44">
        <v>1</v>
      </c>
      <c r="G11" s="43" t="s">
        <v>90</v>
      </c>
      <c r="H11" s="45" t="s">
        <v>178</v>
      </c>
      <c r="I11" s="46">
        <f>(SUM(L$29:L$34))/F11</f>
        <v>0.33333333333333337</v>
      </c>
      <c r="J11" s="48"/>
      <c r="K11" s="50"/>
      <c r="L11" s="166"/>
      <c r="M11" s="166"/>
    </row>
    <row r="12" spans="1:14" s="47" customFormat="1" ht="11.4" customHeight="1" x14ac:dyDescent="0.3">
      <c r="B12" s="48"/>
      <c r="C12" s="43"/>
      <c r="D12" s="49"/>
      <c r="E12" s="43" t="s">
        <v>177</v>
      </c>
      <c r="F12" s="44">
        <v>1</v>
      </c>
      <c r="G12" s="43" t="s">
        <v>90</v>
      </c>
      <c r="H12" s="45" t="s">
        <v>179</v>
      </c>
      <c r="I12" s="46">
        <f>(SUM(L$37:L$48))/F12</f>
        <v>1</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82</v>
      </c>
      <c r="D15" s="56" t="s">
        <v>1729</v>
      </c>
      <c r="E15" s="56" t="s">
        <v>1728</v>
      </c>
      <c r="F15" s="55" t="s">
        <v>4</v>
      </c>
      <c r="G15" s="55" t="s">
        <v>9</v>
      </c>
      <c r="H15" s="56" t="s">
        <v>1720</v>
      </c>
      <c r="I15" s="56" t="s">
        <v>1721</v>
      </c>
      <c r="J15" s="55" t="s">
        <v>86</v>
      </c>
      <c r="K15" s="56"/>
      <c r="L15" s="57"/>
      <c r="M15" s="56"/>
    </row>
    <row r="16" spans="1:14" ht="34.200000000000003" x14ac:dyDescent="0.3">
      <c r="B16" s="55">
        <v>1</v>
      </c>
      <c r="C16" s="55" t="s">
        <v>82</v>
      </c>
      <c r="D16" s="56" t="s">
        <v>1730</v>
      </c>
      <c r="E16" s="56" t="s">
        <v>1728</v>
      </c>
      <c r="F16" s="55" t="s">
        <v>4</v>
      </c>
      <c r="G16" s="55" t="s">
        <v>9</v>
      </c>
      <c r="H16" s="56" t="s">
        <v>1722</v>
      </c>
      <c r="I16" s="56" t="s">
        <v>1723</v>
      </c>
      <c r="J16" s="55" t="s">
        <v>86</v>
      </c>
      <c r="K16" s="56"/>
      <c r="L16" s="57">
        <v>0.33333333333333337</v>
      </c>
      <c r="M16" s="56"/>
    </row>
    <row r="17" spans="2:13" ht="57" x14ac:dyDescent="0.3">
      <c r="B17" s="55">
        <v>1</v>
      </c>
      <c r="C17" s="55" t="s">
        <v>82</v>
      </c>
      <c r="D17" s="56" t="s">
        <v>1732</v>
      </c>
      <c r="E17" s="56" t="s">
        <v>1731</v>
      </c>
      <c r="F17" s="55" t="s">
        <v>4</v>
      </c>
      <c r="G17" s="55" t="s">
        <v>9</v>
      </c>
      <c r="H17" s="56" t="s">
        <v>1724</v>
      </c>
      <c r="I17" s="56" t="s">
        <v>1725</v>
      </c>
      <c r="J17" s="55" t="s">
        <v>86</v>
      </c>
      <c r="K17" s="56"/>
      <c r="L17" s="57"/>
      <c r="M17" s="56"/>
    </row>
    <row r="18" spans="2:13" ht="57" x14ac:dyDescent="0.3">
      <c r="B18" s="55">
        <v>1</v>
      </c>
      <c r="C18" s="55" t="s">
        <v>83</v>
      </c>
      <c r="D18" s="56" t="s">
        <v>1734</v>
      </c>
      <c r="E18" s="56" t="s">
        <v>1733</v>
      </c>
      <c r="F18" s="55" t="s">
        <v>4</v>
      </c>
      <c r="G18" s="55" t="s">
        <v>9</v>
      </c>
      <c r="H18" s="56" t="s">
        <v>1726</v>
      </c>
      <c r="I18" s="56" t="s">
        <v>1727</v>
      </c>
      <c r="J18" s="55" t="s">
        <v>86</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34.200000000000003" x14ac:dyDescent="0.3">
      <c r="B21" s="55">
        <v>2</v>
      </c>
      <c r="C21" s="55" t="s">
        <v>82</v>
      </c>
      <c r="D21" s="56" t="s">
        <v>1747</v>
      </c>
      <c r="E21" s="56" t="s">
        <v>1748</v>
      </c>
      <c r="F21" s="55" t="s">
        <v>4</v>
      </c>
      <c r="G21" s="55" t="s">
        <v>9</v>
      </c>
      <c r="H21" s="56" t="s">
        <v>1735</v>
      </c>
      <c r="I21" s="56" t="s">
        <v>1736</v>
      </c>
      <c r="J21" s="55" t="s">
        <v>86</v>
      </c>
      <c r="K21" s="56"/>
      <c r="L21" s="57"/>
      <c r="M21" s="56"/>
    </row>
    <row r="22" spans="2:13" ht="68.400000000000006" x14ac:dyDescent="0.3">
      <c r="B22" s="55">
        <v>2</v>
      </c>
      <c r="C22" s="55" t="s">
        <v>82</v>
      </c>
      <c r="D22" s="56" t="s">
        <v>1749</v>
      </c>
      <c r="E22" s="56" t="s">
        <v>1748</v>
      </c>
      <c r="F22" s="55" t="s">
        <v>4</v>
      </c>
      <c r="G22" s="55" t="s">
        <v>9</v>
      </c>
      <c r="H22" s="56" t="s">
        <v>1737</v>
      </c>
      <c r="I22" s="56" t="s">
        <v>1738</v>
      </c>
      <c r="J22" s="55" t="s">
        <v>86</v>
      </c>
      <c r="K22" s="56"/>
      <c r="L22" s="57"/>
      <c r="M22" s="56"/>
    </row>
    <row r="23" spans="2:13" ht="34.200000000000003" x14ac:dyDescent="0.3">
      <c r="B23" s="55">
        <v>2</v>
      </c>
      <c r="C23" s="55" t="s">
        <v>82</v>
      </c>
      <c r="D23" s="56" t="s">
        <v>1750</v>
      </c>
      <c r="E23" s="56" t="s">
        <v>1751</v>
      </c>
      <c r="F23" s="55" t="s">
        <v>4</v>
      </c>
      <c r="G23" s="55" t="s">
        <v>9</v>
      </c>
      <c r="H23" s="56" t="s">
        <v>1739</v>
      </c>
      <c r="I23" s="56" t="s">
        <v>1740</v>
      </c>
      <c r="J23" s="55" t="s">
        <v>86</v>
      </c>
      <c r="K23" s="56"/>
      <c r="L23" s="57"/>
      <c r="M23" s="56"/>
    </row>
    <row r="24" spans="2:13" ht="34.200000000000003" x14ac:dyDescent="0.3">
      <c r="B24" s="55">
        <v>2</v>
      </c>
      <c r="C24" s="55" t="s">
        <v>82</v>
      </c>
      <c r="D24" s="56" t="s">
        <v>1750</v>
      </c>
      <c r="E24" s="56" t="s">
        <v>1728</v>
      </c>
      <c r="F24" s="55" t="s">
        <v>4</v>
      </c>
      <c r="G24" s="55" t="s">
        <v>9</v>
      </c>
      <c r="H24" s="56" t="s">
        <v>1741</v>
      </c>
      <c r="I24" s="56" t="s">
        <v>1742</v>
      </c>
      <c r="J24" s="55" t="s">
        <v>86</v>
      </c>
      <c r="K24" s="56"/>
      <c r="L24" s="57"/>
      <c r="M24" s="56"/>
    </row>
    <row r="25" spans="2:13" ht="45.6" x14ac:dyDescent="0.3">
      <c r="B25" s="55">
        <v>2</v>
      </c>
      <c r="C25" s="55" t="s">
        <v>82</v>
      </c>
      <c r="D25" s="56" t="s">
        <v>1732</v>
      </c>
      <c r="E25" s="56" t="s">
        <v>1752</v>
      </c>
      <c r="F25" s="55" t="s">
        <v>4</v>
      </c>
      <c r="G25" s="55" t="s">
        <v>9</v>
      </c>
      <c r="H25" s="56" t="s">
        <v>1743</v>
      </c>
      <c r="I25" s="56" t="s">
        <v>1744</v>
      </c>
      <c r="J25" s="55" t="s">
        <v>86</v>
      </c>
      <c r="K25" s="56"/>
      <c r="L25" s="57"/>
      <c r="M25" s="56"/>
    </row>
    <row r="26" spans="2:13" ht="57" x14ac:dyDescent="0.3">
      <c r="B26" s="55">
        <v>2</v>
      </c>
      <c r="C26" s="55" t="s">
        <v>83</v>
      </c>
      <c r="D26" s="56" t="s">
        <v>1754</v>
      </c>
      <c r="E26" s="56" t="s">
        <v>1753</v>
      </c>
      <c r="F26" s="55" t="s">
        <v>4</v>
      </c>
      <c r="G26" s="55" t="s">
        <v>9</v>
      </c>
      <c r="H26" s="56" t="s">
        <v>1745</v>
      </c>
      <c r="I26" s="56" t="s">
        <v>1746</v>
      </c>
      <c r="J26" s="55" t="s">
        <v>86</v>
      </c>
      <c r="K26" s="56"/>
      <c r="L26" s="57"/>
      <c r="M26" s="56"/>
    </row>
    <row r="27" spans="2:13" ht="12" thickBot="1" x14ac:dyDescent="0.35"/>
    <row r="28" spans="2:13" s="48" customFormat="1" ht="30.6" customHeight="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45.6" x14ac:dyDescent="0.3">
      <c r="B29" s="55">
        <v>3</v>
      </c>
      <c r="C29" s="55" t="s">
        <v>82</v>
      </c>
      <c r="D29" s="56" t="s">
        <v>1769</v>
      </c>
      <c r="E29" s="56" t="s">
        <v>1768</v>
      </c>
      <c r="F29" s="55" t="s">
        <v>4</v>
      </c>
      <c r="G29" s="55" t="s">
        <v>9</v>
      </c>
      <c r="H29" s="56" t="s">
        <v>1755</v>
      </c>
      <c r="I29" s="56" t="s">
        <v>1756</v>
      </c>
      <c r="J29" s="55" t="s">
        <v>87</v>
      </c>
      <c r="K29" s="56"/>
      <c r="L29" s="57"/>
      <c r="M29" s="56"/>
    </row>
    <row r="30" spans="2:13" ht="57" x14ac:dyDescent="0.3">
      <c r="B30" s="55">
        <v>3</v>
      </c>
      <c r="C30" s="55" t="s">
        <v>82</v>
      </c>
      <c r="D30" s="56" t="s">
        <v>1770</v>
      </c>
      <c r="E30" s="56" t="s">
        <v>1771</v>
      </c>
      <c r="F30" s="55" t="s">
        <v>4</v>
      </c>
      <c r="G30" s="55" t="s">
        <v>9</v>
      </c>
      <c r="H30" s="56" t="s">
        <v>1757</v>
      </c>
      <c r="I30" s="56" t="s">
        <v>1758</v>
      </c>
      <c r="J30" s="55" t="s">
        <v>86</v>
      </c>
      <c r="K30" s="56"/>
      <c r="L30" s="57"/>
      <c r="M30" s="56"/>
    </row>
    <row r="31" spans="2:13" ht="79.8" x14ac:dyDescent="0.3">
      <c r="B31" s="55">
        <v>3</v>
      </c>
      <c r="C31" s="55" t="s">
        <v>82</v>
      </c>
      <c r="D31" s="56" t="s">
        <v>1772</v>
      </c>
      <c r="E31" s="56" t="s">
        <v>1773</v>
      </c>
      <c r="F31" s="55" t="s">
        <v>4</v>
      </c>
      <c r="G31" s="55" t="s">
        <v>9</v>
      </c>
      <c r="H31" s="56" t="s">
        <v>1759</v>
      </c>
      <c r="I31" s="56" t="s">
        <v>1760</v>
      </c>
      <c r="J31" s="55" t="s">
        <v>86</v>
      </c>
      <c r="K31" s="56"/>
      <c r="L31" s="57">
        <v>0.33333333333333337</v>
      </c>
      <c r="M31" s="56"/>
    </row>
    <row r="32" spans="2:13" ht="57" x14ac:dyDescent="0.3">
      <c r="B32" s="55">
        <v>3</v>
      </c>
      <c r="C32" s="55" t="s">
        <v>82</v>
      </c>
      <c r="D32" s="56" t="s">
        <v>1774</v>
      </c>
      <c r="E32" s="56" t="s">
        <v>1775</v>
      </c>
      <c r="F32" s="55" t="s">
        <v>4</v>
      </c>
      <c r="G32" s="55" t="s">
        <v>9</v>
      </c>
      <c r="H32" s="56" t="s">
        <v>1761</v>
      </c>
      <c r="I32" s="56" t="s">
        <v>1762</v>
      </c>
      <c r="J32" s="55" t="s">
        <v>86</v>
      </c>
      <c r="K32" s="56"/>
      <c r="L32" s="57"/>
      <c r="M32" s="56"/>
    </row>
    <row r="33" spans="2:13" ht="45.6" x14ac:dyDescent="0.3">
      <c r="B33" s="55">
        <v>3</v>
      </c>
      <c r="C33" s="55" t="s">
        <v>82</v>
      </c>
      <c r="D33" s="56" t="s">
        <v>392</v>
      </c>
      <c r="E33" s="56" t="s">
        <v>1777</v>
      </c>
      <c r="F33" s="55" t="s">
        <v>4</v>
      </c>
      <c r="G33" s="55" t="s">
        <v>9</v>
      </c>
      <c r="H33" s="56" t="s">
        <v>1763</v>
      </c>
      <c r="I33" s="56" t="s">
        <v>1764</v>
      </c>
      <c r="J33" s="55" t="s">
        <v>87</v>
      </c>
      <c r="K33" s="56"/>
      <c r="L33" s="57"/>
      <c r="M33" s="56"/>
    </row>
    <row r="34" spans="2:13" ht="136.80000000000001" x14ac:dyDescent="0.3">
      <c r="B34" s="55">
        <v>3</v>
      </c>
      <c r="C34" s="55" t="s">
        <v>82</v>
      </c>
      <c r="D34" s="56" t="s">
        <v>1778</v>
      </c>
      <c r="E34" s="56" t="s">
        <v>1779</v>
      </c>
      <c r="F34" s="55" t="s">
        <v>4</v>
      </c>
      <c r="G34" s="55" t="s">
        <v>9</v>
      </c>
      <c r="H34" s="56" t="s">
        <v>1765</v>
      </c>
      <c r="I34" s="56" t="s">
        <v>1766</v>
      </c>
      <c r="J34" s="55" t="s">
        <v>86</v>
      </c>
      <c r="K34" s="56"/>
      <c r="L34" s="57"/>
      <c r="M34" s="56"/>
    </row>
    <row r="35" spans="2:13" ht="12" thickBot="1" x14ac:dyDescent="0.35">
      <c r="D35" s="59"/>
      <c r="E35" s="59"/>
      <c r="H35" s="59"/>
      <c r="I35" s="59"/>
      <c r="K35" s="59"/>
      <c r="M35" s="59"/>
    </row>
    <row r="36" spans="2:13" s="48" customFormat="1" ht="21" thickTop="1" x14ac:dyDescent="0.3">
      <c r="B36" s="51" t="s">
        <v>93</v>
      </c>
      <c r="C36" s="51" t="s">
        <v>75</v>
      </c>
      <c r="D36" s="51" t="s">
        <v>76</v>
      </c>
      <c r="E36" s="51" t="s">
        <v>77</v>
      </c>
      <c r="F36" s="51" t="s">
        <v>78</v>
      </c>
      <c r="G36" s="51" t="s">
        <v>79</v>
      </c>
      <c r="H36" s="52" t="s">
        <v>156</v>
      </c>
      <c r="I36" s="52" t="s">
        <v>157</v>
      </c>
      <c r="J36" s="52" t="s">
        <v>158</v>
      </c>
      <c r="K36" s="52" t="s">
        <v>80</v>
      </c>
      <c r="L36" s="53" t="s">
        <v>94</v>
      </c>
      <c r="M36" s="53" t="s">
        <v>95</v>
      </c>
    </row>
    <row r="37" spans="2:13" ht="91.2" x14ac:dyDescent="0.3">
      <c r="B37" s="55">
        <v>4</v>
      </c>
      <c r="C37" s="55" t="s">
        <v>82</v>
      </c>
      <c r="D37" s="56" t="s">
        <v>443</v>
      </c>
      <c r="E37" s="56" t="s">
        <v>531</v>
      </c>
      <c r="F37" s="55" t="s">
        <v>4</v>
      </c>
      <c r="G37" s="55" t="s">
        <v>9</v>
      </c>
      <c r="H37" s="56" t="s">
        <v>1844</v>
      </c>
      <c r="I37" s="56" t="s">
        <v>1845</v>
      </c>
      <c r="J37" s="55" t="s">
        <v>86</v>
      </c>
      <c r="K37" s="56"/>
      <c r="L37" s="57"/>
      <c r="M37" s="56"/>
    </row>
    <row r="38" spans="2:13" ht="45.6" x14ac:dyDescent="0.3">
      <c r="B38" s="55">
        <v>4</v>
      </c>
      <c r="C38" s="55" t="s">
        <v>82</v>
      </c>
      <c r="D38" s="56" t="s">
        <v>443</v>
      </c>
      <c r="E38" s="56" t="s">
        <v>1768</v>
      </c>
      <c r="F38" s="55" t="s">
        <v>4</v>
      </c>
      <c r="G38" s="55" t="s">
        <v>9</v>
      </c>
      <c r="H38" s="56" t="s">
        <v>1799</v>
      </c>
      <c r="I38" s="56" t="s">
        <v>1798</v>
      </c>
      <c r="J38" s="55" t="s">
        <v>87</v>
      </c>
      <c r="K38" s="56"/>
      <c r="L38" s="57"/>
      <c r="M38" s="56"/>
    </row>
    <row r="39" spans="2:13" ht="45.6" x14ac:dyDescent="0.3">
      <c r="B39" s="55">
        <v>4</v>
      </c>
      <c r="C39" s="55" t="s">
        <v>82</v>
      </c>
      <c r="D39" s="56" t="s">
        <v>443</v>
      </c>
      <c r="E39" s="56" t="s">
        <v>1862</v>
      </c>
      <c r="F39" s="55" t="s">
        <v>4</v>
      </c>
      <c r="G39" s="55" t="s">
        <v>9</v>
      </c>
      <c r="H39" s="56" t="s">
        <v>1846</v>
      </c>
      <c r="I39" s="56" t="s">
        <v>1847</v>
      </c>
      <c r="J39" s="55" t="s">
        <v>86</v>
      </c>
      <c r="K39" s="56"/>
      <c r="L39" s="57"/>
      <c r="M39" s="56"/>
    </row>
    <row r="40" spans="2:13" ht="125.4" x14ac:dyDescent="0.3">
      <c r="B40" s="55">
        <v>4</v>
      </c>
      <c r="C40" s="55" t="s">
        <v>82</v>
      </c>
      <c r="D40" s="56" t="s">
        <v>473</v>
      </c>
      <c r="E40" s="56" t="s">
        <v>1863</v>
      </c>
      <c r="F40" s="55" t="s">
        <v>4</v>
      </c>
      <c r="G40" s="55" t="s">
        <v>9</v>
      </c>
      <c r="H40" s="56" t="s">
        <v>1848</v>
      </c>
      <c r="I40" s="56" t="s">
        <v>1849</v>
      </c>
      <c r="J40" s="55" t="s">
        <v>86</v>
      </c>
      <c r="K40" s="56"/>
      <c r="L40" s="57"/>
      <c r="M40" s="56"/>
    </row>
    <row r="41" spans="2:13" ht="214.5" customHeight="1" x14ac:dyDescent="0.3">
      <c r="B41" s="55">
        <v>4</v>
      </c>
      <c r="C41" s="55" t="s">
        <v>82</v>
      </c>
      <c r="D41" s="56" t="s">
        <v>609</v>
      </c>
      <c r="E41" s="56" t="s">
        <v>1819</v>
      </c>
      <c r="F41" s="55" t="s">
        <v>4</v>
      </c>
      <c r="G41" s="55" t="s">
        <v>9</v>
      </c>
      <c r="H41" s="56" t="s">
        <v>1850</v>
      </c>
      <c r="I41" s="56" t="s">
        <v>1851</v>
      </c>
      <c r="J41" s="55" t="s">
        <v>86</v>
      </c>
      <c r="K41" s="56"/>
      <c r="L41" s="57">
        <v>1</v>
      </c>
      <c r="M41" s="56"/>
    </row>
    <row r="42" spans="2:13" ht="125.4" x14ac:dyDescent="0.3">
      <c r="B42" s="55">
        <v>4</v>
      </c>
      <c r="C42" s="55" t="s">
        <v>82</v>
      </c>
      <c r="D42" s="56" t="s">
        <v>1774</v>
      </c>
      <c r="E42" s="56" t="s">
        <v>1864</v>
      </c>
      <c r="F42" s="55" t="s">
        <v>4</v>
      </c>
      <c r="G42" s="55" t="s">
        <v>9</v>
      </c>
      <c r="H42" s="56" t="s">
        <v>1852</v>
      </c>
      <c r="I42" s="56" t="s">
        <v>1760</v>
      </c>
      <c r="J42" s="55" t="s">
        <v>86</v>
      </c>
      <c r="K42" s="56"/>
      <c r="L42" s="57"/>
      <c r="M42" s="56"/>
    </row>
    <row r="43" spans="2:13" ht="91.2" x14ac:dyDescent="0.3">
      <c r="B43" s="55">
        <v>4</v>
      </c>
      <c r="C43" s="55" t="s">
        <v>82</v>
      </c>
      <c r="D43" s="56" t="s">
        <v>1865</v>
      </c>
      <c r="E43" s="56" t="s">
        <v>1866</v>
      </c>
      <c r="F43" s="55" t="s">
        <v>4</v>
      </c>
      <c r="G43" s="55" t="s">
        <v>9</v>
      </c>
      <c r="H43" s="56" t="s">
        <v>1853</v>
      </c>
      <c r="I43" s="56" t="s">
        <v>1762</v>
      </c>
      <c r="J43" s="55" t="s">
        <v>86</v>
      </c>
      <c r="K43" s="56"/>
      <c r="L43" s="57"/>
      <c r="M43" s="56"/>
    </row>
    <row r="44" spans="2:13" ht="34.200000000000003" x14ac:dyDescent="0.3">
      <c r="B44" s="55">
        <v>4</v>
      </c>
      <c r="C44" s="55" t="s">
        <v>82</v>
      </c>
      <c r="D44" s="56" t="s">
        <v>1868</v>
      </c>
      <c r="E44" s="56" t="s">
        <v>1867</v>
      </c>
      <c r="F44" s="55" t="s">
        <v>4</v>
      </c>
      <c r="G44" s="55" t="s">
        <v>9</v>
      </c>
      <c r="H44" s="56" t="s">
        <v>1854</v>
      </c>
      <c r="I44" s="56" t="s">
        <v>1855</v>
      </c>
      <c r="J44" s="55" t="s">
        <v>86</v>
      </c>
      <c r="K44" s="56"/>
      <c r="L44" s="57"/>
      <c r="M44" s="56"/>
    </row>
    <row r="45" spans="2:13" ht="45.6" x14ac:dyDescent="0.3">
      <c r="B45" s="55">
        <v>4</v>
      </c>
      <c r="C45" s="55" t="s">
        <v>82</v>
      </c>
      <c r="D45" s="56" t="s">
        <v>392</v>
      </c>
      <c r="E45" s="56" t="s">
        <v>1796</v>
      </c>
      <c r="F45" s="55" t="s">
        <v>4</v>
      </c>
      <c r="G45" s="55" t="s">
        <v>9</v>
      </c>
      <c r="H45" s="56" t="s">
        <v>1795</v>
      </c>
      <c r="I45" s="56" t="s">
        <v>1794</v>
      </c>
      <c r="J45" s="55" t="s">
        <v>87</v>
      </c>
      <c r="K45" s="56"/>
      <c r="L45" s="57"/>
      <c r="M45" s="56"/>
    </row>
    <row r="46" spans="2:13" ht="136.80000000000001" x14ac:dyDescent="0.3">
      <c r="B46" s="55">
        <v>4</v>
      </c>
      <c r="C46" s="55" t="s">
        <v>82</v>
      </c>
      <c r="D46" s="56" t="s">
        <v>392</v>
      </c>
      <c r="E46" s="56" t="s">
        <v>1779</v>
      </c>
      <c r="F46" s="55" t="s">
        <v>4</v>
      </c>
      <c r="G46" s="55" t="s">
        <v>9</v>
      </c>
      <c r="H46" s="56" t="s">
        <v>1856</v>
      </c>
      <c r="I46" s="56" t="s">
        <v>1857</v>
      </c>
      <c r="J46" s="55" t="s">
        <v>86</v>
      </c>
      <c r="K46" s="56"/>
      <c r="L46" s="57"/>
      <c r="M46" s="56"/>
    </row>
    <row r="47" spans="2:13" ht="68.400000000000006" x14ac:dyDescent="0.3">
      <c r="B47" s="55">
        <v>4</v>
      </c>
      <c r="C47" s="55" t="s">
        <v>83</v>
      </c>
      <c r="D47" s="56" t="s">
        <v>1870</v>
      </c>
      <c r="E47" s="56" t="s">
        <v>1869</v>
      </c>
      <c r="F47" s="55" t="s">
        <v>4</v>
      </c>
      <c r="G47" s="55" t="s">
        <v>9</v>
      </c>
      <c r="H47" s="56" t="s">
        <v>1858</v>
      </c>
      <c r="I47" s="56" t="s">
        <v>1859</v>
      </c>
      <c r="J47" s="55" t="s">
        <v>86</v>
      </c>
      <c r="K47" s="56"/>
      <c r="L47" s="57"/>
      <c r="M47" s="56"/>
    </row>
    <row r="48" spans="2:13" ht="79.8" x14ac:dyDescent="0.3">
      <c r="B48" s="55">
        <v>4</v>
      </c>
      <c r="C48" s="55" t="s">
        <v>175</v>
      </c>
      <c r="D48" s="56" t="s">
        <v>1872</v>
      </c>
      <c r="E48" s="56" t="s">
        <v>1871</v>
      </c>
      <c r="F48" s="55" t="s">
        <v>4</v>
      </c>
      <c r="G48" s="55" t="s">
        <v>9</v>
      </c>
      <c r="H48" s="56" t="s">
        <v>1860</v>
      </c>
      <c r="I48" s="56" t="s">
        <v>1861</v>
      </c>
      <c r="J48" s="55" t="s">
        <v>86</v>
      </c>
      <c r="K48" s="56"/>
      <c r="L48" s="57"/>
      <c r="M48"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8 B21:B26 B29:B34 B37:B48" xr:uid="{00000000-0002-0000-0F00-000000000000}">
      <formula1>Trimestre</formula1>
    </dataValidation>
    <dataValidation type="list" allowBlank="1" showInputMessage="1" showErrorMessage="1" sqref="G29:G34 G15:G18 G21:G26 G37:G48" xr:uid="{00000000-0002-0000-0F00-000001000000}">
      <formula1>Área</formula1>
    </dataValidation>
    <dataValidation type="list" allowBlank="1" showInputMessage="1" showErrorMessage="1" sqref="L21:L26 L37:L48 L29:L34 L15:L18" xr:uid="{00000000-0002-0000-0F00-000002000000}">
      <formula1>Cumplimiento</formula1>
    </dataValidation>
    <dataValidation type="list" allowBlank="1" showInputMessage="1" showErrorMessage="1" sqref="J37:J48 J21:J26 J29:J34 J15:J18" xr:uid="{00000000-0002-0000-0F00-000003000000}">
      <formula1>Categoría</formula1>
    </dataValidation>
    <dataValidation type="list" allowBlank="1" showInputMessage="1" showErrorMessage="1" sqref="F29:F34 F15:F18 F21:F26 F37:F48" xr:uid="{00000000-0002-0000-0F00-000004000000}">
      <formula1>Alta_Dirección</formula1>
    </dataValidation>
    <dataValidation type="list" allowBlank="1" showInputMessage="1" showErrorMessage="1" sqref="C15:C18 C37:C48 C21:C26 C29:C34" xr:uid="{00000000-0002-0000-0F00-000005000000}">
      <formula1>Frentes</formula1>
    </dataValidation>
  </dataValidations>
  <hyperlinks>
    <hyperlink ref="L10:M11" location="Instrucciones!A1" display="Instrucciones para el diligenciamiento" xr:uid="{00000000-0004-0000-0F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92F69546-E7AA-4FD7-9917-43FF6E4EF9D3}">
            <xm:f>NOT(ISERROR(SEARCH(TB!$B$25,L15)))</xm:f>
            <xm:f>TB!$B$25</xm:f>
            <x14:dxf>
              <fill>
                <patternFill>
                  <fgColor theme="1"/>
                  <bgColor rgb="FF00B050"/>
                </patternFill>
              </fill>
            </x14:dxf>
          </x14:cfRule>
          <x14:cfRule type="containsText" priority="14" operator="containsText" id="{088C7B85-14F6-49C3-B662-4624171D95BC}">
            <xm:f>NOT(ISERROR(SEARCH(TB!$B$24,L15)))</xm:f>
            <xm:f>TB!$B$24</xm:f>
            <x14:dxf>
              <fill>
                <patternFill>
                  <fgColor theme="1"/>
                  <bgColor rgb="FFFFFF00"/>
                </patternFill>
              </fill>
            </x14:dxf>
          </x14:cfRule>
          <x14:cfRule type="containsText" priority="15" operator="containsText" id="{CC44F7C6-2260-4ED4-AF58-01C1407634FC}">
            <xm:f>NOT(ISERROR(SEARCH(TB!$B$23,L15)))</xm:f>
            <xm:f>TB!$B$23</xm:f>
            <x14:dxf>
              <fill>
                <patternFill>
                  <fgColor theme="1"/>
                  <bgColor rgb="FFFFC000"/>
                </patternFill>
              </fill>
            </x14:dxf>
          </x14:cfRule>
          <x14:cfRule type="containsText" priority="16" operator="containsText" id="{ECAB89C8-005D-4D9E-A9FC-53362B9EF311}">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21FCF432-3E72-43D0-BF79-C85B36B6021A}">
            <xm:f>NOT(ISERROR(SEARCH(TB!$B$25,L21)))</xm:f>
            <xm:f>TB!$B$25</xm:f>
            <x14:dxf>
              <fill>
                <patternFill>
                  <fgColor theme="1"/>
                  <bgColor rgb="FF00B050"/>
                </patternFill>
              </fill>
            </x14:dxf>
          </x14:cfRule>
          <x14:cfRule type="containsText" priority="10" operator="containsText" id="{50C56988-90B7-48DD-B5BC-D737F8DAFBCB}">
            <xm:f>NOT(ISERROR(SEARCH(TB!$B$24,L21)))</xm:f>
            <xm:f>TB!$B$24</xm:f>
            <x14:dxf>
              <fill>
                <patternFill>
                  <fgColor theme="1"/>
                  <bgColor rgb="FFFFFF00"/>
                </patternFill>
              </fill>
            </x14:dxf>
          </x14:cfRule>
          <x14:cfRule type="containsText" priority="11" operator="containsText" id="{29B148F2-85F0-452B-99F6-25BF54140E12}">
            <xm:f>NOT(ISERROR(SEARCH(TB!$B$23,L21)))</xm:f>
            <xm:f>TB!$B$23</xm:f>
            <x14:dxf>
              <fill>
                <patternFill>
                  <fgColor theme="1"/>
                  <bgColor rgb="FFFFC000"/>
                </patternFill>
              </fill>
            </x14:dxf>
          </x14:cfRule>
          <x14:cfRule type="containsText" priority="12" operator="containsText" id="{EB6E420E-FEAE-4092-BB63-E89C8D64B9B7}">
            <xm:f>NOT(ISERROR(SEARCH(TB!$B$22,L21)))</xm:f>
            <xm:f>TB!$B$22</xm:f>
            <x14:dxf>
              <fill>
                <patternFill>
                  <fgColor theme="1"/>
                  <bgColor rgb="FFFF0000"/>
                </patternFill>
              </fill>
            </x14:dxf>
          </x14:cfRule>
          <xm:sqref>L21:L26</xm:sqref>
        </x14:conditionalFormatting>
        <x14:conditionalFormatting xmlns:xm="http://schemas.microsoft.com/office/excel/2006/main">
          <x14:cfRule type="containsText" priority="5" operator="containsText" id="{838D824D-85A0-4C6A-993B-0BE5129F7977}">
            <xm:f>NOT(ISERROR(SEARCH(TB!$B$25,L29)))</xm:f>
            <xm:f>TB!$B$25</xm:f>
            <x14:dxf>
              <fill>
                <patternFill>
                  <fgColor theme="1"/>
                  <bgColor rgb="FF00B050"/>
                </patternFill>
              </fill>
            </x14:dxf>
          </x14:cfRule>
          <x14:cfRule type="containsText" priority="6" operator="containsText" id="{49FEB20A-746B-4583-A007-8D904E4CD3E8}">
            <xm:f>NOT(ISERROR(SEARCH(TB!$B$24,L29)))</xm:f>
            <xm:f>TB!$B$24</xm:f>
            <x14:dxf>
              <fill>
                <patternFill>
                  <fgColor theme="1"/>
                  <bgColor rgb="FFFFFF00"/>
                </patternFill>
              </fill>
            </x14:dxf>
          </x14:cfRule>
          <x14:cfRule type="containsText" priority="7" operator="containsText" id="{69E24872-0863-48A1-B900-2C4CB3969168}">
            <xm:f>NOT(ISERROR(SEARCH(TB!$B$23,L29)))</xm:f>
            <xm:f>TB!$B$23</xm:f>
            <x14:dxf>
              <fill>
                <patternFill>
                  <fgColor theme="1"/>
                  <bgColor rgb="FFFFC000"/>
                </patternFill>
              </fill>
            </x14:dxf>
          </x14:cfRule>
          <x14:cfRule type="containsText" priority="8" operator="containsText" id="{5571FB32-8759-4F2D-B21D-6482F3176DE2}">
            <xm:f>NOT(ISERROR(SEARCH(TB!$B$22,L29)))</xm:f>
            <xm:f>TB!$B$22</xm:f>
            <x14:dxf>
              <fill>
                <patternFill>
                  <fgColor theme="1"/>
                  <bgColor rgb="FFFF0000"/>
                </patternFill>
              </fill>
            </x14:dxf>
          </x14:cfRule>
          <xm:sqref>L29:L34</xm:sqref>
        </x14:conditionalFormatting>
        <x14:conditionalFormatting xmlns:xm="http://schemas.microsoft.com/office/excel/2006/main">
          <x14:cfRule type="containsText" priority="1" operator="containsText" id="{ABEE3B18-C2A7-4297-816C-3C93A61CCD8D}">
            <xm:f>NOT(ISERROR(SEARCH(TB!$B$25,L37)))</xm:f>
            <xm:f>TB!$B$25</xm:f>
            <x14:dxf>
              <fill>
                <patternFill>
                  <fgColor theme="1"/>
                  <bgColor rgb="FF00B050"/>
                </patternFill>
              </fill>
            </x14:dxf>
          </x14:cfRule>
          <x14:cfRule type="containsText" priority="2" operator="containsText" id="{E19DF29F-8020-424A-8033-941C7CB66879}">
            <xm:f>NOT(ISERROR(SEARCH(TB!$B$24,L37)))</xm:f>
            <xm:f>TB!$B$24</xm:f>
            <x14:dxf>
              <fill>
                <patternFill>
                  <fgColor theme="1"/>
                  <bgColor rgb="FFFFFF00"/>
                </patternFill>
              </fill>
            </x14:dxf>
          </x14:cfRule>
          <x14:cfRule type="containsText" priority="3" operator="containsText" id="{A98BFFDC-4865-4981-AAA1-26646F395422}">
            <xm:f>NOT(ISERROR(SEARCH(TB!$B$23,L37)))</xm:f>
            <xm:f>TB!$B$23</xm:f>
            <x14:dxf>
              <fill>
                <patternFill>
                  <fgColor theme="1"/>
                  <bgColor rgb="FFFFC000"/>
                </patternFill>
              </fill>
            </x14:dxf>
          </x14:cfRule>
          <x14:cfRule type="containsText" priority="4" operator="containsText" id="{D3745CE2-C132-44B7-A5A3-6A6FFA517B7A}">
            <xm:f>NOT(ISERROR(SEARCH(TB!$B$22,L37)))</xm:f>
            <xm:f>TB!$B$22</xm:f>
            <x14:dxf>
              <fill>
                <patternFill>
                  <fgColor theme="1"/>
                  <bgColor rgb="FFFF0000"/>
                </patternFill>
              </fill>
            </x14:dxf>
          </x14:cfRule>
          <xm:sqref>L37:L48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39"/>
  <sheetViews>
    <sheetView zoomScale="78" zoomScaleNormal="78" workbookViewId="0">
      <pane ySplit="14" topLeftCell="A36" activePane="bottomLeft" state="frozen"/>
      <selection activeCell="D10" sqref="D10:D11"/>
      <selection pane="bottomLeft" activeCell="M19" sqref="M19"/>
    </sheetView>
  </sheetViews>
  <sheetFormatPr baseColWidth="10" defaultColWidth="0" defaultRowHeight="11.4" x14ac:dyDescent="0.3"/>
  <cols>
    <col min="1" max="1" width="4.33203125" style="98" customWidth="1"/>
    <col min="2" max="2" width="9.109375" style="95" customWidth="1"/>
    <col min="3" max="3" width="18.6640625" style="95" customWidth="1"/>
    <col min="4" max="5" width="23.5546875" style="8" customWidth="1"/>
    <col min="6" max="7" width="19.88671875" style="95" customWidth="1"/>
    <col min="8" max="8" width="26.44140625" style="8" customWidth="1"/>
    <col min="9" max="9" width="23.33203125" style="8" customWidth="1"/>
    <col min="10" max="10" width="12.88671875" style="95" customWidth="1"/>
    <col min="11" max="11" width="15.109375" style="8" customWidth="1"/>
    <col min="12" max="12" width="12.6640625" style="95" customWidth="1"/>
    <col min="13" max="13" width="29.88671875" style="98" customWidth="1"/>
    <col min="14" max="14" width="4.33203125" style="98" customWidth="1"/>
    <col min="15" max="23" width="0" style="98" hidden="1" customWidth="1"/>
    <col min="24" max="16384" width="11.5546875" style="98" hidden="1"/>
  </cols>
  <sheetData>
    <row r="1" spans="1:14" s="18" customFormat="1" x14ac:dyDescent="0.3">
      <c r="A1" s="4"/>
      <c r="B1" s="4"/>
      <c r="C1" s="4"/>
      <c r="D1" s="133"/>
      <c r="E1" s="133"/>
      <c r="F1" s="4"/>
      <c r="G1" s="4"/>
      <c r="H1" s="133"/>
      <c r="I1" s="133"/>
      <c r="J1" s="4"/>
      <c r="K1" s="133"/>
      <c r="L1" s="4"/>
      <c r="M1" s="4"/>
      <c r="N1" s="4"/>
    </row>
    <row r="2" spans="1:14" s="18" customFormat="1" ht="9.6" customHeight="1" x14ac:dyDescent="0.3">
      <c r="A2" s="4"/>
      <c r="B2" s="167"/>
      <c r="C2" s="167"/>
      <c r="D2" s="168" t="s">
        <v>0</v>
      </c>
      <c r="E2" s="168"/>
      <c r="F2" s="168"/>
      <c r="G2" s="168"/>
      <c r="H2" s="168"/>
      <c r="I2" s="168"/>
      <c r="J2" s="168"/>
      <c r="K2" s="168"/>
      <c r="L2" s="163" t="s">
        <v>236</v>
      </c>
      <c r="M2" s="163"/>
      <c r="N2" s="4"/>
    </row>
    <row r="3" spans="1:14" s="18" customFormat="1" ht="9.6" customHeight="1" x14ac:dyDescent="0.3">
      <c r="A3" s="4"/>
      <c r="B3" s="167"/>
      <c r="C3" s="167"/>
      <c r="D3" s="168"/>
      <c r="E3" s="168"/>
      <c r="F3" s="168"/>
      <c r="G3" s="168"/>
      <c r="H3" s="168"/>
      <c r="I3" s="168"/>
      <c r="J3" s="168"/>
      <c r="K3" s="168"/>
      <c r="L3" s="163"/>
      <c r="M3" s="163"/>
      <c r="N3" s="4"/>
    </row>
    <row r="4" spans="1:14" s="18" customFormat="1" ht="9.6" customHeight="1" x14ac:dyDescent="0.3">
      <c r="A4" s="4"/>
      <c r="B4" s="167"/>
      <c r="C4" s="167"/>
      <c r="D4" s="168" t="s">
        <v>1</v>
      </c>
      <c r="E4" s="168"/>
      <c r="F4" s="168"/>
      <c r="G4" s="168"/>
      <c r="H4" s="168"/>
      <c r="I4" s="168"/>
      <c r="J4" s="168"/>
      <c r="K4" s="168"/>
      <c r="L4" s="163" t="s">
        <v>172</v>
      </c>
      <c r="M4" s="163"/>
      <c r="N4" s="4"/>
    </row>
    <row r="5" spans="1:14" s="18" customFormat="1" ht="9.6" customHeight="1" x14ac:dyDescent="0.3">
      <c r="A5" s="4"/>
      <c r="B5" s="167"/>
      <c r="C5" s="167"/>
      <c r="D5" s="168"/>
      <c r="E5" s="168"/>
      <c r="F5" s="168"/>
      <c r="G5" s="168"/>
      <c r="H5" s="168"/>
      <c r="I5" s="168"/>
      <c r="J5" s="168"/>
      <c r="K5" s="168"/>
      <c r="L5" s="163"/>
      <c r="M5" s="163"/>
      <c r="N5" s="4"/>
    </row>
    <row r="6" spans="1:14" s="18" customFormat="1" ht="12.6" customHeight="1" x14ac:dyDescent="0.3">
      <c r="A6" s="4"/>
      <c r="B6" s="167"/>
      <c r="C6" s="167"/>
      <c r="D6" s="168" t="s">
        <v>2</v>
      </c>
      <c r="E6" s="168"/>
      <c r="F6" s="168"/>
      <c r="G6" s="168"/>
      <c r="H6" s="168"/>
      <c r="I6" s="168"/>
      <c r="J6" s="168"/>
      <c r="K6" s="168"/>
      <c r="L6" s="163" t="s">
        <v>171</v>
      </c>
      <c r="M6" s="163"/>
      <c r="N6" s="4"/>
    </row>
    <row r="7" spans="1:14" s="18" customFormat="1" ht="12.6" customHeight="1" x14ac:dyDescent="0.3">
      <c r="A7" s="4"/>
      <c r="B7" s="167"/>
      <c r="C7" s="167"/>
      <c r="D7" s="168"/>
      <c r="E7" s="168"/>
      <c r="F7" s="168"/>
      <c r="G7" s="168"/>
      <c r="H7" s="168"/>
      <c r="I7" s="168"/>
      <c r="J7" s="168"/>
      <c r="K7" s="168"/>
      <c r="L7" s="169" t="s">
        <v>198</v>
      </c>
      <c r="M7" s="169"/>
      <c r="N7" s="4"/>
    </row>
    <row r="8" spans="1:14" s="130" customFormat="1" ht="13.95" customHeight="1" x14ac:dyDescent="0.3">
      <c r="A8" s="131"/>
      <c r="B8" s="131"/>
      <c r="C8" s="131" t="s">
        <v>71</v>
      </c>
      <c r="D8" s="132"/>
      <c r="E8" s="132"/>
      <c r="F8" s="131"/>
      <c r="G8" s="131"/>
      <c r="H8" s="132"/>
      <c r="I8" s="132"/>
      <c r="J8" s="131"/>
      <c r="K8" s="132"/>
      <c r="L8" s="131"/>
      <c r="M8" s="131"/>
      <c r="N8" s="131"/>
    </row>
    <row r="9" spans="1:14" s="130" customFormat="1" ht="10.199999999999999" x14ac:dyDescent="0.3">
      <c r="A9" s="131"/>
      <c r="B9" s="131"/>
      <c r="C9" s="131"/>
      <c r="D9" s="132"/>
      <c r="E9" s="127" t="s">
        <v>91</v>
      </c>
      <c r="F9" s="128">
        <v>1</v>
      </c>
      <c r="G9" s="127" t="s">
        <v>90</v>
      </c>
      <c r="H9" s="126" t="s">
        <v>116</v>
      </c>
      <c r="I9" s="125">
        <f>(SUM(L$15:L$15))/F9</f>
        <v>0</v>
      </c>
      <c r="J9" s="131"/>
      <c r="K9" s="132"/>
      <c r="L9" s="131"/>
      <c r="M9" s="131"/>
      <c r="N9" s="131"/>
    </row>
    <row r="10" spans="1:14" s="123" customFormat="1" ht="11.4" customHeight="1" x14ac:dyDescent="0.3">
      <c r="B10" s="112"/>
      <c r="C10" s="170" t="s">
        <v>96</v>
      </c>
      <c r="D10" s="171" t="str">
        <f>[2]Contenido!K16</f>
        <v>Facultad de Ciencias Agropecuarias</v>
      </c>
      <c r="E10" s="127" t="s">
        <v>92</v>
      </c>
      <c r="F10" s="128">
        <v>4</v>
      </c>
      <c r="G10" s="127" t="s">
        <v>90</v>
      </c>
      <c r="H10" s="126" t="s">
        <v>115</v>
      </c>
      <c r="I10" s="125">
        <f>(SUM(L$18:L$21))/F10</f>
        <v>0</v>
      </c>
      <c r="J10" s="112"/>
      <c r="K10" s="124"/>
      <c r="L10" s="172" t="s">
        <v>100</v>
      </c>
      <c r="M10" s="172"/>
    </row>
    <row r="11" spans="1:14" s="123" customFormat="1" ht="11.4" customHeight="1" x14ac:dyDescent="0.3">
      <c r="B11" s="112"/>
      <c r="C11" s="170"/>
      <c r="D11" s="171"/>
      <c r="E11" s="127" t="s">
        <v>176</v>
      </c>
      <c r="F11" s="128">
        <v>1</v>
      </c>
      <c r="G11" s="127" t="s">
        <v>90</v>
      </c>
      <c r="H11" s="126" t="s">
        <v>178</v>
      </c>
      <c r="I11" s="125">
        <f>(SUM(L$24:L$28))/F11</f>
        <v>0</v>
      </c>
      <c r="J11" s="112"/>
      <c r="K11" s="124"/>
      <c r="L11" s="172"/>
      <c r="M11" s="172"/>
    </row>
    <row r="12" spans="1:14" s="123" customFormat="1" ht="11.4" customHeight="1" x14ac:dyDescent="0.3">
      <c r="B12" s="112"/>
      <c r="C12" s="127"/>
      <c r="D12" s="129"/>
      <c r="E12" s="127" t="s">
        <v>177</v>
      </c>
      <c r="F12" s="128">
        <v>1</v>
      </c>
      <c r="G12" s="127" t="s">
        <v>90</v>
      </c>
      <c r="H12" s="126" t="s">
        <v>179</v>
      </c>
      <c r="I12" s="125">
        <f>(SUM(L$31:L$39))/F12</f>
        <v>0</v>
      </c>
      <c r="J12" s="112"/>
      <c r="K12" s="124"/>
      <c r="L12" s="112"/>
      <c r="M12" s="112"/>
    </row>
    <row r="13" spans="1:14" s="123" customFormat="1" ht="10.8" thickBot="1" x14ac:dyDescent="0.35">
      <c r="B13" s="112"/>
      <c r="C13" s="112"/>
      <c r="D13" s="124"/>
      <c r="E13" s="124"/>
      <c r="F13" s="112"/>
      <c r="G13" s="112"/>
      <c r="H13" s="124"/>
      <c r="I13" s="124"/>
      <c r="J13" s="112"/>
      <c r="K13" s="124"/>
      <c r="L13" s="112"/>
    </row>
    <row r="14" spans="1:14" s="112" customFormat="1" ht="30.6" customHeight="1" thickTop="1" x14ac:dyDescent="0.3">
      <c r="B14" s="115" t="s">
        <v>93</v>
      </c>
      <c r="C14" s="115" t="s">
        <v>75</v>
      </c>
      <c r="D14" s="115" t="s">
        <v>76</v>
      </c>
      <c r="E14" s="115" t="s">
        <v>77</v>
      </c>
      <c r="F14" s="115" t="s">
        <v>78</v>
      </c>
      <c r="G14" s="115" t="s">
        <v>79</v>
      </c>
      <c r="H14" s="114" t="s">
        <v>156</v>
      </c>
      <c r="I14" s="114" t="s">
        <v>157</v>
      </c>
      <c r="J14" s="114" t="s">
        <v>158</v>
      </c>
      <c r="K14" s="114" t="s">
        <v>80</v>
      </c>
      <c r="L14" s="113" t="s">
        <v>94</v>
      </c>
      <c r="M14" s="113" t="s">
        <v>95</v>
      </c>
    </row>
    <row r="15" spans="1:14" ht="57" x14ac:dyDescent="0.3">
      <c r="B15" s="55">
        <v>1</v>
      </c>
      <c r="C15" s="56" t="s">
        <v>82</v>
      </c>
      <c r="D15" s="56" t="s">
        <v>1835</v>
      </c>
      <c r="E15" s="55" t="s">
        <v>1834</v>
      </c>
      <c r="F15" s="55" t="s">
        <v>4</v>
      </c>
      <c r="G15" s="56" t="s">
        <v>15</v>
      </c>
      <c r="H15" s="55" t="s">
        <v>1833</v>
      </c>
      <c r="I15" s="56" t="s">
        <v>1843</v>
      </c>
      <c r="J15" s="56" t="s">
        <v>86</v>
      </c>
      <c r="K15" s="99"/>
      <c r="L15" s="100"/>
      <c r="M15" s="99"/>
    </row>
    <row r="16" spans="1:14" ht="12" thickBot="1" x14ac:dyDescent="0.35">
      <c r="D16" s="116"/>
      <c r="E16" s="116"/>
      <c r="H16" s="116"/>
      <c r="I16" s="116"/>
      <c r="K16" s="116"/>
      <c r="M16" s="116"/>
    </row>
    <row r="17" spans="2:13" s="112" customFormat="1" ht="21" thickTop="1" x14ac:dyDescent="0.3">
      <c r="B17" s="115" t="s">
        <v>93</v>
      </c>
      <c r="C17" s="115" t="s">
        <v>75</v>
      </c>
      <c r="D17" s="115" t="s">
        <v>76</v>
      </c>
      <c r="E17" s="115" t="s">
        <v>77</v>
      </c>
      <c r="F17" s="115" t="s">
        <v>78</v>
      </c>
      <c r="G17" s="115" t="s">
        <v>79</v>
      </c>
      <c r="H17" s="114" t="s">
        <v>156</v>
      </c>
      <c r="I17" s="114" t="s">
        <v>157</v>
      </c>
      <c r="J17" s="114" t="s">
        <v>158</v>
      </c>
      <c r="K17" s="114" t="s">
        <v>80</v>
      </c>
      <c r="L17" s="113" t="s">
        <v>94</v>
      </c>
      <c r="M17" s="113" t="s">
        <v>95</v>
      </c>
    </row>
    <row r="18" spans="2:13" ht="79.8" x14ac:dyDescent="0.3">
      <c r="B18" s="102">
        <v>2</v>
      </c>
      <c r="C18" s="102" t="s">
        <v>82</v>
      </c>
      <c r="D18" s="101" t="s">
        <v>1829</v>
      </c>
      <c r="E18" s="101" t="s">
        <v>1828</v>
      </c>
      <c r="F18" s="102" t="s">
        <v>4</v>
      </c>
      <c r="G18" s="102" t="s">
        <v>15</v>
      </c>
      <c r="H18" s="101" t="s">
        <v>1827</v>
      </c>
      <c r="I18" s="101" t="s">
        <v>1842</v>
      </c>
      <c r="J18" s="102" t="s">
        <v>86</v>
      </c>
      <c r="K18" s="99"/>
      <c r="L18" s="100"/>
      <c r="M18" s="99"/>
    </row>
    <row r="19" spans="2:13" ht="79.8" x14ac:dyDescent="0.3">
      <c r="B19" s="102">
        <v>2</v>
      </c>
      <c r="C19" s="102" t="s">
        <v>82</v>
      </c>
      <c r="D19" s="101" t="s">
        <v>1841</v>
      </c>
      <c r="E19" s="101" t="s">
        <v>1840</v>
      </c>
      <c r="F19" s="102" t="s">
        <v>4</v>
      </c>
      <c r="G19" s="102" t="s">
        <v>15</v>
      </c>
      <c r="H19" s="101" t="s">
        <v>1840</v>
      </c>
      <c r="I19" s="101" t="s">
        <v>1839</v>
      </c>
      <c r="J19" s="102" t="s">
        <v>86</v>
      </c>
      <c r="K19" s="99"/>
      <c r="L19" s="100"/>
      <c r="M19" s="99"/>
    </row>
    <row r="20" spans="2:13" ht="68.400000000000006" x14ac:dyDescent="0.3">
      <c r="B20" s="102">
        <v>2</v>
      </c>
      <c r="C20" s="102" t="s">
        <v>82</v>
      </c>
      <c r="D20" s="101" t="s">
        <v>1838</v>
      </c>
      <c r="E20" s="101" t="s">
        <v>1837</v>
      </c>
      <c r="F20" s="102" t="s">
        <v>4</v>
      </c>
      <c r="G20" s="102" t="s">
        <v>15</v>
      </c>
      <c r="H20" s="101" t="s">
        <v>1837</v>
      </c>
      <c r="I20" s="101" t="s">
        <v>1836</v>
      </c>
      <c r="J20" s="102" t="s">
        <v>86</v>
      </c>
      <c r="K20" s="99"/>
      <c r="L20" s="100"/>
      <c r="M20" s="99"/>
    </row>
    <row r="21" spans="2:13" ht="57" x14ac:dyDescent="0.3">
      <c r="B21" s="102">
        <v>2</v>
      </c>
      <c r="C21" s="102" t="s">
        <v>82</v>
      </c>
      <c r="D21" s="101" t="s">
        <v>1835</v>
      </c>
      <c r="E21" s="101" t="s">
        <v>1834</v>
      </c>
      <c r="F21" s="102" t="s">
        <v>4</v>
      </c>
      <c r="G21" s="102" t="s">
        <v>15</v>
      </c>
      <c r="H21" s="101" t="s">
        <v>1833</v>
      </c>
      <c r="I21" s="101" t="s">
        <v>1832</v>
      </c>
      <c r="J21" s="102" t="s">
        <v>86</v>
      </c>
      <c r="K21" s="99"/>
      <c r="L21" s="100"/>
      <c r="M21" s="99"/>
    </row>
    <row r="22" spans="2:13" ht="12" thickBot="1" x14ac:dyDescent="0.35"/>
    <row r="23" spans="2:13" s="112" customFormat="1" ht="30.6" customHeight="1" thickTop="1" x14ac:dyDescent="0.3">
      <c r="B23" s="115" t="s">
        <v>93</v>
      </c>
      <c r="C23" s="115" t="s">
        <v>75</v>
      </c>
      <c r="D23" s="115" t="s">
        <v>76</v>
      </c>
      <c r="E23" s="115" t="s">
        <v>77</v>
      </c>
      <c r="F23" s="115" t="s">
        <v>78</v>
      </c>
      <c r="G23" s="115" t="s">
        <v>79</v>
      </c>
      <c r="H23" s="114" t="s">
        <v>156</v>
      </c>
      <c r="I23" s="114" t="s">
        <v>157</v>
      </c>
      <c r="J23" s="114" t="s">
        <v>158</v>
      </c>
      <c r="K23" s="114" t="s">
        <v>80</v>
      </c>
      <c r="L23" s="113" t="s">
        <v>94</v>
      </c>
      <c r="M23" s="113" t="s">
        <v>95</v>
      </c>
    </row>
    <row r="24" spans="2:13" ht="205.2" x14ac:dyDescent="0.3">
      <c r="B24" s="102">
        <v>3</v>
      </c>
      <c r="C24" s="105" t="s">
        <v>1784</v>
      </c>
      <c r="D24" s="104" t="s">
        <v>1820</v>
      </c>
      <c r="E24" s="101" t="s">
        <v>1819</v>
      </c>
      <c r="F24" s="102" t="s">
        <v>4</v>
      </c>
      <c r="G24" s="102" t="s">
        <v>15</v>
      </c>
      <c r="H24" s="101" t="s">
        <v>1831</v>
      </c>
      <c r="I24" s="101" t="s">
        <v>1817</v>
      </c>
      <c r="J24" s="102" t="s">
        <v>86</v>
      </c>
      <c r="K24" s="101" t="s">
        <v>1830</v>
      </c>
      <c r="L24" s="100"/>
      <c r="M24" s="122"/>
    </row>
    <row r="25" spans="2:13" ht="79.8" x14ac:dyDescent="0.3">
      <c r="B25" s="102">
        <v>3</v>
      </c>
      <c r="C25" s="105" t="s">
        <v>1784</v>
      </c>
      <c r="D25" s="101" t="s">
        <v>1829</v>
      </c>
      <c r="E25" s="101" t="s">
        <v>1828</v>
      </c>
      <c r="F25" s="102" t="s">
        <v>4</v>
      </c>
      <c r="G25" s="102" t="s">
        <v>15</v>
      </c>
      <c r="H25" s="101" t="s">
        <v>1827</v>
      </c>
      <c r="I25" s="101" t="s">
        <v>1826</v>
      </c>
      <c r="J25" s="102" t="s">
        <v>86</v>
      </c>
      <c r="K25" s="101" t="s">
        <v>1825</v>
      </c>
      <c r="L25" s="100"/>
      <c r="M25" s="99"/>
    </row>
    <row r="26" spans="2:13" ht="198.75" customHeight="1" x14ac:dyDescent="0.3">
      <c r="B26" s="109">
        <v>3</v>
      </c>
      <c r="C26" s="105" t="s">
        <v>1784</v>
      </c>
      <c r="D26" s="111" t="s">
        <v>1778</v>
      </c>
      <c r="E26" s="108" t="s">
        <v>1824</v>
      </c>
      <c r="F26" s="109" t="s">
        <v>1804</v>
      </c>
      <c r="G26" s="109" t="s">
        <v>1803</v>
      </c>
      <c r="H26" s="108" t="s">
        <v>1823</v>
      </c>
      <c r="I26" s="108" t="s">
        <v>1822</v>
      </c>
      <c r="J26" s="109" t="s">
        <v>86</v>
      </c>
      <c r="K26" s="108" t="s">
        <v>1821</v>
      </c>
      <c r="L26" s="121"/>
      <c r="M26" s="120"/>
    </row>
    <row r="27" spans="2:13" ht="45.6" x14ac:dyDescent="0.3">
      <c r="B27" s="117">
        <v>3</v>
      </c>
      <c r="C27" s="119" t="s">
        <v>1797</v>
      </c>
      <c r="D27" s="118" t="s">
        <v>270</v>
      </c>
      <c r="E27" s="99" t="s">
        <v>1768</v>
      </c>
      <c r="F27" s="117" t="s">
        <v>4</v>
      </c>
      <c r="G27" s="117" t="s">
        <v>26</v>
      </c>
      <c r="H27" s="99" t="s">
        <v>1799</v>
      </c>
      <c r="I27" s="99" t="s">
        <v>1756</v>
      </c>
      <c r="J27" s="117" t="s">
        <v>86</v>
      </c>
      <c r="K27" s="99" t="s">
        <v>1793</v>
      </c>
      <c r="L27" s="100"/>
      <c r="M27" s="99"/>
    </row>
    <row r="28" spans="2:13" ht="45.6" x14ac:dyDescent="0.3">
      <c r="B28" s="117">
        <v>3</v>
      </c>
      <c r="C28" s="119" t="s">
        <v>1797</v>
      </c>
      <c r="D28" s="118" t="s">
        <v>270</v>
      </c>
      <c r="E28" s="99" t="s">
        <v>1796</v>
      </c>
      <c r="F28" s="117" t="s">
        <v>4</v>
      </c>
      <c r="G28" s="117" t="s">
        <v>26</v>
      </c>
      <c r="H28" s="99" t="s">
        <v>1795</v>
      </c>
      <c r="I28" s="99" t="s">
        <v>1764</v>
      </c>
      <c r="J28" s="117" t="s">
        <v>86</v>
      </c>
      <c r="K28" s="99" t="s">
        <v>1793</v>
      </c>
      <c r="L28" s="100"/>
      <c r="M28" s="99"/>
    </row>
    <row r="29" spans="2:13" ht="12" thickBot="1" x14ac:dyDescent="0.35">
      <c r="D29" s="116"/>
      <c r="E29" s="116"/>
      <c r="H29" s="116"/>
      <c r="I29" s="116"/>
      <c r="K29" s="116"/>
      <c r="M29" s="116"/>
    </row>
    <row r="30" spans="2:13" s="112" customFormat="1" ht="21" thickTop="1" x14ac:dyDescent="0.3">
      <c r="B30" s="115" t="s">
        <v>93</v>
      </c>
      <c r="C30" s="115" t="s">
        <v>75</v>
      </c>
      <c r="D30" s="115" t="s">
        <v>76</v>
      </c>
      <c r="E30" s="115" t="s">
        <v>77</v>
      </c>
      <c r="F30" s="115" t="s">
        <v>78</v>
      </c>
      <c r="G30" s="115" t="s">
        <v>79</v>
      </c>
      <c r="H30" s="114" t="s">
        <v>156</v>
      </c>
      <c r="I30" s="114" t="s">
        <v>157</v>
      </c>
      <c r="J30" s="114" t="s">
        <v>158</v>
      </c>
      <c r="K30" s="114" t="s">
        <v>80</v>
      </c>
      <c r="L30" s="113" t="s">
        <v>94</v>
      </c>
      <c r="M30" s="113" t="s">
        <v>95</v>
      </c>
    </row>
    <row r="31" spans="2:13" ht="205.2" x14ac:dyDescent="0.3">
      <c r="B31" s="102">
        <v>4</v>
      </c>
      <c r="C31" s="105" t="s">
        <v>1784</v>
      </c>
      <c r="D31" s="104" t="s">
        <v>1820</v>
      </c>
      <c r="E31" s="101" t="s">
        <v>1819</v>
      </c>
      <c r="F31" s="102" t="s">
        <v>4</v>
      </c>
      <c r="G31" s="102" t="s">
        <v>15</v>
      </c>
      <c r="H31" s="101" t="s">
        <v>1818</v>
      </c>
      <c r="I31" s="101" t="s">
        <v>1817</v>
      </c>
      <c r="J31" s="102" t="s">
        <v>86</v>
      </c>
      <c r="K31" s="101" t="s">
        <v>1816</v>
      </c>
      <c r="L31" s="100"/>
      <c r="M31" s="99"/>
    </row>
    <row r="32" spans="2:13" ht="45.6" x14ac:dyDescent="0.3">
      <c r="B32" s="102">
        <v>4</v>
      </c>
      <c r="C32" s="105" t="s">
        <v>1784</v>
      </c>
      <c r="D32" s="104" t="s">
        <v>1815</v>
      </c>
      <c r="E32" s="101" t="s">
        <v>1814</v>
      </c>
      <c r="F32" s="102" t="s">
        <v>1804</v>
      </c>
      <c r="G32" s="102" t="s">
        <v>1803</v>
      </c>
      <c r="H32" s="101" t="s">
        <v>1813</v>
      </c>
      <c r="I32" s="101" t="s">
        <v>1812</v>
      </c>
      <c r="J32" s="102" t="s">
        <v>86</v>
      </c>
      <c r="K32" s="101" t="s">
        <v>1811</v>
      </c>
      <c r="L32" s="100"/>
      <c r="M32" s="99"/>
    </row>
    <row r="33" spans="2:13" ht="182.4" x14ac:dyDescent="0.3">
      <c r="B33" s="102">
        <v>4</v>
      </c>
      <c r="C33" s="105" t="s">
        <v>1784</v>
      </c>
      <c r="D33" s="111" t="s">
        <v>1778</v>
      </c>
      <c r="E33" s="108" t="s">
        <v>1810</v>
      </c>
      <c r="F33" s="102" t="s">
        <v>1804</v>
      </c>
      <c r="G33" s="102" t="s">
        <v>1803</v>
      </c>
      <c r="H33" s="101" t="s">
        <v>1809</v>
      </c>
      <c r="I33" s="101" t="s">
        <v>1808</v>
      </c>
      <c r="J33" s="102" t="s">
        <v>86</v>
      </c>
      <c r="K33" s="101" t="s">
        <v>1807</v>
      </c>
      <c r="L33" s="100"/>
      <c r="M33" s="99"/>
    </row>
    <row r="34" spans="2:13" ht="75.45" customHeight="1" x14ac:dyDescent="0.3">
      <c r="B34" s="109">
        <v>4</v>
      </c>
      <c r="C34" s="110" t="s">
        <v>1784</v>
      </c>
      <c r="D34" s="108" t="s">
        <v>1806</v>
      </c>
      <c r="E34" s="108" t="s">
        <v>1805</v>
      </c>
      <c r="F34" s="109" t="s">
        <v>1804</v>
      </c>
      <c r="G34" s="109" t="s">
        <v>1803</v>
      </c>
      <c r="H34" s="108" t="s">
        <v>1802</v>
      </c>
      <c r="I34" s="108" t="s">
        <v>1801</v>
      </c>
      <c r="J34" s="109" t="s">
        <v>86</v>
      </c>
      <c r="K34" s="108" t="s">
        <v>1800</v>
      </c>
      <c r="L34" s="100"/>
      <c r="M34" s="99"/>
    </row>
    <row r="35" spans="2:13" ht="45.6" x14ac:dyDescent="0.3">
      <c r="B35" s="102">
        <v>4</v>
      </c>
      <c r="C35" s="107" t="s">
        <v>1797</v>
      </c>
      <c r="D35" s="106" t="s">
        <v>270</v>
      </c>
      <c r="E35" s="101" t="s">
        <v>1768</v>
      </c>
      <c r="F35" s="102" t="s">
        <v>4</v>
      </c>
      <c r="G35" s="102" t="s">
        <v>15</v>
      </c>
      <c r="H35" s="101" t="s">
        <v>1799</v>
      </c>
      <c r="I35" s="101" t="s">
        <v>1798</v>
      </c>
      <c r="J35" s="102" t="s">
        <v>86</v>
      </c>
      <c r="K35" s="101" t="s">
        <v>1793</v>
      </c>
      <c r="L35" s="100"/>
      <c r="M35" s="99"/>
    </row>
    <row r="36" spans="2:13" ht="45.6" x14ac:dyDescent="0.3">
      <c r="B36" s="102">
        <v>4</v>
      </c>
      <c r="C36" s="107" t="s">
        <v>1797</v>
      </c>
      <c r="D36" s="106" t="s">
        <v>270</v>
      </c>
      <c r="E36" s="101" t="s">
        <v>1796</v>
      </c>
      <c r="F36" s="102" t="s">
        <v>4</v>
      </c>
      <c r="G36" s="102" t="s">
        <v>15</v>
      </c>
      <c r="H36" s="101" t="s">
        <v>1795</v>
      </c>
      <c r="I36" s="101" t="s">
        <v>1794</v>
      </c>
      <c r="J36" s="102" t="s">
        <v>86</v>
      </c>
      <c r="K36" s="101" t="s">
        <v>1793</v>
      </c>
      <c r="L36" s="100"/>
      <c r="M36" s="99"/>
    </row>
    <row r="37" spans="2:13" ht="142.5" customHeight="1" x14ac:dyDescent="0.3">
      <c r="B37" s="102">
        <v>4</v>
      </c>
      <c r="C37" s="105" t="s">
        <v>1784</v>
      </c>
      <c r="D37" s="104" t="s">
        <v>1772</v>
      </c>
      <c r="E37" s="101" t="s">
        <v>1792</v>
      </c>
      <c r="F37" s="102" t="s">
        <v>4</v>
      </c>
      <c r="G37" s="102" t="s">
        <v>15</v>
      </c>
      <c r="H37" s="101" t="s">
        <v>1791</v>
      </c>
      <c r="I37" s="101" t="s">
        <v>1790</v>
      </c>
      <c r="J37" s="102" t="s">
        <v>88</v>
      </c>
      <c r="K37" s="101" t="s">
        <v>1789</v>
      </c>
      <c r="L37" s="100"/>
      <c r="M37" s="99"/>
    </row>
    <row r="38" spans="2:13" ht="79.8" x14ac:dyDescent="0.3">
      <c r="B38" s="102">
        <v>4</v>
      </c>
      <c r="C38" s="105" t="s">
        <v>1784</v>
      </c>
      <c r="D38" s="104" t="s">
        <v>1772</v>
      </c>
      <c r="E38" s="101" t="s">
        <v>1788</v>
      </c>
      <c r="F38" s="102" t="s">
        <v>4</v>
      </c>
      <c r="G38" s="102" t="s">
        <v>15</v>
      </c>
      <c r="H38" s="101" t="s">
        <v>1787</v>
      </c>
      <c r="I38" s="101" t="s">
        <v>1786</v>
      </c>
      <c r="J38" s="102" t="s">
        <v>88</v>
      </c>
      <c r="K38" s="101" t="s">
        <v>1785</v>
      </c>
      <c r="L38" s="100"/>
      <c r="M38" s="99"/>
    </row>
    <row r="39" spans="2:13" ht="63" customHeight="1" x14ac:dyDescent="0.3">
      <c r="B39" s="102">
        <v>4</v>
      </c>
      <c r="C39" s="102" t="s">
        <v>1784</v>
      </c>
      <c r="D39" s="103" t="s">
        <v>299</v>
      </c>
      <c r="E39" s="101" t="s">
        <v>1783</v>
      </c>
      <c r="F39" s="102" t="s">
        <v>4</v>
      </c>
      <c r="G39" s="102" t="s">
        <v>15</v>
      </c>
      <c r="H39" s="101" t="s">
        <v>1782</v>
      </c>
      <c r="I39" s="101" t="s">
        <v>1781</v>
      </c>
      <c r="J39" s="102" t="s">
        <v>86</v>
      </c>
      <c r="K39" s="101" t="s">
        <v>1780</v>
      </c>
      <c r="L39" s="100"/>
      <c r="M39" s="99"/>
    </row>
  </sheetData>
  <mergeCells count="11">
    <mergeCell ref="L7:M7"/>
    <mergeCell ref="C10:C11"/>
    <mergeCell ref="D10:D11"/>
    <mergeCell ref="L10:M11"/>
    <mergeCell ref="B2:C7"/>
    <mergeCell ref="D2:K3"/>
    <mergeCell ref="L2:M3"/>
    <mergeCell ref="D4:K5"/>
    <mergeCell ref="L4:M5"/>
    <mergeCell ref="D6:K7"/>
    <mergeCell ref="L6:M6"/>
  </mergeCells>
  <dataValidations count="6">
    <dataValidation type="list" allowBlank="1" showInputMessage="1" showErrorMessage="1" sqref="B15 B31:B38 B24:B28 B18:B21" xr:uid="{00000000-0002-0000-1000-000000000000}">
      <formula1>Trimestre</formula1>
    </dataValidation>
    <dataValidation type="list" allowBlank="1" showInputMessage="1" showErrorMessage="1" sqref="G15 G31:G39 G24:G28 G18:G21" xr:uid="{00000000-0002-0000-1000-000001000000}">
      <formula1>Área</formula1>
    </dataValidation>
    <dataValidation type="list" allowBlank="1" showInputMessage="1" showErrorMessage="1" sqref="L15 L31:L39 L24:L28 L18:L21" xr:uid="{00000000-0002-0000-1000-000002000000}">
      <formula1>Cumplimiento</formula1>
    </dataValidation>
    <dataValidation type="list" allowBlank="1" showInputMessage="1" showErrorMessage="1" sqref="J15 J31:J38 J24:J28 J18:J21" xr:uid="{00000000-0002-0000-1000-000003000000}">
      <formula1>Categoría</formula1>
    </dataValidation>
    <dataValidation type="list" allowBlank="1" showInputMessage="1" showErrorMessage="1" sqref="F15 F31:F38 F24:F28 F18:F21" xr:uid="{00000000-0002-0000-1000-000004000000}">
      <formula1>Alta_Dirección</formula1>
    </dataValidation>
    <dataValidation type="list" allowBlank="1" showInputMessage="1" showErrorMessage="1" sqref="C15 C39 C18:C21" xr:uid="{00000000-0002-0000-1000-000005000000}">
      <formula1>Frentes</formula1>
    </dataValidation>
  </dataValidations>
  <hyperlinks>
    <hyperlink ref="L10:M11" location="Instrucciones!A1" display="Instrucciones para el diligenciamiento" xr:uid="{00000000-0004-0000-1000-000000000000}"/>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3A8861D5-B2B8-45ED-88E4-822DA49F347C}">
            <xm:f>NOT(ISERROR(SEARCH('\Users\marilynrubio\OneDrive - UNIVERSIDAD DE CUNDINAMARCA\PLANES DE ACCION 2 SEMESTRE 2024\PLANES DE ACCION 2024\[EPIF049V9-V ACADEMICA  - FCA 2024-2 (1).xlsx]TB'!#REF!,L15)))</xm:f>
            <xm:f>'\Users\marilynrubio\OneDrive - UNIVERSIDAD DE CUNDINAMARCA\PLANES DE ACCION 2 SEMESTRE 2024\PLANES DE ACCION 2024\[EPIF049V9-V ACADEMICA  - FCA 2024-2 (1).xlsx]TB'!#REF!</xm:f>
            <x14:dxf>
              <fill>
                <patternFill>
                  <fgColor theme="1"/>
                  <bgColor rgb="FF00B050"/>
                </patternFill>
              </fill>
            </x14:dxf>
          </x14:cfRule>
          <x14:cfRule type="containsText" priority="2" operator="containsText" id="{5355FF9D-052D-4D3C-913A-C9FC38B66F22}">
            <xm:f>NOT(ISERROR(SEARCH('\Users\marilynrubio\OneDrive - UNIVERSIDAD DE CUNDINAMARCA\PLANES DE ACCION 2 SEMESTRE 2024\PLANES DE ACCION 2024\[EPIF049V9-V ACADEMICA  - FCA 2024-2 (1).xlsx]TB'!#REF!,L15)))</xm:f>
            <xm:f>'\Users\marilynrubio\OneDrive - UNIVERSIDAD DE CUNDINAMARCA\PLANES DE ACCION 2 SEMESTRE 2024\PLANES DE ACCION 2024\[EPIF049V9-V ACADEMICA  - FCA 2024-2 (1).xlsx]TB'!#REF!</xm:f>
            <x14:dxf>
              <fill>
                <patternFill>
                  <fgColor theme="1"/>
                  <bgColor rgb="FFFFFF00"/>
                </patternFill>
              </fill>
            </x14:dxf>
          </x14:cfRule>
          <x14:cfRule type="containsText" priority="3" operator="containsText" id="{A100C145-8305-4E37-8B90-40CA2B04C73C}">
            <xm:f>NOT(ISERROR(SEARCH('\Users\marilynrubio\OneDrive - UNIVERSIDAD DE CUNDINAMARCA\PLANES DE ACCION 2 SEMESTRE 2024\PLANES DE ACCION 2024\[EPIF049V9-V ACADEMICA  - FCA 2024-2 (1).xlsx]TB'!#REF!,L15)))</xm:f>
            <xm:f>'\Users\marilynrubio\OneDrive - UNIVERSIDAD DE CUNDINAMARCA\PLANES DE ACCION 2 SEMESTRE 2024\PLANES DE ACCION 2024\[EPIF049V9-V ACADEMICA  - FCA 2024-2 (1).xlsx]TB'!#REF!</xm:f>
            <x14:dxf>
              <fill>
                <patternFill>
                  <fgColor theme="1"/>
                  <bgColor rgb="FFFFC000"/>
                </patternFill>
              </fill>
            </x14:dxf>
          </x14:cfRule>
          <x14:cfRule type="containsText" priority="4" operator="containsText" id="{E3821E8A-1358-4CD4-874F-DA7D80BA3886}">
            <xm:f>NOT(ISERROR(SEARCH('\Users\marilynrubio\OneDrive - UNIVERSIDAD DE CUNDINAMARCA\PLANES DE ACCION 2 SEMESTRE 2024\PLANES DE ACCION 2024\[EPIF049V9-V ACADEMICA  - FCA 2024-2 (1).xlsx]TB'!#REF!,L15)))</xm:f>
            <xm:f>'\Users\marilynrubio\OneDrive - UNIVERSIDAD DE CUNDINAMARCA\PLANES DE ACCION 2 SEMESTRE 2024\PLANES DE ACCION 2024\[EPIF049V9-V ACADEMICA  - FCA 2024-2 (1).xlsx]TB'!#REF!</xm:f>
            <x14:dxf>
              <fill>
                <patternFill>
                  <fgColor theme="1"/>
                  <bgColor rgb="FFFF0000"/>
                </patternFill>
              </fill>
            </x14:dxf>
          </x14:cfRule>
          <xm:sqref>L15 L31:L39 L24:L28 L18:L21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63"/>
  <dimension ref="A1:W56"/>
  <sheetViews>
    <sheetView zoomScale="90" zoomScaleNormal="90" workbookViewId="0">
      <pane ySplit="14" topLeftCell="A16" activePane="bottomLeft" state="frozen"/>
      <selection activeCell="D10" sqref="D10:D11"/>
      <selection pane="bottomLeft" activeCell="K48" sqref="K48"/>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199</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v>
      </c>
      <c r="J9" s="40"/>
      <c r="K9" s="41"/>
      <c r="L9" s="40"/>
      <c r="M9" s="40"/>
      <c r="N9" s="40"/>
    </row>
    <row r="10" spans="1:14" s="47" customFormat="1" ht="11.4" customHeight="1" x14ac:dyDescent="0.3">
      <c r="B10" s="48"/>
      <c r="C10" s="164" t="s">
        <v>96</v>
      </c>
      <c r="D10" s="165" t="str">
        <f>Contenido!K17</f>
        <v>Facultad de Ingeniería</v>
      </c>
      <c r="E10" s="43" t="s">
        <v>92</v>
      </c>
      <c r="F10" s="44">
        <v>1</v>
      </c>
      <c r="G10" s="43" t="s">
        <v>90</v>
      </c>
      <c r="H10" s="45" t="s">
        <v>115</v>
      </c>
      <c r="I10" s="46">
        <f>(SUM(L$21:L$24))/F10</f>
        <v>0</v>
      </c>
      <c r="J10" s="48"/>
      <c r="K10" s="50"/>
      <c r="L10" s="166" t="s">
        <v>100</v>
      </c>
      <c r="M10" s="166"/>
    </row>
    <row r="11" spans="1:14" s="47" customFormat="1" ht="11.4" customHeight="1" x14ac:dyDescent="0.3">
      <c r="B11" s="48"/>
      <c r="C11" s="164"/>
      <c r="D11" s="165"/>
      <c r="E11" s="43" t="s">
        <v>176</v>
      </c>
      <c r="F11" s="44">
        <v>1</v>
      </c>
      <c r="G11" s="43" t="s">
        <v>90</v>
      </c>
      <c r="H11" s="45" t="s">
        <v>178</v>
      </c>
      <c r="I11" s="46">
        <f>(SUM(L$27:L$34))/F11</f>
        <v>0</v>
      </c>
      <c r="J11" s="48"/>
      <c r="K11" s="50"/>
      <c r="L11" s="166"/>
      <c r="M11" s="166"/>
    </row>
    <row r="12" spans="1:14" s="47" customFormat="1" ht="11.4" customHeight="1" x14ac:dyDescent="0.3">
      <c r="B12" s="48"/>
      <c r="C12" s="43"/>
      <c r="D12" s="49"/>
      <c r="E12" s="43" t="s">
        <v>177</v>
      </c>
      <c r="F12" s="44">
        <v>1</v>
      </c>
      <c r="G12" s="43" t="s">
        <v>90</v>
      </c>
      <c r="H12" s="45" t="s">
        <v>179</v>
      </c>
      <c r="I12" s="46">
        <f>(SUM(L$37:L$56))/F12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25.4" x14ac:dyDescent="0.3">
      <c r="B15" s="55">
        <v>1</v>
      </c>
      <c r="C15" s="55" t="s">
        <v>82</v>
      </c>
      <c r="D15" s="56" t="s">
        <v>1880</v>
      </c>
      <c r="E15" s="56" t="s">
        <v>1879</v>
      </c>
      <c r="F15" s="55" t="s">
        <v>4</v>
      </c>
      <c r="G15" s="55" t="s">
        <v>21</v>
      </c>
      <c r="H15" s="56" t="s">
        <v>1873</v>
      </c>
      <c r="I15" s="56" t="s">
        <v>1874</v>
      </c>
      <c r="J15" s="55" t="s">
        <v>86</v>
      </c>
      <c r="K15" s="56"/>
      <c r="L15" s="57"/>
      <c r="M15" s="56"/>
    </row>
    <row r="16" spans="1:14" ht="57" x14ac:dyDescent="0.3">
      <c r="B16" s="55">
        <v>1</v>
      </c>
      <c r="C16" s="55" t="s">
        <v>82</v>
      </c>
      <c r="D16" s="56" t="s">
        <v>1882</v>
      </c>
      <c r="E16" s="56" t="s">
        <v>1881</v>
      </c>
      <c r="F16" s="55" t="s">
        <v>4</v>
      </c>
      <c r="G16" s="55" t="s">
        <v>21</v>
      </c>
      <c r="H16" s="56" t="s">
        <v>1875</v>
      </c>
      <c r="I16" s="56" t="s">
        <v>1876</v>
      </c>
      <c r="J16" s="55" t="s">
        <v>87</v>
      </c>
      <c r="K16" s="56"/>
      <c r="L16" s="57"/>
      <c r="M16" s="56"/>
    </row>
    <row r="17" spans="2:13" ht="57" x14ac:dyDescent="0.3">
      <c r="B17" s="55">
        <v>1</v>
      </c>
      <c r="C17" s="55" t="s">
        <v>82</v>
      </c>
      <c r="D17" s="56" t="s">
        <v>1882</v>
      </c>
      <c r="E17" s="56" t="s">
        <v>1881</v>
      </c>
      <c r="F17" s="55" t="s">
        <v>4</v>
      </c>
      <c r="G17" s="55" t="s">
        <v>21</v>
      </c>
      <c r="H17" s="56" t="s">
        <v>1877</v>
      </c>
      <c r="I17" s="56" t="s">
        <v>1876</v>
      </c>
      <c r="J17" s="55" t="s">
        <v>87</v>
      </c>
      <c r="K17" s="56"/>
      <c r="L17" s="57"/>
      <c r="M17" s="56"/>
    </row>
    <row r="18" spans="2:13" ht="57" x14ac:dyDescent="0.3">
      <c r="B18" s="55">
        <v>1</v>
      </c>
      <c r="C18" s="55" t="s">
        <v>82</v>
      </c>
      <c r="D18" s="56" t="s">
        <v>1883</v>
      </c>
      <c r="E18" s="56" t="s">
        <v>1731</v>
      </c>
      <c r="F18" s="55" t="s">
        <v>4</v>
      </c>
      <c r="G18" s="55" t="s">
        <v>21</v>
      </c>
      <c r="H18" s="56" t="s">
        <v>1878</v>
      </c>
      <c r="I18" s="56" t="s">
        <v>1725</v>
      </c>
      <c r="J18" s="55" t="s">
        <v>86</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125.4" x14ac:dyDescent="0.3">
      <c r="B21" s="55">
        <v>2</v>
      </c>
      <c r="C21" s="55" t="s">
        <v>82</v>
      </c>
      <c r="D21" s="56" t="s">
        <v>1889</v>
      </c>
      <c r="E21" s="56" t="s">
        <v>1879</v>
      </c>
      <c r="F21" s="55" t="s">
        <v>4</v>
      </c>
      <c r="G21" s="55" t="s">
        <v>21</v>
      </c>
      <c r="H21" s="56" t="s">
        <v>1884</v>
      </c>
      <c r="I21" s="56" t="s">
        <v>1885</v>
      </c>
      <c r="J21" s="55" t="s">
        <v>86</v>
      </c>
      <c r="K21" s="56"/>
      <c r="L21" s="57"/>
      <c r="M21" s="56"/>
    </row>
    <row r="22" spans="2:13" ht="57" x14ac:dyDescent="0.3">
      <c r="B22" s="55">
        <v>2</v>
      </c>
      <c r="C22" s="55" t="s">
        <v>82</v>
      </c>
      <c r="D22" s="56" t="s">
        <v>1890</v>
      </c>
      <c r="E22" s="56" t="s">
        <v>1881</v>
      </c>
      <c r="F22" s="55" t="s">
        <v>4</v>
      </c>
      <c r="G22" s="55" t="s">
        <v>21</v>
      </c>
      <c r="H22" s="56" t="s">
        <v>1886</v>
      </c>
      <c r="I22" s="56" t="s">
        <v>1876</v>
      </c>
      <c r="J22" s="55" t="s">
        <v>87</v>
      </c>
      <c r="K22" s="56"/>
      <c r="L22" s="57"/>
      <c r="M22" s="56"/>
    </row>
    <row r="23" spans="2:13" ht="57" x14ac:dyDescent="0.3">
      <c r="B23" s="55">
        <v>2</v>
      </c>
      <c r="C23" s="55" t="s">
        <v>82</v>
      </c>
      <c r="D23" s="56" t="s">
        <v>1890</v>
      </c>
      <c r="E23" s="56" t="s">
        <v>1891</v>
      </c>
      <c r="F23" s="55" t="s">
        <v>4</v>
      </c>
      <c r="G23" s="55" t="s">
        <v>21</v>
      </c>
      <c r="H23" s="56" t="s">
        <v>1887</v>
      </c>
      <c r="I23" s="56" t="s">
        <v>1876</v>
      </c>
      <c r="J23" s="55" t="s">
        <v>87</v>
      </c>
      <c r="K23" s="56"/>
      <c r="L23" s="57"/>
      <c r="M23" s="56"/>
    </row>
    <row r="24" spans="2:13" ht="45.6" x14ac:dyDescent="0.3">
      <c r="B24" s="55">
        <v>2</v>
      </c>
      <c r="C24" s="55" t="s">
        <v>82</v>
      </c>
      <c r="D24" s="56" t="s">
        <v>1732</v>
      </c>
      <c r="E24" s="56" t="s">
        <v>1752</v>
      </c>
      <c r="F24" s="55" t="s">
        <v>4</v>
      </c>
      <c r="G24" s="55" t="s">
        <v>21</v>
      </c>
      <c r="H24" s="56" t="s">
        <v>1888</v>
      </c>
      <c r="I24" s="56" t="s">
        <v>1744</v>
      </c>
      <c r="J24" s="55" t="s">
        <v>86</v>
      </c>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57" x14ac:dyDescent="0.3">
      <c r="B27" s="55">
        <v>3</v>
      </c>
      <c r="C27" s="55" t="s">
        <v>82</v>
      </c>
      <c r="D27" s="56" t="s">
        <v>301</v>
      </c>
      <c r="E27" s="56" t="s">
        <v>1896</v>
      </c>
      <c r="F27" s="55" t="s">
        <v>4</v>
      </c>
      <c r="G27" s="55" t="s">
        <v>21</v>
      </c>
      <c r="H27" s="56" t="s">
        <v>1850</v>
      </c>
      <c r="I27" s="56" t="s">
        <v>1892</v>
      </c>
      <c r="J27" s="55" t="s">
        <v>86</v>
      </c>
      <c r="K27" s="56"/>
      <c r="L27" s="57"/>
      <c r="M27" s="56"/>
    </row>
    <row r="28" spans="2:13" ht="125.4" x14ac:dyDescent="0.3">
      <c r="B28" s="55">
        <v>3</v>
      </c>
      <c r="C28" s="55" t="s">
        <v>82</v>
      </c>
      <c r="D28" s="56" t="s">
        <v>1865</v>
      </c>
      <c r="E28" s="56" t="s">
        <v>1864</v>
      </c>
      <c r="F28" s="55" t="s">
        <v>4</v>
      </c>
      <c r="G28" s="55" t="s">
        <v>21</v>
      </c>
      <c r="H28" s="56" t="s">
        <v>1893</v>
      </c>
      <c r="I28" s="56" t="s">
        <v>1760</v>
      </c>
      <c r="J28" s="55" t="s">
        <v>86</v>
      </c>
      <c r="K28" s="56"/>
      <c r="L28" s="57"/>
      <c r="M28" s="56"/>
    </row>
    <row r="29" spans="2:13" ht="91.2" x14ac:dyDescent="0.3">
      <c r="B29" s="55">
        <v>3</v>
      </c>
      <c r="C29" s="55" t="s">
        <v>82</v>
      </c>
      <c r="D29" s="56" t="s">
        <v>1716</v>
      </c>
      <c r="E29" s="56" t="s">
        <v>1897</v>
      </c>
      <c r="F29" s="55" t="s">
        <v>4</v>
      </c>
      <c r="G29" s="55" t="s">
        <v>21</v>
      </c>
      <c r="H29" s="56" t="s">
        <v>1894</v>
      </c>
      <c r="I29" s="56" t="s">
        <v>1762</v>
      </c>
      <c r="J29" s="55" t="s">
        <v>86</v>
      </c>
      <c r="K29" s="56"/>
      <c r="L29" s="57"/>
      <c r="M29" s="56"/>
    </row>
    <row r="30" spans="2:13" ht="57" x14ac:dyDescent="0.3">
      <c r="B30" s="55">
        <v>3</v>
      </c>
      <c r="C30" s="55" t="s">
        <v>82</v>
      </c>
      <c r="D30" s="56" t="s">
        <v>610</v>
      </c>
      <c r="E30" s="56" t="s">
        <v>1867</v>
      </c>
      <c r="F30" s="55" t="s">
        <v>4</v>
      </c>
      <c r="G30" s="55" t="s">
        <v>21</v>
      </c>
      <c r="H30" s="56" t="s">
        <v>1724</v>
      </c>
      <c r="I30" s="56" t="s">
        <v>1725</v>
      </c>
      <c r="J30" s="55" t="s">
        <v>86</v>
      </c>
      <c r="K30" s="56"/>
      <c r="L30" s="57"/>
      <c r="M30" s="56"/>
    </row>
    <row r="31" spans="2:13" ht="57" x14ac:dyDescent="0.3">
      <c r="B31" s="55">
        <v>3</v>
      </c>
      <c r="C31" s="55" t="s">
        <v>82</v>
      </c>
      <c r="D31" s="56" t="s">
        <v>610</v>
      </c>
      <c r="E31" s="56" t="s">
        <v>1753</v>
      </c>
      <c r="F31" s="55" t="s">
        <v>4</v>
      </c>
      <c r="G31" s="55" t="s">
        <v>21</v>
      </c>
      <c r="H31" s="56" t="s">
        <v>1895</v>
      </c>
      <c r="I31" s="56" t="s">
        <v>1727</v>
      </c>
      <c r="J31" s="55" t="s">
        <v>86</v>
      </c>
      <c r="K31" s="56"/>
      <c r="L31" s="57"/>
      <c r="M31" s="56"/>
    </row>
    <row r="32" spans="2:13" ht="125.4" x14ac:dyDescent="0.3">
      <c r="B32" s="55">
        <v>3</v>
      </c>
      <c r="C32" s="55" t="s">
        <v>82</v>
      </c>
      <c r="D32" s="56" t="s">
        <v>1898</v>
      </c>
      <c r="E32" s="56" t="s">
        <v>1879</v>
      </c>
      <c r="F32" s="55" t="s">
        <v>4</v>
      </c>
      <c r="G32" s="55" t="s">
        <v>21</v>
      </c>
      <c r="H32" s="56" t="s">
        <v>1884</v>
      </c>
      <c r="I32" s="56" t="s">
        <v>1885</v>
      </c>
      <c r="J32" s="55" t="s">
        <v>86</v>
      </c>
      <c r="K32" s="56"/>
      <c r="L32" s="57"/>
      <c r="M32" s="56"/>
    </row>
    <row r="33" spans="2:13" ht="45.6" x14ac:dyDescent="0.3">
      <c r="B33" s="55">
        <v>3</v>
      </c>
      <c r="C33" s="55" t="s">
        <v>174</v>
      </c>
      <c r="D33" s="56" t="s">
        <v>477</v>
      </c>
      <c r="E33" s="56" t="s">
        <v>1899</v>
      </c>
      <c r="F33" s="55" t="s">
        <v>4</v>
      </c>
      <c r="G33" s="55" t="s">
        <v>21</v>
      </c>
      <c r="H33" s="56" t="s">
        <v>1755</v>
      </c>
      <c r="I33" s="56" t="s">
        <v>1756</v>
      </c>
      <c r="J33" s="55" t="s">
        <v>88</v>
      </c>
      <c r="K33" s="56"/>
      <c r="L33" s="57"/>
      <c r="M33" s="56"/>
    </row>
    <row r="34" spans="2:13" ht="45.6" x14ac:dyDescent="0.3">
      <c r="B34" s="55">
        <v>3</v>
      </c>
      <c r="C34" s="55" t="s">
        <v>174</v>
      </c>
      <c r="D34" s="56" t="s">
        <v>397</v>
      </c>
      <c r="E34" s="56" t="s">
        <v>1777</v>
      </c>
      <c r="F34" s="55" t="s">
        <v>4</v>
      </c>
      <c r="G34" s="55" t="s">
        <v>21</v>
      </c>
      <c r="H34" s="56" t="s">
        <v>1763</v>
      </c>
      <c r="I34" s="56" t="s">
        <v>1764</v>
      </c>
      <c r="J34" s="55" t="s">
        <v>88</v>
      </c>
      <c r="K34" s="56"/>
      <c r="L34" s="57"/>
      <c r="M34" s="56"/>
    </row>
    <row r="35" spans="2:13" ht="12" thickBot="1" x14ac:dyDescent="0.35">
      <c r="D35" s="59"/>
      <c r="E35" s="59"/>
      <c r="H35" s="59"/>
      <c r="I35" s="59"/>
      <c r="K35" s="59"/>
      <c r="M35" s="59"/>
    </row>
    <row r="36" spans="2:13" s="48" customFormat="1" ht="21" thickTop="1" x14ac:dyDescent="0.3">
      <c r="B36" s="51" t="s">
        <v>93</v>
      </c>
      <c r="C36" s="51" t="s">
        <v>75</v>
      </c>
      <c r="D36" s="51" t="s">
        <v>76</v>
      </c>
      <c r="E36" s="51" t="s">
        <v>77</v>
      </c>
      <c r="F36" s="51" t="s">
        <v>78</v>
      </c>
      <c r="G36" s="51" t="s">
        <v>79</v>
      </c>
      <c r="H36" s="52" t="s">
        <v>156</v>
      </c>
      <c r="I36" s="52" t="s">
        <v>157</v>
      </c>
      <c r="J36" s="52" t="s">
        <v>158</v>
      </c>
      <c r="K36" s="52" t="s">
        <v>80</v>
      </c>
      <c r="L36" s="53" t="s">
        <v>94</v>
      </c>
      <c r="M36" s="53" t="s">
        <v>95</v>
      </c>
    </row>
    <row r="37" spans="2:13" ht="91.2" x14ac:dyDescent="0.3">
      <c r="B37" s="55">
        <v>4</v>
      </c>
      <c r="C37" s="55" t="s">
        <v>82</v>
      </c>
      <c r="D37" s="56" t="s">
        <v>443</v>
      </c>
      <c r="E37" s="56" t="s">
        <v>531</v>
      </c>
      <c r="F37" s="55" t="s">
        <v>4</v>
      </c>
      <c r="G37" s="55" t="s">
        <v>21</v>
      </c>
      <c r="H37" s="56" t="s">
        <v>1900</v>
      </c>
      <c r="I37" s="56" t="s">
        <v>1845</v>
      </c>
      <c r="J37" s="55" t="s">
        <v>86</v>
      </c>
      <c r="K37" s="56"/>
      <c r="L37" s="57"/>
      <c r="M37" s="56"/>
    </row>
    <row r="38" spans="2:13" ht="91.2" x14ac:dyDescent="0.3">
      <c r="B38" s="55">
        <v>4</v>
      </c>
      <c r="C38" s="55" t="s">
        <v>82</v>
      </c>
      <c r="D38" s="56" t="s">
        <v>443</v>
      </c>
      <c r="E38" s="56" t="s">
        <v>1768</v>
      </c>
      <c r="F38" s="55" t="s">
        <v>4</v>
      </c>
      <c r="G38" s="55" t="s">
        <v>21</v>
      </c>
      <c r="H38" s="56" t="s">
        <v>1901</v>
      </c>
      <c r="I38" s="56" t="s">
        <v>1798</v>
      </c>
      <c r="J38" s="55" t="s">
        <v>86</v>
      </c>
      <c r="K38" s="56"/>
      <c r="L38" s="57"/>
      <c r="M38" s="56"/>
    </row>
    <row r="39" spans="2:13" ht="45.6" x14ac:dyDescent="0.3">
      <c r="B39" s="55">
        <v>4</v>
      </c>
      <c r="C39" s="55" t="s">
        <v>82</v>
      </c>
      <c r="D39" s="56" t="s">
        <v>1917</v>
      </c>
      <c r="E39" s="56" t="s">
        <v>1918</v>
      </c>
      <c r="F39" s="55" t="s">
        <v>4</v>
      </c>
      <c r="G39" s="55" t="s">
        <v>21</v>
      </c>
      <c r="H39" s="56" t="s">
        <v>1902</v>
      </c>
      <c r="I39" s="56" t="s">
        <v>1903</v>
      </c>
      <c r="J39" s="55" t="s">
        <v>86</v>
      </c>
      <c r="K39" s="56"/>
      <c r="L39" s="57"/>
      <c r="M39" s="56"/>
    </row>
    <row r="40" spans="2:13" ht="125.4" x14ac:dyDescent="0.3">
      <c r="B40" s="55">
        <v>4</v>
      </c>
      <c r="C40" s="55" t="s">
        <v>82</v>
      </c>
      <c r="D40" s="56" t="s">
        <v>473</v>
      </c>
      <c r="E40" s="56" t="s">
        <v>1863</v>
      </c>
      <c r="F40" s="55" t="s">
        <v>4</v>
      </c>
      <c r="G40" s="55" t="s">
        <v>21</v>
      </c>
      <c r="H40" s="56" t="s">
        <v>1904</v>
      </c>
      <c r="I40" s="56" t="s">
        <v>1905</v>
      </c>
      <c r="J40" s="55" t="s">
        <v>86</v>
      </c>
      <c r="K40" s="56"/>
      <c r="L40" s="57"/>
      <c r="M40" s="56"/>
    </row>
    <row r="41" spans="2:13" ht="205.2" x14ac:dyDescent="0.3">
      <c r="B41" s="55">
        <v>4</v>
      </c>
      <c r="C41" s="55" t="s">
        <v>82</v>
      </c>
      <c r="D41" s="56" t="s">
        <v>1770</v>
      </c>
      <c r="E41" s="56" t="s">
        <v>1819</v>
      </c>
      <c r="F41" s="55" t="s">
        <v>4</v>
      </c>
      <c r="G41" s="55" t="s">
        <v>21</v>
      </c>
      <c r="H41" s="56" t="s">
        <v>1906</v>
      </c>
      <c r="I41" s="56" t="s">
        <v>1907</v>
      </c>
      <c r="J41" s="55" t="s">
        <v>86</v>
      </c>
      <c r="K41" s="56"/>
      <c r="L41" s="57"/>
      <c r="M41" s="56"/>
    </row>
    <row r="42" spans="2:13" ht="125.4" x14ac:dyDescent="0.3">
      <c r="B42" s="55">
        <v>4</v>
      </c>
      <c r="C42" s="55" t="s">
        <v>82</v>
      </c>
      <c r="D42" s="56" t="s">
        <v>1767</v>
      </c>
      <c r="E42" s="56"/>
      <c r="F42" s="55" t="s">
        <v>4</v>
      </c>
      <c r="G42" s="55" t="s">
        <v>21</v>
      </c>
      <c r="H42" s="56" t="s">
        <v>1908</v>
      </c>
      <c r="I42" s="56" t="s">
        <v>1760</v>
      </c>
      <c r="J42" s="55" t="s">
        <v>86</v>
      </c>
      <c r="K42" s="56"/>
      <c r="L42" s="57"/>
      <c r="M42" s="56"/>
    </row>
    <row r="43" spans="2:13" ht="91.2" x14ac:dyDescent="0.3">
      <c r="B43" s="55">
        <v>4</v>
      </c>
      <c r="C43" s="55" t="s">
        <v>82</v>
      </c>
      <c r="D43" s="56" t="s">
        <v>1919</v>
      </c>
      <c r="E43" s="56" t="s">
        <v>1897</v>
      </c>
      <c r="F43" s="55" t="s">
        <v>4</v>
      </c>
      <c r="G43" s="55" t="s">
        <v>21</v>
      </c>
      <c r="H43" s="56" t="s">
        <v>1909</v>
      </c>
      <c r="I43" s="56" t="s">
        <v>1762</v>
      </c>
      <c r="J43" s="55" t="s">
        <v>86</v>
      </c>
      <c r="K43" s="56"/>
      <c r="L43" s="57"/>
      <c r="M43" s="56"/>
    </row>
    <row r="44" spans="2:13" ht="45.6" x14ac:dyDescent="0.3">
      <c r="B44" s="55">
        <v>4</v>
      </c>
      <c r="C44" s="55" t="s">
        <v>82</v>
      </c>
      <c r="D44" s="56" t="s">
        <v>1920</v>
      </c>
      <c r="E44" s="56" t="s">
        <v>1731</v>
      </c>
      <c r="F44" s="55" t="s">
        <v>4</v>
      </c>
      <c r="G44" s="55" t="s">
        <v>21</v>
      </c>
      <c r="H44" s="56" t="s">
        <v>1910</v>
      </c>
      <c r="I44" s="56" t="s">
        <v>1744</v>
      </c>
      <c r="J44" s="55" t="s">
        <v>86</v>
      </c>
      <c r="K44" s="56"/>
      <c r="L44" s="57"/>
      <c r="M44" s="56"/>
    </row>
    <row r="45" spans="2:13" ht="136.80000000000001" x14ac:dyDescent="0.3">
      <c r="B45" s="55">
        <v>4</v>
      </c>
      <c r="C45" s="55" t="s">
        <v>82</v>
      </c>
      <c r="D45" s="56" t="s">
        <v>1898</v>
      </c>
      <c r="E45" s="56" t="s">
        <v>1921</v>
      </c>
      <c r="F45" s="55" t="s">
        <v>4</v>
      </c>
      <c r="G45" s="55" t="s">
        <v>21</v>
      </c>
      <c r="H45" s="56" t="s">
        <v>1911</v>
      </c>
      <c r="I45" s="56" t="s">
        <v>1885</v>
      </c>
      <c r="J45" s="55" t="s">
        <v>86</v>
      </c>
      <c r="K45" s="56"/>
      <c r="L45" s="57"/>
      <c r="M45" s="56"/>
    </row>
    <row r="46" spans="2:13" ht="45.6" x14ac:dyDescent="0.3">
      <c r="B46" s="55">
        <v>4</v>
      </c>
      <c r="C46" s="55" t="s">
        <v>82</v>
      </c>
      <c r="D46" s="56" t="s">
        <v>445</v>
      </c>
      <c r="E46" s="56" t="s">
        <v>1922</v>
      </c>
      <c r="F46" s="55" t="s">
        <v>4</v>
      </c>
      <c r="G46" s="55" t="s">
        <v>21</v>
      </c>
      <c r="H46" s="56" t="s">
        <v>1912</v>
      </c>
      <c r="I46" s="56" t="s">
        <v>1913</v>
      </c>
      <c r="J46" s="55" t="s">
        <v>86</v>
      </c>
      <c r="K46" s="56"/>
      <c r="L46" s="57"/>
      <c r="M46" s="56"/>
    </row>
    <row r="47" spans="2:13" ht="68.400000000000006" x14ac:dyDescent="0.3">
      <c r="B47" s="55">
        <v>4</v>
      </c>
      <c r="C47" s="55" t="s">
        <v>82</v>
      </c>
      <c r="D47" s="56" t="s">
        <v>392</v>
      </c>
      <c r="E47" s="56" t="s">
        <v>1777</v>
      </c>
      <c r="F47" s="55" t="s">
        <v>4</v>
      </c>
      <c r="G47" s="55" t="s">
        <v>21</v>
      </c>
      <c r="H47" s="56" t="s">
        <v>1914</v>
      </c>
      <c r="I47" s="56" t="s">
        <v>1794</v>
      </c>
      <c r="J47" s="55" t="s">
        <v>86</v>
      </c>
      <c r="K47" s="56"/>
      <c r="L47" s="57"/>
      <c r="M47" s="56"/>
    </row>
    <row r="48" spans="2:13" ht="136.80000000000001" x14ac:dyDescent="0.3">
      <c r="B48" s="55">
        <v>4</v>
      </c>
      <c r="C48" s="55" t="s">
        <v>82</v>
      </c>
      <c r="D48" s="56" t="s">
        <v>1778</v>
      </c>
      <c r="E48" s="56" t="s">
        <v>1923</v>
      </c>
      <c r="F48" s="55" t="s">
        <v>4</v>
      </c>
      <c r="G48" s="55" t="s">
        <v>21</v>
      </c>
      <c r="H48" s="56" t="s">
        <v>1915</v>
      </c>
      <c r="I48" s="56" t="s">
        <v>1916</v>
      </c>
      <c r="J48" s="55" t="s">
        <v>86</v>
      </c>
      <c r="K48" s="56"/>
      <c r="L48" s="57"/>
      <c r="M48" s="56"/>
    </row>
    <row r="49" spans="2:13" x14ac:dyDescent="0.3">
      <c r="B49" s="55">
        <v>4</v>
      </c>
      <c r="C49" s="55"/>
      <c r="D49" s="56"/>
      <c r="E49" s="56"/>
      <c r="F49" s="55"/>
      <c r="G49" s="55"/>
      <c r="H49" s="56"/>
      <c r="I49" s="56"/>
      <c r="J49" s="55"/>
      <c r="K49" s="56"/>
      <c r="L49" s="57"/>
      <c r="M49" s="56"/>
    </row>
    <row r="50" spans="2:13" x14ac:dyDescent="0.3">
      <c r="B50" s="55">
        <v>4</v>
      </c>
      <c r="C50" s="55"/>
      <c r="D50" s="56"/>
      <c r="E50" s="56"/>
      <c r="F50" s="55"/>
      <c r="G50" s="55"/>
      <c r="H50" s="56"/>
      <c r="I50" s="56"/>
      <c r="J50" s="55"/>
      <c r="K50" s="56"/>
      <c r="L50" s="57"/>
      <c r="M50" s="56"/>
    </row>
    <row r="51" spans="2:13" x14ac:dyDescent="0.3">
      <c r="B51" s="55">
        <v>4</v>
      </c>
      <c r="C51" s="55"/>
      <c r="D51" s="56"/>
      <c r="E51" s="56"/>
      <c r="F51" s="55"/>
      <c r="G51" s="55"/>
      <c r="H51" s="56"/>
      <c r="I51" s="56"/>
      <c r="J51" s="55"/>
      <c r="K51" s="56"/>
      <c r="L51" s="57"/>
      <c r="M51" s="56"/>
    </row>
    <row r="52" spans="2:13" x14ac:dyDescent="0.3">
      <c r="B52" s="55">
        <v>4</v>
      </c>
      <c r="C52" s="55"/>
      <c r="D52" s="56"/>
      <c r="E52" s="56"/>
      <c r="F52" s="55"/>
      <c r="G52" s="55"/>
      <c r="H52" s="56"/>
      <c r="I52" s="56"/>
      <c r="J52" s="55"/>
      <c r="K52" s="56"/>
      <c r="L52" s="57"/>
      <c r="M52" s="56"/>
    </row>
    <row r="53" spans="2:13" x14ac:dyDescent="0.3">
      <c r="B53" s="55">
        <v>4</v>
      </c>
      <c r="C53" s="55"/>
      <c r="D53" s="56"/>
      <c r="E53" s="56"/>
      <c r="F53" s="55"/>
      <c r="G53" s="55"/>
      <c r="H53" s="56"/>
      <c r="I53" s="56"/>
      <c r="J53" s="55"/>
      <c r="K53" s="56"/>
      <c r="L53" s="57"/>
      <c r="M53" s="56"/>
    </row>
    <row r="54" spans="2:13" x14ac:dyDescent="0.3">
      <c r="B54" s="55">
        <v>4</v>
      </c>
      <c r="C54" s="55"/>
      <c r="D54" s="56"/>
      <c r="E54" s="56"/>
      <c r="F54" s="55"/>
      <c r="G54" s="55"/>
      <c r="H54" s="56"/>
      <c r="I54" s="56"/>
      <c r="J54" s="55"/>
      <c r="K54" s="56"/>
      <c r="L54" s="57"/>
      <c r="M54" s="56"/>
    </row>
    <row r="55" spans="2:13" x14ac:dyDescent="0.3">
      <c r="B55" s="55">
        <v>4</v>
      </c>
      <c r="C55" s="55"/>
      <c r="D55" s="56"/>
      <c r="E55" s="56"/>
      <c r="F55" s="55"/>
      <c r="G55" s="55"/>
      <c r="H55" s="56"/>
      <c r="I55" s="56"/>
      <c r="J55" s="55"/>
      <c r="K55" s="56"/>
      <c r="L55" s="57"/>
      <c r="M55" s="56"/>
    </row>
    <row r="56" spans="2:13" x14ac:dyDescent="0.3">
      <c r="B56" s="55">
        <v>4</v>
      </c>
      <c r="C56" s="55"/>
      <c r="D56" s="56"/>
      <c r="E56" s="56"/>
      <c r="F56" s="55"/>
      <c r="G56" s="55"/>
      <c r="H56" s="56"/>
      <c r="I56" s="56"/>
      <c r="J56" s="55"/>
      <c r="K56" s="56"/>
      <c r="L56" s="57"/>
      <c r="M56"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8 C21:C24 C27:C34 C37:C56" xr:uid="{00000000-0002-0000-1100-000000000000}">
      <formula1>Frentes</formula1>
    </dataValidation>
    <dataValidation type="list" allowBlank="1" showInputMessage="1" showErrorMessage="1" sqref="F27:F34 F15:F18 F21:F24 F37:F56" xr:uid="{00000000-0002-0000-1100-000001000000}">
      <formula1>Alta_Dirección</formula1>
    </dataValidation>
    <dataValidation type="list" allowBlank="1" showInputMessage="1" showErrorMessage="1" sqref="J15:J18 J21:J24 J27:J34 J37:J56" xr:uid="{00000000-0002-0000-1100-000002000000}">
      <formula1>Categoría</formula1>
    </dataValidation>
    <dataValidation type="list" allowBlank="1" showInputMessage="1" showErrorMessage="1" sqref="L21:L24 L37:L56 L27:L34 L15:L18" xr:uid="{00000000-0002-0000-1100-000003000000}">
      <formula1>Cumplimiento</formula1>
    </dataValidation>
    <dataValidation type="list" allowBlank="1" showInputMessage="1" showErrorMessage="1" sqref="G27:G34 G15:G18 G21:G24 G37:G56" xr:uid="{00000000-0002-0000-1100-000004000000}">
      <formula1>Área</formula1>
    </dataValidation>
    <dataValidation type="list" allowBlank="1" showInputMessage="1" showErrorMessage="1" sqref="B15:B18 B21:B24 B27:B34 B37:B56" xr:uid="{00000000-0002-0000-1100-000005000000}">
      <formula1>Trimestre</formula1>
    </dataValidation>
  </dataValidations>
  <hyperlinks>
    <hyperlink ref="L10:M11" location="Instrucciones!A1" display="Instrucciones para el diligenciamiento" xr:uid="{00000000-0004-0000-11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A5D4FAA0-731C-4AEE-B552-55546EE54581}">
            <xm:f>NOT(ISERROR(SEARCH(TB!$B$25,L15)))</xm:f>
            <xm:f>TB!$B$25</xm:f>
            <x14:dxf>
              <fill>
                <patternFill>
                  <fgColor theme="1"/>
                  <bgColor rgb="FF00B050"/>
                </patternFill>
              </fill>
            </x14:dxf>
          </x14:cfRule>
          <x14:cfRule type="containsText" priority="14" operator="containsText" id="{2188069A-E6E7-4E86-9EC8-CF8DEEDC1470}">
            <xm:f>NOT(ISERROR(SEARCH(TB!$B$24,L15)))</xm:f>
            <xm:f>TB!$B$24</xm:f>
            <x14:dxf>
              <fill>
                <patternFill>
                  <fgColor theme="1"/>
                  <bgColor rgb="FFFFFF00"/>
                </patternFill>
              </fill>
            </x14:dxf>
          </x14:cfRule>
          <x14:cfRule type="containsText" priority="15" operator="containsText" id="{F8E42610-DFE7-42A6-87AB-EF9C2C537932}">
            <xm:f>NOT(ISERROR(SEARCH(TB!$B$23,L15)))</xm:f>
            <xm:f>TB!$B$23</xm:f>
            <x14:dxf>
              <fill>
                <patternFill>
                  <fgColor theme="1"/>
                  <bgColor rgb="FFFFC000"/>
                </patternFill>
              </fill>
            </x14:dxf>
          </x14:cfRule>
          <x14:cfRule type="containsText" priority="16" operator="containsText" id="{4B2C7E5B-ED1C-4883-AE94-23A4B322DDD3}">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A1CFC44D-B212-4979-872F-ED2F26F5F61D}">
            <xm:f>NOT(ISERROR(SEARCH(TB!$B$25,L21)))</xm:f>
            <xm:f>TB!$B$25</xm:f>
            <x14:dxf>
              <fill>
                <patternFill>
                  <fgColor theme="1"/>
                  <bgColor rgb="FF00B050"/>
                </patternFill>
              </fill>
            </x14:dxf>
          </x14:cfRule>
          <x14:cfRule type="containsText" priority="10" operator="containsText" id="{B4FB770D-FB3C-44C1-865C-A7456762AA91}">
            <xm:f>NOT(ISERROR(SEARCH(TB!$B$24,L21)))</xm:f>
            <xm:f>TB!$B$24</xm:f>
            <x14:dxf>
              <fill>
                <patternFill>
                  <fgColor theme="1"/>
                  <bgColor rgb="FFFFFF00"/>
                </patternFill>
              </fill>
            </x14:dxf>
          </x14:cfRule>
          <x14:cfRule type="containsText" priority="11" operator="containsText" id="{F8DAE5BB-96B6-489A-9A47-A2A057F3D01D}">
            <xm:f>NOT(ISERROR(SEARCH(TB!$B$23,L21)))</xm:f>
            <xm:f>TB!$B$23</xm:f>
            <x14:dxf>
              <fill>
                <patternFill>
                  <fgColor theme="1"/>
                  <bgColor rgb="FFFFC000"/>
                </patternFill>
              </fill>
            </x14:dxf>
          </x14:cfRule>
          <x14:cfRule type="containsText" priority="12" operator="containsText" id="{420A00DB-1B0A-46AB-9CDB-0678419545D8}">
            <xm:f>NOT(ISERROR(SEARCH(TB!$B$22,L21)))</xm:f>
            <xm:f>TB!$B$22</xm:f>
            <x14:dxf>
              <fill>
                <patternFill>
                  <fgColor theme="1"/>
                  <bgColor rgb="FFFF0000"/>
                </patternFill>
              </fill>
            </x14:dxf>
          </x14:cfRule>
          <xm:sqref>L21:L24</xm:sqref>
        </x14:conditionalFormatting>
        <x14:conditionalFormatting xmlns:xm="http://schemas.microsoft.com/office/excel/2006/main">
          <x14:cfRule type="containsText" priority="5" operator="containsText" id="{C4B3B89E-A7FB-4477-87CA-2401332C5469}">
            <xm:f>NOT(ISERROR(SEARCH(TB!$B$25,L27)))</xm:f>
            <xm:f>TB!$B$25</xm:f>
            <x14:dxf>
              <fill>
                <patternFill>
                  <fgColor theme="1"/>
                  <bgColor rgb="FF00B050"/>
                </patternFill>
              </fill>
            </x14:dxf>
          </x14:cfRule>
          <x14:cfRule type="containsText" priority="6" operator="containsText" id="{39109C04-5820-412D-9CA8-BD12E5A3D21C}">
            <xm:f>NOT(ISERROR(SEARCH(TB!$B$24,L27)))</xm:f>
            <xm:f>TB!$B$24</xm:f>
            <x14:dxf>
              <fill>
                <patternFill>
                  <fgColor theme="1"/>
                  <bgColor rgb="FFFFFF00"/>
                </patternFill>
              </fill>
            </x14:dxf>
          </x14:cfRule>
          <x14:cfRule type="containsText" priority="7" operator="containsText" id="{CA153BB8-47C5-43DD-B307-8FA8D7414DA0}">
            <xm:f>NOT(ISERROR(SEARCH(TB!$B$23,L27)))</xm:f>
            <xm:f>TB!$B$23</xm:f>
            <x14:dxf>
              <fill>
                <patternFill>
                  <fgColor theme="1"/>
                  <bgColor rgb="FFFFC000"/>
                </patternFill>
              </fill>
            </x14:dxf>
          </x14:cfRule>
          <x14:cfRule type="containsText" priority="8" operator="containsText" id="{E07C3C11-37F5-4925-BB9A-A437AB2A115B}">
            <xm:f>NOT(ISERROR(SEARCH(TB!$B$22,L27)))</xm:f>
            <xm:f>TB!$B$22</xm:f>
            <x14:dxf>
              <fill>
                <patternFill>
                  <fgColor theme="1"/>
                  <bgColor rgb="FFFF0000"/>
                </patternFill>
              </fill>
            </x14:dxf>
          </x14:cfRule>
          <xm:sqref>L27:L34</xm:sqref>
        </x14:conditionalFormatting>
        <x14:conditionalFormatting xmlns:xm="http://schemas.microsoft.com/office/excel/2006/main">
          <x14:cfRule type="containsText" priority="1" operator="containsText" id="{DC28CEAE-C20D-486C-818D-1B4DC58E1C08}">
            <xm:f>NOT(ISERROR(SEARCH(TB!$B$25,L37)))</xm:f>
            <xm:f>TB!$B$25</xm:f>
            <x14:dxf>
              <fill>
                <patternFill>
                  <fgColor theme="1"/>
                  <bgColor rgb="FF00B050"/>
                </patternFill>
              </fill>
            </x14:dxf>
          </x14:cfRule>
          <x14:cfRule type="containsText" priority="2" operator="containsText" id="{3ECE7ABF-0E05-498F-8351-9310803A9A08}">
            <xm:f>NOT(ISERROR(SEARCH(TB!$B$24,L37)))</xm:f>
            <xm:f>TB!$B$24</xm:f>
            <x14:dxf>
              <fill>
                <patternFill>
                  <fgColor theme="1"/>
                  <bgColor rgb="FFFFFF00"/>
                </patternFill>
              </fill>
            </x14:dxf>
          </x14:cfRule>
          <x14:cfRule type="containsText" priority="3" operator="containsText" id="{37DFD1E9-EFB6-4E7F-9E30-13CD9E1B2057}">
            <xm:f>NOT(ISERROR(SEARCH(TB!$B$23,L37)))</xm:f>
            <xm:f>TB!$B$23</xm:f>
            <x14:dxf>
              <fill>
                <patternFill>
                  <fgColor theme="1"/>
                  <bgColor rgb="FFFFC000"/>
                </patternFill>
              </fill>
            </x14:dxf>
          </x14:cfRule>
          <x14:cfRule type="containsText" priority="4" operator="containsText" id="{F2B6DC82-A8D1-45C7-8E2F-88B9DD4B9D3D}">
            <xm:f>NOT(ISERROR(SEARCH(TB!$B$22,L37)))</xm:f>
            <xm:f>TB!$B$22</xm:f>
            <x14:dxf>
              <fill>
                <patternFill>
                  <fgColor theme="1"/>
                  <bgColor rgb="FFFF0000"/>
                </patternFill>
              </fill>
            </x14:dxf>
          </x14:cfRule>
          <xm:sqref>L37:L56</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64"/>
  <dimension ref="A1:W46"/>
  <sheetViews>
    <sheetView zoomScale="90" zoomScaleNormal="90" workbookViewId="0">
      <pane ySplit="14" topLeftCell="A15" activePane="bottomLeft" state="frozen"/>
      <selection activeCell="D10" sqref="D10:D11"/>
      <selection pane="bottomLeft" activeCell="H21" sqref="H21"/>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200</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Contenido!K18</f>
        <v>Facultad de Ciencias de la Salud</v>
      </c>
      <c r="E10" s="43" t="s">
        <v>92</v>
      </c>
      <c r="F10" s="44">
        <v>1</v>
      </c>
      <c r="G10" s="43" t="s">
        <v>90</v>
      </c>
      <c r="H10" s="45" t="s">
        <v>115</v>
      </c>
      <c r="I10" s="46">
        <f>(SUM(L$19:L$28))/F10</f>
        <v>0</v>
      </c>
      <c r="J10" s="48"/>
      <c r="K10" s="50"/>
      <c r="L10" s="166" t="s">
        <v>100</v>
      </c>
      <c r="M10" s="166"/>
    </row>
    <row r="11" spans="1:14" s="47" customFormat="1" ht="11.4" customHeight="1" x14ac:dyDescent="0.3">
      <c r="B11" s="48"/>
      <c r="C11" s="164"/>
      <c r="D11" s="165"/>
      <c r="E11" s="43" t="s">
        <v>176</v>
      </c>
      <c r="F11" s="44">
        <v>1</v>
      </c>
      <c r="G11" s="43" t="s">
        <v>90</v>
      </c>
      <c r="H11" s="45" t="s">
        <v>178</v>
      </c>
      <c r="I11" s="46">
        <f>(SUM(L$31:L$37))/F11</f>
        <v>0</v>
      </c>
      <c r="J11" s="48"/>
      <c r="K11" s="50"/>
      <c r="L11" s="166"/>
      <c r="M11" s="166"/>
    </row>
    <row r="12" spans="1:14" s="47" customFormat="1" ht="11.4" customHeight="1" x14ac:dyDescent="0.3">
      <c r="B12" s="48"/>
      <c r="C12" s="43"/>
      <c r="D12" s="49"/>
      <c r="E12" s="43" t="s">
        <v>177</v>
      </c>
      <c r="F12" s="44">
        <v>1</v>
      </c>
      <c r="G12" s="43" t="s">
        <v>90</v>
      </c>
      <c r="H12" s="45" t="s">
        <v>179</v>
      </c>
      <c r="I12" s="46">
        <f>(SUM(L$40:L$46))/F12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82</v>
      </c>
      <c r="D15" s="56" t="s">
        <v>1928</v>
      </c>
      <c r="E15" s="56" t="s">
        <v>1929</v>
      </c>
      <c r="F15" s="55" t="s">
        <v>4</v>
      </c>
      <c r="G15" s="55" t="s">
        <v>26</v>
      </c>
      <c r="H15" s="56" t="s">
        <v>1924</v>
      </c>
      <c r="I15" s="56" t="s">
        <v>1925</v>
      </c>
      <c r="J15" s="55" t="s">
        <v>86</v>
      </c>
      <c r="K15" s="56"/>
      <c r="L15" s="57"/>
      <c r="M15" s="56"/>
    </row>
    <row r="16" spans="1:14" ht="45.6" x14ac:dyDescent="0.3">
      <c r="B16" s="55">
        <v>1</v>
      </c>
      <c r="C16" s="55" t="s">
        <v>83</v>
      </c>
      <c r="D16" s="56" t="s">
        <v>1931</v>
      </c>
      <c r="E16" s="56" t="s">
        <v>1930</v>
      </c>
      <c r="F16" s="55" t="s">
        <v>4</v>
      </c>
      <c r="G16" s="55" t="s">
        <v>26</v>
      </c>
      <c r="H16" s="56" t="s">
        <v>1926</v>
      </c>
      <c r="I16" s="56" t="s">
        <v>1927</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57" x14ac:dyDescent="0.3">
      <c r="B19" s="55">
        <v>2</v>
      </c>
      <c r="C19" s="55" t="s">
        <v>82</v>
      </c>
      <c r="D19" s="56" t="s">
        <v>1951</v>
      </c>
      <c r="E19" s="56" t="s">
        <v>1952</v>
      </c>
      <c r="F19" s="55" t="s">
        <v>4</v>
      </c>
      <c r="G19" s="55" t="s">
        <v>26</v>
      </c>
      <c r="H19" s="56" t="s">
        <v>1932</v>
      </c>
      <c r="I19" s="56" t="s">
        <v>1933</v>
      </c>
      <c r="J19" s="55" t="s">
        <v>86</v>
      </c>
      <c r="K19" s="56"/>
      <c r="L19" s="57"/>
      <c r="M19" s="56"/>
    </row>
    <row r="20" spans="2:13" ht="34.200000000000003" x14ac:dyDescent="0.3">
      <c r="B20" s="55">
        <v>2</v>
      </c>
      <c r="C20" s="55" t="s">
        <v>82</v>
      </c>
      <c r="D20" s="56" t="s">
        <v>1954</v>
      </c>
      <c r="E20" s="56" t="s">
        <v>1953</v>
      </c>
      <c r="F20" s="55" t="s">
        <v>4</v>
      </c>
      <c r="G20" s="55" t="s">
        <v>26</v>
      </c>
      <c r="H20" s="56" t="s">
        <v>1934</v>
      </c>
      <c r="I20" s="56" t="s">
        <v>1935</v>
      </c>
      <c r="J20" s="55" t="s">
        <v>86</v>
      </c>
      <c r="K20" s="56"/>
      <c r="L20" s="57"/>
      <c r="M20" s="56"/>
    </row>
    <row r="21" spans="2:13" ht="34.200000000000003" x14ac:dyDescent="0.3">
      <c r="B21" s="55">
        <v>2</v>
      </c>
      <c r="C21" s="55" t="s">
        <v>82</v>
      </c>
      <c r="D21" s="56" t="s">
        <v>1928</v>
      </c>
      <c r="E21" s="56" t="s">
        <v>1955</v>
      </c>
      <c r="F21" s="55" t="s">
        <v>4</v>
      </c>
      <c r="G21" s="55" t="s">
        <v>26</v>
      </c>
      <c r="H21" s="56" t="s">
        <v>1936</v>
      </c>
      <c r="I21" s="56" t="s">
        <v>1937</v>
      </c>
      <c r="J21" s="55" t="s">
        <v>86</v>
      </c>
      <c r="K21" s="56"/>
      <c r="L21" s="57"/>
      <c r="M21" s="56"/>
    </row>
    <row r="22" spans="2:13" ht="45.6" x14ac:dyDescent="0.3">
      <c r="B22" s="55">
        <v>2</v>
      </c>
      <c r="C22" s="55" t="s">
        <v>82</v>
      </c>
      <c r="D22" s="56" t="s">
        <v>1957</v>
      </c>
      <c r="E22" s="56" t="s">
        <v>1956</v>
      </c>
      <c r="F22" s="55" t="s">
        <v>4</v>
      </c>
      <c r="G22" s="55" t="s">
        <v>26</v>
      </c>
      <c r="H22" s="56" t="s">
        <v>1938</v>
      </c>
      <c r="I22" s="56" t="s">
        <v>1939</v>
      </c>
      <c r="J22" s="55" t="s">
        <v>86</v>
      </c>
      <c r="K22" s="56"/>
      <c r="L22" s="57"/>
      <c r="M22" s="56"/>
    </row>
    <row r="23" spans="2:13" ht="34.200000000000003" x14ac:dyDescent="0.3">
      <c r="B23" s="55">
        <v>2</v>
      </c>
      <c r="C23" s="55" t="s">
        <v>82</v>
      </c>
      <c r="D23" s="56" t="s">
        <v>1959</v>
      </c>
      <c r="E23" s="56" t="s">
        <v>1958</v>
      </c>
      <c r="F23" s="55" t="s">
        <v>4</v>
      </c>
      <c r="G23" s="55" t="s">
        <v>26</v>
      </c>
      <c r="H23" s="56" t="s">
        <v>1940</v>
      </c>
      <c r="I23" s="56" t="s">
        <v>1941</v>
      </c>
      <c r="J23" s="55" t="s">
        <v>86</v>
      </c>
      <c r="K23" s="56"/>
      <c r="L23" s="57"/>
      <c r="M23" s="56"/>
    </row>
    <row r="24" spans="2:13" ht="34.200000000000003" x14ac:dyDescent="0.3">
      <c r="B24" s="55">
        <v>2</v>
      </c>
      <c r="C24" s="55" t="s">
        <v>82</v>
      </c>
      <c r="D24" s="56" t="s">
        <v>1959</v>
      </c>
      <c r="E24" s="56" t="s">
        <v>1960</v>
      </c>
      <c r="F24" s="55" t="s">
        <v>4</v>
      </c>
      <c r="G24" s="55" t="s">
        <v>26</v>
      </c>
      <c r="H24" s="56" t="s">
        <v>1942</v>
      </c>
      <c r="I24" s="56" t="s">
        <v>1943</v>
      </c>
      <c r="J24" s="55" t="s">
        <v>86</v>
      </c>
      <c r="K24" s="56"/>
      <c r="L24" s="57"/>
      <c r="M24" s="56"/>
    </row>
    <row r="25" spans="2:13" ht="45.6" x14ac:dyDescent="0.3">
      <c r="B25" s="55">
        <v>2</v>
      </c>
      <c r="C25" s="55" t="s">
        <v>83</v>
      </c>
      <c r="D25" s="56" t="s">
        <v>1961</v>
      </c>
      <c r="E25" s="56" t="s">
        <v>1962</v>
      </c>
      <c r="F25" s="55" t="s">
        <v>4</v>
      </c>
      <c r="G25" s="55" t="s">
        <v>26</v>
      </c>
      <c r="H25" s="56" t="s">
        <v>1944</v>
      </c>
      <c r="I25" s="56" t="s">
        <v>1945</v>
      </c>
      <c r="J25" s="55" t="s">
        <v>86</v>
      </c>
      <c r="K25" s="56"/>
      <c r="L25" s="57"/>
      <c r="M25" s="56"/>
    </row>
    <row r="26" spans="2:13" ht="34.200000000000003" x14ac:dyDescent="0.3">
      <c r="B26" s="55">
        <v>2</v>
      </c>
      <c r="C26" s="55" t="s">
        <v>83</v>
      </c>
      <c r="D26" s="56" t="s">
        <v>1931</v>
      </c>
      <c r="E26" s="56" t="s">
        <v>1963</v>
      </c>
      <c r="F26" s="55" t="s">
        <v>4</v>
      </c>
      <c r="G26" s="55" t="s">
        <v>26</v>
      </c>
      <c r="H26" s="56" t="s">
        <v>1946</v>
      </c>
      <c r="I26" s="56" t="s">
        <v>1927</v>
      </c>
      <c r="J26" s="55" t="s">
        <v>86</v>
      </c>
      <c r="K26" s="56"/>
      <c r="L26" s="57"/>
      <c r="M26" s="56"/>
    </row>
    <row r="27" spans="2:13" ht="79.8" x14ac:dyDescent="0.3">
      <c r="B27" s="55">
        <v>2</v>
      </c>
      <c r="C27" s="55" t="s">
        <v>83</v>
      </c>
      <c r="D27" s="56" t="s">
        <v>1964</v>
      </c>
      <c r="E27" s="56" t="s">
        <v>1965</v>
      </c>
      <c r="F27" s="55" t="s">
        <v>4</v>
      </c>
      <c r="G27" s="55" t="s">
        <v>26</v>
      </c>
      <c r="H27" s="56" t="s">
        <v>1947</v>
      </c>
      <c r="I27" s="56" t="s">
        <v>1948</v>
      </c>
      <c r="J27" s="55" t="s">
        <v>86</v>
      </c>
      <c r="K27" s="56"/>
      <c r="L27" s="57"/>
      <c r="M27" s="56"/>
    </row>
    <row r="28" spans="2:13" ht="61.5" customHeight="1" x14ac:dyDescent="0.3">
      <c r="B28" s="55">
        <v>2</v>
      </c>
      <c r="C28" s="55" t="s">
        <v>175</v>
      </c>
      <c r="D28" s="56" t="s">
        <v>1967</v>
      </c>
      <c r="E28" s="56" t="s">
        <v>1966</v>
      </c>
      <c r="F28" s="55" t="s">
        <v>4</v>
      </c>
      <c r="G28" s="55" t="s">
        <v>26</v>
      </c>
      <c r="H28" s="56" t="s">
        <v>1949</v>
      </c>
      <c r="I28" s="56" t="s">
        <v>1950</v>
      </c>
      <c r="J28" s="55" t="s">
        <v>86</v>
      </c>
      <c r="K28" s="56"/>
      <c r="L28" s="57"/>
      <c r="M28" s="56"/>
    </row>
    <row r="29" spans="2:13" ht="12" thickBot="1" x14ac:dyDescent="0.35"/>
    <row r="30" spans="2:13" s="48" customFormat="1" ht="30.6" customHeight="1" thickTop="1" x14ac:dyDescent="0.3">
      <c r="B30" s="51" t="s">
        <v>93</v>
      </c>
      <c r="C30" s="51" t="s">
        <v>75</v>
      </c>
      <c r="D30" s="51" t="s">
        <v>76</v>
      </c>
      <c r="E30" s="51" t="s">
        <v>77</v>
      </c>
      <c r="F30" s="51" t="s">
        <v>78</v>
      </c>
      <c r="G30" s="51" t="s">
        <v>79</v>
      </c>
      <c r="H30" s="52" t="s">
        <v>156</v>
      </c>
      <c r="I30" s="52" t="s">
        <v>157</v>
      </c>
      <c r="J30" s="52" t="s">
        <v>158</v>
      </c>
      <c r="K30" s="52" t="s">
        <v>80</v>
      </c>
      <c r="L30" s="53" t="s">
        <v>94</v>
      </c>
      <c r="M30" s="53" t="s">
        <v>95</v>
      </c>
    </row>
    <row r="31" spans="2:13" ht="57" x14ac:dyDescent="0.3">
      <c r="B31" s="55">
        <v>3</v>
      </c>
      <c r="C31" s="55" t="s">
        <v>82</v>
      </c>
      <c r="D31" s="56" t="s">
        <v>443</v>
      </c>
      <c r="E31" s="56" t="s">
        <v>1972</v>
      </c>
      <c r="F31" s="55" t="s">
        <v>4</v>
      </c>
      <c r="G31" s="55" t="s">
        <v>26</v>
      </c>
      <c r="H31" s="56" t="s">
        <v>1968</v>
      </c>
      <c r="I31" s="56" t="s">
        <v>1968</v>
      </c>
      <c r="J31" s="55" t="s">
        <v>86</v>
      </c>
      <c r="K31" s="56"/>
      <c r="L31" s="57"/>
      <c r="M31" s="56"/>
    </row>
    <row r="32" spans="2:13" ht="57" x14ac:dyDescent="0.3">
      <c r="B32" s="55">
        <v>3</v>
      </c>
      <c r="C32" s="55" t="s">
        <v>82</v>
      </c>
      <c r="D32" s="56" t="s">
        <v>296</v>
      </c>
      <c r="E32" s="56" t="s">
        <v>1973</v>
      </c>
      <c r="F32" s="55" t="s">
        <v>4</v>
      </c>
      <c r="G32" s="55" t="s">
        <v>26</v>
      </c>
      <c r="H32" s="56" t="s">
        <v>1969</v>
      </c>
      <c r="I32" s="56" t="s">
        <v>1969</v>
      </c>
      <c r="J32" s="55" t="s">
        <v>86</v>
      </c>
      <c r="K32" s="56"/>
      <c r="L32" s="57"/>
      <c r="M32" s="56"/>
    </row>
    <row r="33" spans="2:13" ht="91.2" x14ac:dyDescent="0.3">
      <c r="B33" s="55">
        <v>3</v>
      </c>
      <c r="C33" s="55" t="s">
        <v>82</v>
      </c>
      <c r="D33" s="56" t="s">
        <v>388</v>
      </c>
      <c r="E33" s="56" t="s">
        <v>474</v>
      </c>
      <c r="F33" s="55" t="s">
        <v>4</v>
      </c>
      <c r="G33" s="55" t="s">
        <v>26</v>
      </c>
      <c r="H33" s="56" t="s">
        <v>1940</v>
      </c>
      <c r="I33" s="56" t="s">
        <v>1941</v>
      </c>
      <c r="J33" s="55" t="s">
        <v>86</v>
      </c>
      <c r="K33" s="56"/>
      <c r="L33" s="57"/>
      <c r="M33" s="56"/>
    </row>
    <row r="34" spans="2:13" ht="68.400000000000006" x14ac:dyDescent="0.3">
      <c r="B34" s="55">
        <v>3</v>
      </c>
      <c r="C34" s="55" t="s">
        <v>82</v>
      </c>
      <c r="D34" s="56" t="s">
        <v>1974</v>
      </c>
      <c r="E34" s="56" t="s">
        <v>1975</v>
      </c>
      <c r="F34" s="55" t="s">
        <v>4</v>
      </c>
      <c r="G34" s="55" t="s">
        <v>26</v>
      </c>
      <c r="H34" s="56" t="s">
        <v>1938</v>
      </c>
      <c r="I34" s="56" t="s">
        <v>1939</v>
      </c>
      <c r="J34" s="55" t="s">
        <v>86</v>
      </c>
      <c r="K34" s="56"/>
      <c r="L34" s="57"/>
      <c r="M34" s="56"/>
    </row>
    <row r="35" spans="2:13" ht="159.6" x14ac:dyDescent="0.3">
      <c r="B35" s="55">
        <v>3</v>
      </c>
      <c r="C35" s="55" t="s">
        <v>82</v>
      </c>
      <c r="D35" s="56" t="s">
        <v>392</v>
      </c>
      <c r="E35" s="56" t="s">
        <v>1976</v>
      </c>
      <c r="F35" s="55" t="s">
        <v>4</v>
      </c>
      <c r="G35" s="55" t="s">
        <v>26</v>
      </c>
      <c r="H35" s="56" t="s">
        <v>1765</v>
      </c>
      <c r="I35" s="56" t="s">
        <v>1766</v>
      </c>
      <c r="J35" s="55" t="s">
        <v>86</v>
      </c>
      <c r="K35" s="56"/>
      <c r="L35" s="57"/>
      <c r="M35" s="56"/>
    </row>
    <row r="36" spans="2:13" ht="45.6" x14ac:dyDescent="0.3">
      <c r="B36" s="55">
        <v>3</v>
      </c>
      <c r="C36" s="55" t="s">
        <v>174</v>
      </c>
      <c r="D36" s="56" t="s">
        <v>477</v>
      </c>
      <c r="E36" s="56" t="s">
        <v>1977</v>
      </c>
      <c r="F36" s="55" t="s">
        <v>4</v>
      </c>
      <c r="G36" s="55" t="s">
        <v>26</v>
      </c>
      <c r="H36" s="56" t="s">
        <v>1970</v>
      </c>
      <c r="I36" s="56" t="s">
        <v>1970</v>
      </c>
      <c r="J36" s="55" t="s">
        <v>88</v>
      </c>
      <c r="K36" s="56"/>
      <c r="L36" s="57"/>
      <c r="M36" s="56"/>
    </row>
    <row r="37" spans="2:13" ht="45.6" x14ac:dyDescent="0.3">
      <c r="B37" s="55">
        <v>3</v>
      </c>
      <c r="C37" s="55" t="s">
        <v>174</v>
      </c>
      <c r="D37" s="56" t="s">
        <v>270</v>
      </c>
      <c r="E37" s="56" t="s">
        <v>1978</v>
      </c>
      <c r="F37" s="55" t="s">
        <v>4</v>
      </c>
      <c r="G37" s="55" t="s">
        <v>26</v>
      </c>
      <c r="H37" s="56" t="s">
        <v>1971</v>
      </c>
      <c r="I37" s="56" t="s">
        <v>1971</v>
      </c>
      <c r="J37" s="55" t="s">
        <v>88</v>
      </c>
      <c r="K37" s="56"/>
      <c r="L37" s="57"/>
      <c r="M37" s="56"/>
    </row>
    <row r="38" spans="2:13" ht="12" thickBot="1" x14ac:dyDescent="0.35">
      <c r="D38" s="59"/>
      <c r="E38" s="59"/>
      <c r="H38" s="59"/>
      <c r="I38" s="59"/>
      <c r="K38" s="59"/>
      <c r="M38" s="59"/>
    </row>
    <row r="39" spans="2:13" s="48" customFormat="1" ht="21" thickTop="1" x14ac:dyDescent="0.3">
      <c r="B39" s="51" t="s">
        <v>93</v>
      </c>
      <c r="C39" s="51" t="s">
        <v>75</v>
      </c>
      <c r="D39" s="51" t="s">
        <v>76</v>
      </c>
      <c r="E39" s="51" t="s">
        <v>77</v>
      </c>
      <c r="F39" s="51" t="s">
        <v>78</v>
      </c>
      <c r="G39" s="51" t="s">
        <v>79</v>
      </c>
      <c r="H39" s="52" t="s">
        <v>156</v>
      </c>
      <c r="I39" s="52" t="s">
        <v>157</v>
      </c>
      <c r="J39" s="52" t="s">
        <v>158</v>
      </c>
      <c r="K39" s="52" t="s">
        <v>80</v>
      </c>
      <c r="L39" s="53" t="s">
        <v>94</v>
      </c>
      <c r="M39" s="53" t="s">
        <v>95</v>
      </c>
    </row>
    <row r="40" spans="2:13" ht="57" x14ac:dyDescent="0.3">
      <c r="B40" s="55">
        <v>4</v>
      </c>
      <c r="C40" s="55" t="s">
        <v>82</v>
      </c>
      <c r="D40" s="56" t="s">
        <v>1988</v>
      </c>
      <c r="E40" s="56" t="s">
        <v>1972</v>
      </c>
      <c r="F40" s="55" t="s">
        <v>4</v>
      </c>
      <c r="G40" s="55" t="s">
        <v>26</v>
      </c>
      <c r="H40" s="56" t="s">
        <v>1979</v>
      </c>
      <c r="I40" s="56" t="s">
        <v>1979</v>
      </c>
      <c r="J40" s="55" t="s">
        <v>86</v>
      </c>
      <c r="K40" s="56"/>
      <c r="L40" s="57"/>
      <c r="M40" s="56"/>
    </row>
    <row r="41" spans="2:13" ht="57" x14ac:dyDescent="0.3">
      <c r="B41" s="55">
        <v>4</v>
      </c>
      <c r="C41" s="55" t="s">
        <v>82</v>
      </c>
      <c r="D41" s="56" t="s">
        <v>1988</v>
      </c>
      <c r="E41" s="56" t="s">
        <v>1972</v>
      </c>
      <c r="F41" s="55" t="s">
        <v>4</v>
      </c>
      <c r="G41" s="55" t="s">
        <v>26</v>
      </c>
      <c r="H41" s="56" t="s">
        <v>1980</v>
      </c>
      <c r="I41" s="56" t="s">
        <v>1981</v>
      </c>
      <c r="J41" s="55" t="s">
        <v>86</v>
      </c>
      <c r="K41" s="56"/>
      <c r="L41" s="57"/>
      <c r="M41" s="56"/>
    </row>
    <row r="42" spans="2:13" ht="57" x14ac:dyDescent="0.3">
      <c r="B42" s="55">
        <v>4</v>
      </c>
      <c r="C42" s="55" t="s">
        <v>82</v>
      </c>
      <c r="D42" s="56" t="s">
        <v>1989</v>
      </c>
      <c r="E42" s="56" t="s">
        <v>1973</v>
      </c>
      <c r="F42" s="55" t="s">
        <v>4</v>
      </c>
      <c r="G42" s="55" t="s">
        <v>26</v>
      </c>
      <c r="H42" s="56" t="s">
        <v>1982</v>
      </c>
      <c r="I42" s="56" t="s">
        <v>1982</v>
      </c>
      <c r="J42" s="55" t="s">
        <v>86</v>
      </c>
      <c r="K42" s="56"/>
      <c r="L42" s="57"/>
      <c r="M42" s="56"/>
    </row>
    <row r="43" spans="2:13" ht="57" x14ac:dyDescent="0.3">
      <c r="B43" s="55">
        <v>4</v>
      </c>
      <c r="C43" s="55" t="s">
        <v>82</v>
      </c>
      <c r="D43" s="56" t="s">
        <v>1990</v>
      </c>
      <c r="E43" s="56" t="s">
        <v>1867</v>
      </c>
      <c r="F43" s="55" t="s">
        <v>4</v>
      </c>
      <c r="G43" s="55" t="s">
        <v>26</v>
      </c>
      <c r="H43" s="56" t="s">
        <v>1983</v>
      </c>
      <c r="I43" s="56" t="s">
        <v>1855</v>
      </c>
      <c r="J43" s="55" t="s">
        <v>86</v>
      </c>
      <c r="K43" s="56"/>
      <c r="L43" s="57"/>
      <c r="M43" s="56"/>
    </row>
    <row r="44" spans="2:13" ht="159.6" x14ac:dyDescent="0.3">
      <c r="B44" s="55">
        <v>4</v>
      </c>
      <c r="C44" s="55" t="s">
        <v>82</v>
      </c>
      <c r="D44" s="56" t="s">
        <v>1776</v>
      </c>
      <c r="E44" s="56" t="s">
        <v>1976</v>
      </c>
      <c r="F44" s="55" t="s">
        <v>4</v>
      </c>
      <c r="G44" s="55" t="s">
        <v>26</v>
      </c>
      <c r="H44" s="56" t="s">
        <v>1984</v>
      </c>
      <c r="I44" s="56" t="s">
        <v>1985</v>
      </c>
      <c r="J44" s="55" t="s">
        <v>86</v>
      </c>
      <c r="K44" s="56"/>
      <c r="L44" s="57"/>
      <c r="M44" s="56"/>
    </row>
    <row r="45" spans="2:13" ht="45.6" x14ac:dyDescent="0.3">
      <c r="B45" s="55">
        <v>4</v>
      </c>
      <c r="C45" s="55" t="s">
        <v>174</v>
      </c>
      <c r="D45" s="56" t="s">
        <v>397</v>
      </c>
      <c r="E45" s="56" t="s">
        <v>1978</v>
      </c>
      <c r="F45" s="55" t="s">
        <v>4</v>
      </c>
      <c r="G45" s="55" t="s">
        <v>26</v>
      </c>
      <c r="H45" s="56" t="s">
        <v>1986</v>
      </c>
      <c r="I45" s="56" t="s">
        <v>1986</v>
      </c>
      <c r="J45" s="55" t="s">
        <v>86</v>
      </c>
      <c r="K45" s="56"/>
      <c r="L45" s="57"/>
      <c r="M45" s="56"/>
    </row>
    <row r="46" spans="2:13" ht="48.75" customHeight="1" x14ac:dyDescent="0.3">
      <c r="B46" s="55">
        <v>4</v>
      </c>
      <c r="C46" s="55" t="s">
        <v>174</v>
      </c>
      <c r="D46" s="56" t="s">
        <v>397</v>
      </c>
      <c r="E46" s="56" t="s">
        <v>1978</v>
      </c>
      <c r="F46" s="55" t="s">
        <v>4</v>
      </c>
      <c r="G46" s="55" t="s">
        <v>26</v>
      </c>
      <c r="H46" s="56" t="s">
        <v>1987</v>
      </c>
      <c r="I46" s="56" t="s">
        <v>1987</v>
      </c>
      <c r="J46" s="55" t="s">
        <v>86</v>
      </c>
      <c r="K46" s="56"/>
      <c r="L46" s="57"/>
      <c r="M46"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6 B19:B28 B31:B37 B40:B46" xr:uid="{00000000-0002-0000-1200-000000000000}">
      <formula1>Trimestre</formula1>
    </dataValidation>
    <dataValidation type="list" allowBlank="1" showInputMessage="1" showErrorMessage="1" sqref="G31:G37 G15:G16 G19:G28 G40:G46" xr:uid="{00000000-0002-0000-1200-000001000000}">
      <formula1>Área</formula1>
    </dataValidation>
    <dataValidation type="list" allowBlank="1" showInputMessage="1" showErrorMessage="1" sqref="L19:L28 L40:L46 L31:L37 L15:L16" xr:uid="{00000000-0002-0000-1200-000002000000}">
      <formula1>Cumplimiento</formula1>
    </dataValidation>
    <dataValidation type="list" allowBlank="1" showInputMessage="1" showErrorMessage="1" sqref="J15:J16 J19:J28 J31:J37 J40:J46" xr:uid="{00000000-0002-0000-1200-000003000000}">
      <formula1>Categoría</formula1>
    </dataValidation>
    <dataValidation type="list" allowBlank="1" showInputMessage="1" showErrorMessage="1" sqref="F31:F37 F15:F16 F19:F28 F40:F46" xr:uid="{00000000-0002-0000-1200-000004000000}">
      <formula1>Alta_Dirección</formula1>
    </dataValidation>
    <dataValidation type="list" allowBlank="1" showInputMessage="1" showErrorMessage="1" sqref="C15:C16 C19:C28 C31:C37 C40:C46" xr:uid="{00000000-0002-0000-1200-000005000000}">
      <formula1>Frentes</formula1>
    </dataValidation>
  </dataValidations>
  <hyperlinks>
    <hyperlink ref="L10:M11" location="Instrucciones!A1" display="Instrucciones para el diligenciamiento" xr:uid="{00000000-0004-0000-12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4C5CF2F6-68D1-4540-B740-5C21E36501EA}">
            <xm:f>NOT(ISERROR(SEARCH(TB!$B$25,L15)))</xm:f>
            <xm:f>TB!$B$25</xm:f>
            <x14:dxf>
              <fill>
                <patternFill>
                  <fgColor theme="1"/>
                  <bgColor rgb="FF00B050"/>
                </patternFill>
              </fill>
            </x14:dxf>
          </x14:cfRule>
          <x14:cfRule type="containsText" priority="14" operator="containsText" id="{1AE469CA-F4B8-403E-81B1-9970E0D2EB1E}">
            <xm:f>NOT(ISERROR(SEARCH(TB!$B$24,L15)))</xm:f>
            <xm:f>TB!$B$24</xm:f>
            <x14:dxf>
              <fill>
                <patternFill>
                  <fgColor theme="1"/>
                  <bgColor rgb="FFFFFF00"/>
                </patternFill>
              </fill>
            </x14:dxf>
          </x14:cfRule>
          <x14:cfRule type="containsText" priority="15" operator="containsText" id="{E0EA3233-2862-4B94-B022-10F0E114371E}">
            <xm:f>NOT(ISERROR(SEARCH(TB!$B$23,L15)))</xm:f>
            <xm:f>TB!$B$23</xm:f>
            <x14:dxf>
              <fill>
                <patternFill>
                  <fgColor theme="1"/>
                  <bgColor rgb="FFFFC000"/>
                </patternFill>
              </fill>
            </x14:dxf>
          </x14:cfRule>
          <x14:cfRule type="containsText" priority="16" operator="containsText" id="{23A20E2E-2E6A-40FE-8C80-FF97ADE522D9}">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CFC104CA-D27B-47D5-9790-8CFD0DFE2162}">
            <xm:f>NOT(ISERROR(SEARCH(TB!$B$25,L19)))</xm:f>
            <xm:f>TB!$B$25</xm:f>
            <x14:dxf>
              <fill>
                <patternFill>
                  <fgColor theme="1"/>
                  <bgColor rgb="FF00B050"/>
                </patternFill>
              </fill>
            </x14:dxf>
          </x14:cfRule>
          <x14:cfRule type="containsText" priority="10" operator="containsText" id="{A43DF2E7-4881-4D34-B1DE-5717CD6889A2}">
            <xm:f>NOT(ISERROR(SEARCH(TB!$B$24,L19)))</xm:f>
            <xm:f>TB!$B$24</xm:f>
            <x14:dxf>
              <fill>
                <patternFill>
                  <fgColor theme="1"/>
                  <bgColor rgb="FFFFFF00"/>
                </patternFill>
              </fill>
            </x14:dxf>
          </x14:cfRule>
          <x14:cfRule type="containsText" priority="11" operator="containsText" id="{CFCB870D-8066-498F-BC38-98B252E32AD4}">
            <xm:f>NOT(ISERROR(SEARCH(TB!$B$23,L19)))</xm:f>
            <xm:f>TB!$B$23</xm:f>
            <x14:dxf>
              <fill>
                <patternFill>
                  <fgColor theme="1"/>
                  <bgColor rgb="FFFFC000"/>
                </patternFill>
              </fill>
            </x14:dxf>
          </x14:cfRule>
          <x14:cfRule type="containsText" priority="12" operator="containsText" id="{AB79E98E-E223-4D70-AE86-6F314FB474CF}">
            <xm:f>NOT(ISERROR(SEARCH(TB!$B$22,L19)))</xm:f>
            <xm:f>TB!$B$22</xm:f>
            <x14:dxf>
              <fill>
                <patternFill>
                  <fgColor theme="1"/>
                  <bgColor rgb="FFFF0000"/>
                </patternFill>
              </fill>
            </x14:dxf>
          </x14:cfRule>
          <xm:sqref>L19:L28</xm:sqref>
        </x14:conditionalFormatting>
        <x14:conditionalFormatting xmlns:xm="http://schemas.microsoft.com/office/excel/2006/main">
          <x14:cfRule type="containsText" priority="5" operator="containsText" id="{185C394F-EBC7-46C1-A8A5-3F38FD087036}">
            <xm:f>NOT(ISERROR(SEARCH(TB!$B$25,L31)))</xm:f>
            <xm:f>TB!$B$25</xm:f>
            <x14:dxf>
              <fill>
                <patternFill>
                  <fgColor theme="1"/>
                  <bgColor rgb="FF00B050"/>
                </patternFill>
              </fill>
            </x14:dxf>
          </x14:cfRule>
          <x14:cfRule type="containsText" priority="6" operator="containsText" id="{740019AA-E48F-477E-A55D-D500968EC0D4}">
            <xm:f>NOT(ISERROR(SEARCH(TB!$B$24,L31)))</xm:f>
            <xm:f>TB!$B$24</xm:f>
            <x14:dxf>
              <fill>
                <patternFill>
                  <fgColor theme="1"/>
                  <bgColor rgb="FFFFFF00"/>
                </patternFill>
              </fill>
            </x14:dxf>
          </x14:cfRule>
          <x14:cfRule type="containsText" priority="7" operator="containsText" id="{104A5FE3-E756-4B94-BAB8-AE3C001C15FB}">
            <xm:f>NOT(ISERROR(SEARCH(TB!$B$23,L31)))</xm:f>
            <xm:f>TB!$B$23</xm:f>
            <x14:dxf>
              <fill>
                <patternFill>
                  <fgColor theme="1"/>
                  <bgColor rgb="FFFFC000"/>
                </patternFill>
              </fill>
            </x14:dxf>
          </x14:cfRule>
          <x14:cfRule type="containsText" priority="8" operator="containsText" id="{8D54260E-59B8-41AE-A9FF-30486109849E}">
            <xm:f>NOT(ISERROR(SEARCH(TB!$B$22,L31)))</xm:f>
            <xm:f>TB!$B$22</xm:f>
            <x14:dxf>
              <fill>
                <patternFill>
                  <fgColor theme="1"/>
                  <bgColor rgb="FFFF0000"/>
                </patternFill>
              </fill>
            </x14:dxf>
          </x14:cfRule>
          <xm:sqref>L31:L37</xm:sqref>
        </x14:conditionalFormatting>
        <x14:conditionalFormatting xmlns:xm="http://schemas.microsoft.com/office/excel/2006/main">
          <x14:cfRule type="containsText" priority="1" operator="containsText" id="{A50C70C5-D659-4ECD-8E92-75CCE8498A74}">
            <xm:f>NOT(ISERROR(SEARCH(TB!$B$25,L40)))</xm:f>
            <xm:f>TB!$B$25</xm:f>
            <x14:dxf>
              <fill>
                <patternFill>
                  <fgColor theme="1"/>
                  <bgColor rgb="FF00B050"/>
                </patternFill>
              </fill>
            </x14:dxf>
          </x14:cfRule>
          <x14:cfRule type="containsText" priority="2" operator="containsText" id="{226DF338-85CD-4629-B760-4AF99225A804}">
            <xm:f>NOT(ISERROR(SEARCH(TB!$B$24,L40)))</xm:f>
            <xm:f>TB!$B$24</xm:f>
            <x14:dxf>
              <fill>
                <patternFill>
                  <fgColor theme="1"/>
                  <bgColor rgb="FFFFFF00"/>
                </patternFill>
              </fill>
            </x14:dxf>
          </x14:cfRule>
          <x14:cfRule type="containsText" priority="3" operator="containsText" id="{C2ACAE97-8E3F-44FE-ADE9-BABE6FFDF0BC}">
            <xm:f>NOT(ISERROR(SEARCH(TB!$B$23,L40)))</xm:f>
            <xm:f>TB!$B$23</xm:f>
            <x14:dxf>
              <fill>
                <patternFill>
                  <fgColor theme="1"/>
                  <bgColor rgb="FFFFC000"/>
                </patternFill>
              </fill>
            </x14:dxf>
          </x14:cfRule>
          <x14:cfRule type="containsText" priority="4" operator="containsText" id="{F387247F-66E0-44DC-8CDE-8303EB671E7F}">
            <xm:f>NOT(ISERROR(SEARCH(TB!$B$22,L40)))</xm:f>
            <xm:f>TB!$B$22</xm:f>
            <x14:dxf>
              <fill>
                <patternFill>
                  <fgColor theme="1"/>
                  <bgColor rgb="FFFF0000"/>
                </patternFill>
              </fill>
            </x14:dxf>
          </x14:cfRule>
          <xm:sqref>L40:L46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65"/>
  <dimension ref="A1:W44"/>
  <sheetViews>
    <sheetView zoomScale="90" zoomScaleNormal="90" workbookViewId="0">
      <pane ySplit="14" topLeftCell="A15" activePane="bottomLeft" state="frozen"/>
      <selection activeCell="D10" sqref="D10:D11"/>
      <selection pane="bottomLeft" activeCell="G49" sqref="G49"/>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201</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(SUM(L$15:L$19))/F9</f>
        <v>0</v>
      </c>
      <c r="J9" s="40"/>
      <c r="K9" s="41"/>
      <c r="L9" s="40"/>
      <c r="M9" s="40"/>
      <c r="N9" s="40"/>
    </row>
    <row r="10" spans="1:14" s="47" customFormat="1" ht="11.4" customHeight="1" x14ac:dyDescent="0.3">
      <c r="B10" s="48"/>
      <c r="C10" s="164" t="s">
        <v>96</v>
      </c>
      <c r="D10" s="165" t="str">
        <f>Contenido!K19</f>
        <v>Facultad de Ciencias del Deporte y la Educación Física</v>
      </c>
      <c r="E10" s="43" t="s">
        <v>92</v>
      </c>
      <c r="F10" s="44">
        <v>1</v>
      </c>
      <c r="G10" s="43" t="s">
        <v>90</v>
      </c>
      <c r="H10" s="45" t="s">
        <v>115</v>
      </c>
      <c r="I10" s="46">
        <f>(SUM(L$22:L$26))/F10</f>
        <v>0</v>
      </c>
      <c r="J10" s="48"/>
      <c r="K10" s="50"/>
      <c r="L10" s="166" t="s">
        <v>100</v>
      </c>
      <c r="M10" s="166"/>
    </row>
    <row r="11" spans="1:14" s="47" customFormat="1" ht="11.4" customHeight="1" x14ac:dyDescent="0.3">
      <c r="B11" s="48"/>
      <c r="C11" s="164"/>
      <c r="D11" s="165"/>
      <c r="E11" s="43" t="s">
        <v>176</v>
      </c>
      <c r="F11" s="44">
        <v>1</v>
      </c>
      <c r="G11" s="43" t="s">
        <v>90</v>
      </c>
      <c r="H11" s="45" t="s">
        <v>178</v>
      </c>
      <c r="I11" s="46">
        <f>(SUM(L$29:L$35))/F11</f>
        <v>0</v>
      </c>
      <c r="J11" s="48"/>
      <c r="K11" s="50"/>
      <c r="L11" s="166"/>
      <c r="M11" s="166"/>
    </row>
    <row r="12" spans="1:14" s="47" customFormat="1" ht="11.4" customHeight="1" x14ac:dyDescent="0.3">
      <c r="B12" s="48"/>
      <c r="C12" s="43"/>
      <c r="D12" s="49"/>
      <c r="E12" s="43" t="s">
        <v>177</v>
      </c>
      <c r="F12" s="44">
        <v>1</v>
      </c>
      <c r="G12" s="43" t="s">
        <v>90</v>
      </c>
      <c r="H12" s="45" t="s">
        <v>179</v>
      </c>
      <c r="I12" s="46">
        <f>(SUM(L$38:L$44))/F12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82</v>
      </c>
      <c r="D15" s="56" t="s">
        <v>2002</v>
      </c>
      <c r="E15" s="56" t="s">
        <v>2001</v>
      </c>
      <c r="F15" s="55" t="s">
        <v>4</v>
      </c>
      <c r="G15" s="55" t="s">
        <v>32</v>
      </c>
      <c r="H15" s="56" t="s">
        <v>1991</v>
      </c>
      <c r="I15" s="56" t="s">
        <v>1992</v>
      </c>
      <c r="J15" s="55" t="s">
        <v>86</v>
      </c>
      <c r="K15" s="56"/>
      <c r="L15" s="57"/>
      <c r="M15" s="56"/>
    </row>
    <row r="16" spans="1:14" ht="68.400000000000006" x14ac:dyDescent="0.3">
      <c r="B16" s="55">
        <v>1</v>
      </c>
      <c r="C16" s="55" t="s">
        <v>82</v>
      </c>
      <c r="D16" s="56" t="s">
        <v>2004</v>
      </c>
      <c r="E16" s="56" t="s">
        <v>2003</v>
      </c>
      <c r="F16" s="55" t="s">
        <v>4</v>
      </c>
      <c r="G16" s="55" t="s">
        <v>32</v>
      </c>
      <c r="H16" s="56" t="s">
        <v>1993</v>
      </c>
      <c r="I16" s="56" t="s">
        <v>1994</v>
      </c>
      <c r="J16" s="55" t="s">
        <v>86</v>
      </c>
      <c r="K16" s="56"/>
      <c r="L16" s="57"/>
      <c r="M16" s="56"/>
    </row>
    <row r="17" spans="2:13" ht="91.2" x14ac:dyDescent="0.3">
      <c r="B17" s="55">
        <v>1</v>
      </c>
      <c r="C17" s="55" t="s">
        <v>82</v>
      </c>
      <c r="D17" s="56" t="s">
        <v>2005</v>
      </c>
      <c r="E17" s="56" t="s">
        <v>2006</v>
      </c>
      <c r="F17" s="55" t="s">
        <v>4</v>
      </c>
      <c r="G17" s="55" t="s">
        <v>32</v>
      </c>
      <c r="H17" s="56" t="s">
        <v>1995</v>
      </c>
      <c r="I17" s="56" t="s">
        <v>1996</v>
      </c>
      <c r="J17" s="55" t="s">
        <v>86</v>
      </c>
      <c r="K17" s="56"/>
      <c r="L17" s="57"/>
      <c r="M17" s="56"/>
    </row>
    <row r="18" spans="2:13" ht="68.400000000000006" x14ac:dyDescent="0.3">
      <c r="B18" s="55">
        <v>1</v>
      </c>
      <c r="C18" s="55" t="s">
        <v>173</v>
      </c>
      <c r="D18" s="56" t="s">
        <v>2008</v>
      </c>
      <c r="E18" s="56" t="s">
        <v>2007</v>
      </c>
      <c r="F18" s="55" t="s">
        <v>4</v>
      </c>
      <c r="G18" s="55" t="s">
        <v>32</v>
      </c>
      <c r="H18" s="56" t="s">
        <v>1997</v>
      </c>
      <c r="I18" s="56" t="s">
        <v>1998</v>
      </c>
      <c r="J18" s="55" t="s">
        <v>86</v>
      </c>
      <c r="K18" s="56"/>
      <c r="L18" s="57"/>
      <c r="M18" s="56"/>
    </row>
    <row r="19" spans="2:13" ht="45.6" x14ac:dyDescent="0.3">
      <c r="B19" s="55">
        <v>1</v>
      </c>
      <c r="C19" s="55" t="s">
        <v>175</v>
      </c>
      <c r="D19" s="56" t="s">
        <v>2011</v>
      </c>
      <c r="E19" s="56" t="s">
        <v>2010</v>
      </c>
      <c r="F19" s="55" t="s">
        <v>4</v>
      </c>
      <c r="G19" s="55" t="s">
        <v>32</v>
      </c>
      <c r="H19" s="56" t="s">
        <v>1999</v>
      </c>
      <c r="I19" s="56" t="s">
        <v>2000</v>
      </c>
      <c r="J19" s="55" t="s">
        <v>86</v>
      </c>
      <c r="K19" s="56"/>
      <c r="L19" s="57"/>
      <c r="M19" s="56"/>
    </row>
    <row r="20" spans="2:13" ht="12" thickBot="1" x14ac:dyDescent="0.35">
      <c r="D20" s="59"/>
      <c r="E20" s="59"/>
      <c r="H20" s="59"/>
      <c r="I20" s="59"/>
      <c r="K20" s="59"/>
      <c r="M20" s="59"/>
    </row>
    <row r="21" spans="2:13" s="48" customFormat="1" ht="21" thickTop="1" x14ac:dyDescent="0.3">
      <c r="B21" s="51" t="s">
        <v>93</v>
      </c>
      <c r="C21" s="51" t="s">
        <v>75</v>
      </c>
      <c r="D21" s="51" t="s">
        <v>76</v>
      </c>
      <c r="E21" s="51" t="s">
        <v>77</v>
      </c>
      <c r="F21" s="51" t="s">
        <v>78</v>
      </c>
      <c r="G21" s="51" t="s">
        <v>79</v>
      </c>
      <c r="H21" s="52" t="s">
        <v>156</v>
      </c>
      <c r="I21" s="52" t="s">
        <v>157</v>
      </c>
      <c r="J21" s="52" t="s">
        <v>158</v>
      </c>
      <c r="K21" s="52" t="s">
        <v>80</v>
      </c>
      <c r="L21" s="53" t="s">
        <v>94</v>
      </c>
      <c r="M21" s="53" t="s">
        <v>95</v>
      </c>
    </row>
    <row r="22" spans="2:13" ht="57" x14ac:dyDescent="0.3">
      <c r="B22" s="55">
        <v>2</v>
      </c>
      <c r="C22" s="55" t="s">
        <v>82</v>
      </c>
      <c r="D22" s="56" t="s">
        <v>2002</v>
      </c>
      <c r="E22" s="56" t="s">
        <v>2001</v>
      </c>
      <c r="F22" s="55" t="s">
        <v>4</v>
      </c>
      <c r="G22" s="55" t="s">
        <v>32</v>
      </c>
      <c r="H22" s="56" t="s">
        <v>2012</v>
      </c>
      <c r="I22" s="56" t="s">
        <v>2013</v>
      </c>
      <c r="J22" s="55" t="s">
        <v>86</v>
      </c>
      <c r="K22" s="56"/>
      <c r="L22" s="57"/>
      <c r="M22" s="56"/>
    </row>
    <row r="23" spans="2:13" ht="79.8" x14ac:dyDescent="0.3">
      <c r="B23" s="55">
        <v>2</v>
      </c>
      <c r="C23" s="55" t="s">
        <v>82</v>
      </c>
      <c r="D23" s="56" t="s">
        <v>2004</v>
      </c>
      <c r="E23" s="56" t="s">
        <v>2003</v>
      </c>
      <c r="F23" s="55" t="s">
        <v>4</v>
      </c>
      <c r="G23" s="55" t="s">
        <v>32</v>
      </c>
      <c r="H23" s="56" t="s">
        <v>2014</v>
      </c>
      <c r="I23" s="56" t="s">
        <v>2015</v>
      </c>
      <c r="J23" s="55" t="s">
        <v>86</v>
      </c>
      <c r="K23" s="56"/>
      <c r="L23" s="57"/>
      <c r="M23" s="56"/>
    </row>
    <row r="24" spans="2:13" ht="68.400000000000006" x14ac:dyDescent="0.3">
      <c r="B24" s="55">
        <v>2</v>
      </c>
      <c r="C24" s="55" t="s">
        <v>82</v>
      </c>
      <c r="D24" s="56" t="s">
        <v>2005</v>
      </c>
      <c r="E24" s="56" t="s">
        <v>2006</v>
      </c>
      <c r="F24" s="55" t="s">
        <v>4</v>
      </c>
      <c r="G24" s="55" t="s">
        <v>32</v>
      </c>
      <c r="H24" s="56" t="s">
        <v>2016</v>
      </c>
      <c r="I24" s="56" t="s">
        <v>2017</v>
      </c>
      <c r="J24" s="55" t="s">
        <v>86</v>
      </c>
      <c r="K24" s="56"/>
      <c r="L24" s="57"/>
      <c r="M24" s="56"/>
    </row>
    <row r="25" spans="2:13" ht="79.8" x14ac:dyDescent="0.3">
      <c r="B25" s="55">
        <v>2</v>
      </c>
      <c r="C25" s="55" t="s">
        <v>82</v>
      </c>
      <c r="D25" s="56" t="s">
        <v>2005</v>
      </c>
      <c r="E25" s="56" t="s">
        <v>2022</v>
      </c>
      <c r="F25" s="55" t="s">
        <v>4</v>
      </c>
      <c r="G25" s="55" t="s">
        <v>32</v>
      </c>
      <c r="H25" s="56" t="s">
        <v>2018</v>
      </c>
      <c r="I25" s="56" t="s">
        <v>2019</v>
      </c>
      <c r="J25" s="55" t="s">
        <v>86</v>
      </c>
      <c r="K25" s="56"/>
      <c r="L25" s="57"/>
      <c r="M25" s="56"/>
    </row>
    <row r="26" spans="2:13" ht="79.8" x14ac:dyDescent="0.3">
      <c r="B26" s="55">
        <v>2</v>
      </c>
      <c r="C26" s="55" t="s">
        <v>175</v>
      </c>
      <c r="D26" s="56" t="s">
        <v>2009</v>
      </c>
      <c r="E26" s="56" t="s">
        <v>2010</v>
      </c>
      <c r="F26" s="55" t="s">
        <v>4</v>
      </c>
      <c r="G26" s="55" t="s">
        <v>32</v>
      </c>
      <c r="H26" s="56" t="s">
        <v>2020</v>
      </c>
      <c r="I26" s="56" t="s">
        <v>2021</v>
      </c>
      <c r="J26" s="55" t="s">
        <v>86</v>
      </c>
      <c r="K26" s="56"/>
      <c r="L26" s="57"/>
      <c r="M26" s="56"/>
    </row>
    <row r="27" spans="2:13" ht="12" thickBot="1" x14ac:dyDescent="0.35"/>
    <row r="28" spans="2:13" s="48" customFormat="1" ht="30.6" customHeight="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91.2" x14ac:dyDescent="0.3">
      <c r="B29" s="55">
        <v>3</v>
      </c>
      <c r="C29" s="55" t="s">
        <v>82</v>
      </c>
      <c r="D29" s="56" t="s">
        <v>473</v>
      </c>
      <c r="E29" s="56" t="s">
        <v>474</v>
      </c>
      <c r="F29" s="55" t="s">
        <v>4</v>
      </c>
      <c r="G29" s="55" t="s">
        <v>32</v>
      </c>
      <c r="H29" s="56" t="s">
        <v>2018</v>
      </c>
      <c r="I29" s="56" t="s">
        <v>2019</v>
      </c>
      <c r="J29" s="55" t="s">
        <v>86</v>
      </c>
      <c r="K29" s="56"/>
      <c r="L29" s="57"/>
      <c r="M29" s="56"/>
    </row>
    <row r="30" spans="2:13" ht="57" x14ac:dyDescent="0.3">
      <c r="B30" s="55">
        <v>3</v>
      </c>
      <c r="C30" s="55" t="s">
        <v>82</v>
      </c>
      <c r="D30" s="56" t="s">
        <v>1919</v>
      </c>
      <c r="E30" s="56" t="s">
        <v>2030</v>
      </c>
      <c r="F30" s="55" t="s">
        <v>4</v>
      </c>
      <c r="G30" s="55" t="s">
        <v>32</v>
      </c>
      <c r="H30" s="56" t="s">
        <v>2023</v>
      </c>
      <c r="I30" s="56" t="s">
        <v>2024</v>
      </c>
      <c r="J30" s="55" t="s">
        <v>87</v>
      </c>
      <c r="K30" s="56"/>
      <c r="L30" s="57"/>
      <c r="M30" s="56"/>
    </row>
    <row r="31" spans="2:13" ht="57" x14ac:dyDescent="0.3">
      <c r="B31" s="55">
        <v>3</v>
      </c>
      <c r="C31" s="55" t="s">
        <v>82</v>
      </c>
      <c r="D31" s="56" t="s">
        <v>610</v>
      </c>
      <c r="E31" s="56" t="s">
        <v>1814</v>
      </c>
      <c r="F31" s="55" t="s">
        <v>4</v>
      </c>
      <c r="G31" s="55" t="s">
        <v>32</v>
      </c>
      <c r="H31" s="56" t="s">
        <v>2025</v>
      </c>
      <c r="I31" s="56" t="s">
        <v>1855</v>
      </c>
      <c r="J31" s="55" t="s">
        <v>86</v>
      </c>
      <c r="K31" s="56"/>
      <c r="L31" s="57"/>
      <c r="M31" s="56"/>
    </row>
    <row r="32" spans="2:13" ht="45.6" x14ac:dyDescent="0.3">
      <c r="B32" s="55">
        <v>3</v>
      </c>
      <c r="C32" s="55" t="s">
        <v>82</v>
      </c>
      <c r="D32" s="56" t="s">
        <v>2031</v>
      </c>
      <c r="E32" s="56" t="s">
        <v>1975</v>
      </c>
      <c r="F32" s="55" t="s">
        <v>4</v>
      </c>
      <c r="G32" s="55" t="s">
        <v>32</v>
      </c>
      <c r="H32" s="56" t="s">
        <v>2012</v>
      </c>
      <c r="I32" s="56" t="s">
        <v>2013</v>
      </c>
      <c r="J32" s="55" t="s">
        <v>86</v>
      </c>
      <c r="K32" s="56"/>
      <c r="L32" s="57"/>
      <c r="M32" s="56"/>
    </row>
    <row r="33" spans="2:13" ht="136.5" customHeight="1" x14ac:dyDescent="0.3">
      <c r="B33" s="55">
        <v>3</v>
      </c>
      <c r="C33" s="55" t="s">
        <v>82</v>
      </c>
      <c r="D33" s="56" t="s">
        <v>2032</v>
      </c>
      <c r="E33" s="56" t="s">
        <v>1976</v>
      </c>
      <c r="F33" s="55" t="s">
        <v>4</v>
      </c>
      <c r="G33" s="55" t="s">
        <v>32</v>
      </c>
      <c r="H33" s="56" t="s">
        <v>2026</v>
      </c>
      <c r="I33" s="56" t="s">
        <v>2027</v>
      </c>
      <c r="J33" s="55" t="s">
        <v>86</v>
      </c>
      <c r="K33" s="56"/>
      <c r="L33" s="57"/>
      <c r="M33" s="56"/>
    </row>
    <row r="34" spans="2:13" ht="68.400000000000006" x14ac:dyDescent="0.3">
      <c r="B34" s="55">
        <v>3</v>
      </c>
      <c r="C34" s="55" t="s">
        <v>174</v>
      </c>
      <c r="D34" s="56" t="s">
        <v>537</v>
      </c>
      <c r="E34" s="56" t="s">
        <v>1777</v>
      </c>
      <c r="F34" s="55" t="s">
        <v>4</v>
      </c>
      <c r="G34" s="55" t="s">
        <v>32</v>
      </c>
      <c r="H34" s="56" t="s">
        <v>2028</v>
      </c>
      <c r="I34" s="56" t="s">
        <v>1794</v>
      </c>
      <c r="J34" s="55" t="s">
        <v>88</v>
      </c>
      <c r="K34" s="56"/>
      <c r="L34" s="57"/>
      <c r="M34" s="56"/>
    </row>
    <row r="35" spans="2:13" ht="91.2" x14ac:dyDescent="0.3">
      <c r="B35" s="55">
        <v>3</v>
      </c>
      <c r="C35" s="55" t="s">
        <v>174</v>
      </c>
      <c r="D35" s="56" t="s">
        <v>2033</v>
      </c>
      <c r="E35" s="56" t="s">
        <v>2034</v>
      </c>
      <c r="F35" s="55" t="s">
        <v>4</v>
      </c>
      <c r="G35" s="55" t="s">
        <v>32</v>
      </c>
      <c r="H35" s="56" t="s">
        <v>2029</v>
      </c>
      <c r="I35" s="56" t="s">
        <v>1798</v>
      </c>
      <c r="J35" s="55" t="s">
        <v>88</v>
      </c>
      <c r="K35" s="56"/>
      <c r="L35" s="57"/>
      <c r="M35" s="56"/>
    </row>
    <row r="36" spans="2:13" ht="12" thickBot="1" x14ac:dyDescent="0.35">
      <c r="D36" s="59"/>
      <c r="E36" s="59"/>
      <c r="H36" s="59"/>
      <c r="I36" s="59"/>
      <c r="K36" s="59"/>
      <c r="M36" s="59"/>
    </row>
    <row r="37" spans="2:13" s="48" customFormat="1" ht="21" thickTop="1" x14ac:dyDescent="0.3">
      <c r="B37" s="51" t="s">
        <v>93</v>
      </c>
      <c r="C37" s="51" t="s">
        <v>75</v>
      </c>
      <c r="D37" s="51" t="s">
        <v>76</v>
      </c>
      <c r="E37" s="51" t="s">
        <v>77</v>
      </c>
      <c r="F37" s="51" t="s">
        <v>78</v>
      </c>
      <c r="G37" s="51" t="s">
        <v>79</v>
      </c>
      <c r="H37" s="52" t="s">
        <v>156</v>
      </c>
      <c r="I37" s="52" t="s">
        <v>157</v>
      </c>
      <c r="J37" s="52" t="s">
        <v>158</v>
      </c>
      <c r="K37" s="52" t="s">
        <v>80</v>
      </c>
      <c r="L37" s="53" t="s">
        <v>94</v>
      </c>
      <c r="M37" s="53" t="s">
        <v>95</v>
      </c>
    </row>
    <row r="38" spans="2:13" ht="91.2" x14ac:dyDescent="0.3">
      <c r="B38" s="55">
        <v>4</v>
      </c>
      <c r="C38" s="55" t="s">
        <v>82</v>
      </c>
      <c r="D38" s="56" t="s">
        <v>473</v>
      </c>
      <c r="E38" s="56" t="s">
        <v>474</v>
      </c>
      <c r="F38" s="55" t="s">
        <v>4</v>
      </c>
      <c r="G38" s="55" t="s">
        <v>32</v>
      </c>
      <c r="H38" s="56" t="s">
        <v>2018</v>
      </c>
      <c r="I38" s="56" t="s">
        <v>2019</v>
      </c>
      <c r="J38" s="55" t="s">
        <v>86</v>
      </c>
      <c r="K38" s="56"/>
      <c r="L38" s="57"/>
      <c r="M38" s="56"/>
    </row>
    <row r="39" spans="2:13" ht="57" x14ac:dyDescent="0.3">
      <c r="B39" s="55">
        <v>4</v>
      </c>
      <c r="C39" s="55" t="s">
        <v>82</v>
      </c>
      <c r="D39" s="56" t="s">
        <v>1919</v>
      </c>
      <c r="E39" s="56" t="s">
        <v>2030</v>
      </c>
      <c r="F39" s="55" t="s">
        <v>4</v>
      </c>
      <c r="G39" s="55" t="s">
        <v>32</v>
      </c>
      <c r="H39" s="56" t="s">
        <v>2023</v>
      </c>
      <c r="I39" s="56" t="s">
        <v>2024</v>
      </c>
      <c r="J39" s="55" t="s">
        <v>87</v>
      </c>
      <c r="K39" s="56"/>
      <c r="L39" s="57"/>
      <c r="M39" s="56"/>
    </row>
    <row r="40" spans="2:13" ht="57" x14ac:dyDescent="0.3">
      <c r="B40" s="55">
        <v>4</v>
      </c>
      <c r="C40" s="55" t="s">
        <v>82</v>
      </c>
      <c r="D40" s="56" t="s">
        <v>610</v>
      </c>
      <c r="E40" s="56" t="s">
        <v>1814</v>
      </c>
      <c r="F40" s="55" t="s">
        <v>4</v>
      </c>
      <c r="G40" s="55" t="s">
        <v>32</v>
      </c>
      <c r="H40" s="56" t="s">
        <v>2025</v>
      </c>
      <c r="I40" s="56" t="s">
        <v>1855</v>
      </c>
      <c r="J40" s="55" t="s">
        <v>86</v>
      </c>
      <c r="K40" s="56"/>
      <c r="L40" s="57"/>
      <c r="M40" s="56"/>
    </row>
    <row r="41" spans="2:13" ht="45.6" x14ac:dyDescent="0.3">
      <c r="B41" s="55">
        <v>4</v>
      </c>
      <c r="C41" s="55" t="s">
        <v>82</v>
      </c>
      <c r="D41" s="56" t="s">
        <v>2031</v>
      </c>
      <c r="E41" s="56" t="s">
        <v>1975</v>
      </c>
      <c r="F41" s="55" t="s">
        <v>4</v>
      </c>
      <c r="G41" s="55" t="s">
        <v>32</v>
      </c>
      <c r="H41" s="56" t="s">
        <v>2012</v>
      </c>
      <c r="I41" s="56" t="s">
        <v>2013</v>
      </c>
      <c r="J41" s="55" t="s">
        <v>86</v>
      </c>
      <c r="K41" s="56"/>
      <c r="L41" s="57"/>
      <c r="M41" s="56"/>
    </row>
    <row r="42" spans="2:13" ht="140.25" customHeight="1" x14ac:dyDescent="0.3">
      <c r="B42" s="55">
        <v>4</v>
      </c>
      <c r="C42" s="55" t="s">
        <v>82</v>
      </c>
      <c r="D42" s="56" t="s">
        <v>2032</v>
      </c>
      <c r="E42" s="56" t="s">
        <v>1976</v>
      </c>
      <c r="F42" s="55" t="s">
        <v>4</v>
      </c>
      <c r="G42" s="55" t="s">
        <v>32</v>
      </c>
      <c r="H42" s="56" t="s">
        <v>2026</v>
      </c>
      <c r="I42" s="56" t="s">
        <v>2027</v>
      </c>
      <c r="J42" s="55" t="s">
        <v>86</v>
      </c>
      <c r="K42" s="56"/>
      <c r="L42" s="57"/>
      <c r="M42" s="56"/>
    </row>
    <row r="43" spans="2:13" ht="68.400000000000006" x14ac:dyDescent="0.3">
      <c r="B43" s="55">
        <v>4</v>
      </c>
      <c r="C43" s="55" t="s">
        <v>174</v>
      </c>
      <c r="D43" s="56" t="s">
        <v>537</v>
      </c>
      <c r="E43" s="56" t="s">
        <v>1777</v>
      </c>
      <c r="F43" s="55" t="s">
        <v>4</v>
      </c>
      <c r="G43" s="55" t="s">
        <v>32</v>
      </c>
      <c r="H43" s="56" t="s">
        <v>2028</v>
      </c>
      <c r="I43" s="56" t="s">
        <v>1794</v>
      </c>
      <c r="J43" s="55" t="s">
        <v>88</v>
      </c>
      <c r="K43" s="56"/>
      <c r="L43" s="57"/>
      <c r="M43" s="56"/>
    </row>
    <row r="44" spans="2:13" ht="91.2" x14ac:dyDescent="0.3">
      <c r="B44" s="55">
        <v>4</v>
      </c>
      <c r="C44" s="55" t="s">
        <v>174</v>
      </c>
      <c r="D44" s="56" t="s">
        <v>2033</v>
      </c>
      <c r="E44" s="56" t="s">
        <v>2034</v>
      </c>
      <c r="F44" s="55" t="s">
        <v>4</v>
      </c>
      <c r="G44" s="55" t="s">
        <v>32</v>
      </c>
      <c r="H44" s="56" t="s">
        <v>2029</v>
      </c>
      <c r="I44" s="56" t="s">
        <v>1798</v>
      </c>
      <c r="J44" s="55" t="s">
        <v>88</v>
      </c>
      <c r="K44" s="56"/>
      <c r="L44" s="57"/>
      <c r="M44"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9 C22:C26 C29:C35 C38:C44" xr:uid="{00000000-0002-0000-1300-000000000000}">
      <formula1>Frentes</formula1>
    </dataValidation>
    <dataValidation type="list" allowBlank="1" showInputMessage="1" showErrorMessage="1" sqref="F29:F35 F15:F19 F22:F26 F38:F44" xr:uid="{00000000-0002-0000-1300-000001000000}">
      <formula1>Alta_Dirección</formula1>
    </dataValidation>
    <dataValidation type="list" allowBlank="1" showInputMessage="1" showErrorMessage="1" sqref="J22:J26 J15:J19 J29:J35 J38:J44" xr:uid="{00000000-0002-0000-1300-000002000000}">
      <formula1>Categoría</formula1>
    </dataValidation>
    <dataValidation type="list" allowBlank="1" showInputMessage="1" showErrorMessage="1" sqref="L22:L26 L38:L44 L29:L35 L15:L19" xr:uid="{00000000-0002-0000-1300-000003000000}">
      <formula1>Cumplimiento</formula1>
    </dataValidation>
    <dataValidation type="list" allowBlank="1" showInputMessage="1" showErrorMessage="1" sqref="G29:G35 G15:G19 G22:G26 G38:G44" xr:uid="{00000000-0002-0000-1300-000004000000}">
      <formula1>Área</formula1>
    </dataValidation>
    <dataValidation type="list" allowBlank="1" showInputMessage="1" showErrorMessage="1" sqref="B15:B19 B22:B26 B29:B35 B38:B44" xr:uid="{00000000-0002-0000-1300-000005000000}">
      <formula1>Trimestre</formula1>
    </dataValidation>
  </dataValidations>
  <hyperlinks>
    <hyperlink ref="L10:M11" location="Instrucciones!A1" display="Instrucciones para el diligenciamiento" xr:uid="{00000000-0004-0000-13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AB2328D4-74C9-4272-9911-E97630F7CD41}">
            <xm:f>NOT(ISERROR(SEARCH(TB!$B$25,L15)))</xm:f>
            <xm:f>TB!$B$25</xm:f>
            <x14:dxf>
              <fill>
                <patternFill>
                  <fgColor theme="1"/>
                  <bgColor rgb="FF00B050"/>
                </patternFill>
              </fill>
            </x14:dxf>
          </x14:cfRule>
          <x14:cfRule type="containsText" priority="14" operator="containsText" id="{90FAB97C-449E-445C-86F7-EC2DC7A12B74}">
            <xm:f>NOT(ISERROR(SEARCH(TB!$B$24,L15)))</xm:f>
            <xm:f>TB!$B$24</xm:f>
            <x14:dxf>
              <fill>
                <patternFill>
                  <fgColor theme="1"/>
                  <bgColor rgb="FFFFFF00"/>
                </patternFill>
              </fill>
            </x14:dxf>
          </x14:cfRule>
          <x14:cfRule type="containsText" priority="15" operator="containsText" id="{A2CED609-F6A6-4E21-B459-E737441437A0}">
            <xm:f>NOT(ISERROR(SEARCH(TB!$B$23,L15)))</xm:f>
            <xm:f>TB!$B$23</xm:f>
            <x14:dxf>
              <fill>
                <patternFill>
                  <fgColor theme="1"/>
                  <bgColor rgb="FFFFC000"/>
                </patternFill>
              </fill>
            </x14:dxf>
          </x14:cfRule>
          <x14:cfRule type="containsText" priority="16" operator="containsText" id="{9359D547-0080-4B20-8EE1-D50777927571}">
            <xm:f>NOT(ISERROR(SEARCH(TB!$B$22,L15)))</xm:f>
            <xm:f>TB!$B$22</xm:f>
            <x14:dxf>
              <fill>
                <patternFill>
                  <fgColor theme="1"/>
                  <bgColor rgb="FFFF0000"/>
                </patternFill>
              </fill>
            </x14:dxf>
          </x14:cfRule>
          <xm:sqref>L15:L19</xm:sqref>
        </x14:conditionalFormatting>
        <x14:conditionalFormatting xmlns:xm="http://schemas.microsoft.com/office/excel/2006/main">
          <x14:cfRule type="containsText" priority="9" operator="containsText" id="{A706343E-3983-44C6-8E5F-2EE048020606}">
            <xm:f>NOT(ISERROR(SEARCH(TB!$B$25,L22)))</xm:f>
            <xm:f>TB!$B$25</xm:f>
            <x14:dxf>
              <fill>
                <patternFill>
                  <fgColor theme="1"/>
                  <bgColor rgb="FF00B050"/>
                </patternFill>
              </fill>
            </x14:dxf>
          </x14:cfRule>
          <x14:cfRule type="containsText" priority="10" operator="containsText" id="{8D460151-1B10-4322-992D-496AD22E8B37}">
            <xm:f>NOT(ISERROR(SEARCH(TB!$B$24,L22)))</xm:f>
            <xm:f>TB!$B$24</xm:f>
            <x14:dxf>
              <fill>
                <patternFill>
                  <fgColor theme="1"/>
                  <bgColor rgb="FFFFFF00"/>
                </patternFill>
              </fill>
            </x14:dxf>
          </x14:cfRule>
          <x14:cfRule type="containsText" priority="11" operator="containsText" id="{EADB8ECA-614D-4E59-A3C5-78BCE6804799}">
            <xm:f>NOT(ISERROR(SEARCH(TB!$B$23,L22)))</xm:f>
            <xm:f>TB!$B$23</xm:f>
            <x14:dxf>
              <fill>
                <patternFill>
                  <fgColor theme="1"/>
                  <bgColor rgb="FFFFC000"/>
                </patternFill>
              </fill>
            </x14:dxf>
          </x14:cfRule>
          <x14:cfRule type="containsText" priority="12" operator="containsText" id="{1D832B76-B27A-41D6-8905-A080C1489FB7}">
            <xm:f>NOT(ISERROR(SEARCH(TB!$B$22,L22)))</xm:f>
            <xm:f>TB!$B$22</xm:f>
            <x14:dxf>
              <fill>
                <patternFill>
                  <fgColor theme="1"/>
                  <bgColor rgb="FFFF0000"/>
                </patternFill>
              </fill>
            </x14:dxf>
          </x14:cfRule>
          <xm:sqref>L22:L26</xm:sqref>
        </x14:conditionalFormatting>
        <x14:conditionalFormatting xmlns:xm="http://schemas.microsoft.com/office/excel/2006/main">
          <x14:cfRule type="containsText" priority="5" operator="containsText" id="{0F27C09A-CBF3-459D-A6E8-E4B02AF0038A}">
            <xm:f>NOT(ISERROR(SEARCH(TB!$B$25,L29)))</xm:f>
            <xm:f>TB!$B$25</xm:f>
            <x14:dxf>
              <fill>
                <patternFill>
                  <fgColor theme="1"/>
                  <bgColor rgb="FF00B050"/>
                </patternFill>
              </fill>
            </x14:dxf>
          </x14:cfRule>
          <x14:cfRule type="containsText" priority="6" operator="containsText" id="{7C027AA9-1D27-4D4F-AE17-893123DEBCDB}">
            <xm:f>NOT(ISERROR(SEARCH(TB!$B$24,L29)))</xm:f>
            <xm:f>TB!$B$24</xm:f>
            <x14:dxf>
              <fill>
                <patternFill>
                  <fgColor theme="1"/>
                  <bgColor rgb="FFFFFF00"/>
                </patternFill>
              </fill>
            </x14:dxf>
          </x14:cfRule>
          <x14:cfRule type="containsText" priority="7" operator="containsText" id="{7CCA4650-3EC7-49DD-8805-90F3CE519E95}">
            <xm:f>NOT(ISERROR(SEARCH(TB!$B$23,L29)))</xm:f>
            <xm:f>TB!$B$23</xm:f>
            <x14:dxf>
              <fill>
                <patternFill>
                  <fgColor theme="1"/>
                  <bgColor rgb="FFFFC000"/>
                </patternFill>
              </fill>
            </x14:dxf>
          </x14:cfRule>
          <x14:cfRule type="containsText" priority="8" operator="containsText" id="{F04D1CDF-0473-46EE-9114-4BC4B1484F9F}">
            <xm:f>NOT(ISERROR(SEARCH(TB!$B$22,L29)))</xm:f>
            <xm:f>TB!$B$22</xm:f>
            <x14:dxf>
              <fill>
                <patternFill>
                  <fgColor theme="1"/>
                  <bgColor rgb="FFFF0000"/>
                </patternFill>
              </fill>
            </x14:dxf>
          </x14:cfRule>
          <xm:sqref>L29:L35</xm:sqref>
        </x14:conditionalFormatting>
        <x14:conditionalFormatting xmlns:xm="http://schemas.microsoft.com/office/excel/2006/main">
          <x14:cfRule type="containsText" priority="1" operator="containsText" id="{0981D244-2B63-47B6-9F51-8FE86E183066}">
            <xm:f>NOT(ISERROR(SEARCH(TB!$B$25,L38)))</xm:f>
            <xm:f>TB!$B$25</xm:f>
            <x14:dxf>
              <fill>
                <patternFill>
                  <fgColor theme="1"/>
                  <bgColor rgb="FF00B050"/>
                </patternFill>
              </fill>
            </x14:dxf>
          </x14:cfRule>
          <x14:cfRule type="containsText" priority="2" operator="containsText" id="{57BEBBB3-4DE1-4BDC-8E5E-DFA970DEFD2F}">
            <xm:f>NOT(ISERROR(SEARCH(TB!$B$24,L38)))</xm:f>
            <xm:f>TB!$B$24</xm:f>
            <x14:dxf>
              <fill>
                <patternFill>
                  <fgColor theme="1"/>
                  <bgColor rgb="FFFFFF00"/>
                </patternFill>
              </fill>
            </x14:dxf>
          </x14:cfRule>
          <x14:cfRule type="containsText" priority="3" operator="containsText" id="{B1B19A74-AA45-4437-B1B0-3CA68FD53A09}">
            <xm:f>NOT(ISERROR(SEARCH(TB!$B$23,L38)))</xm:f>
            <xm:f>TB!$B$23</xm:f>
            <x14:dxf>
              <fill>
                <patternFill>
                  <fgColor theme="1"/>
                  <bgColor rgb="FFFFC000"/>
                </patternFill>
              </fill>
            </x14:dxf>
          </x14:cfRule>
          <x14:cfRule type="containsText" priority="4" operator="containsText" id="{DE43F79E-801C-43BC-9F84-7E325FD25C9E}">
            <xm:f>NOT(ISERROR(SEARCH(TB!$B$22,L38)))</xm:f>
            <xm:f>TB!$B$22</xm:f>
            <x14:dxf>
              <fill>
                <patternFill>
                  <fgColor theme="1"/>
                  <bgColor rgb="FFFF0000"/>
                </patternFill>
              </fill>
            </x14:dxf>
          </x14:cfRule>
          <xm:sqref>L38:L44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66"/>
  <dimension ref="A1:W49"/>
  <sheetViews>
    <sheetView zoomScale="90" zoomScaleNormal="90" workbookViewId="0">
      <pane ySplit="14" topLeftCell="A45" activePane="bottomLeft" state="frozen"/>
      <selection activeCell="D10" sqref="D10:D11"/>
      <selection pane="bottomLeft" activeCell="H60" sqref="H60"/>
    </sheetView>
  </sheetViews>
  <sheetFormatPr baseColWidth="10" defaultColWidth="0" defaultRowHeight="11.4" x14ac:dyDescent="0.3"/>
  <cols>
    <col min="1" max="1" width="4.33203125" style="54" customWidth="1"/>
    <col min="2" max="2" width="9.109375" style="58" customWidth="1"/>
    <col min="3" max="3" width="18.6640625" style="58" customWidth="1"/>
    <col min="4" max="4" width="29.6640625"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202</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customHeight="1" x14ac:dyDescent="0.3">
      <c r="A9" s="40"/>
      <c r="B9" s="40"/>
      <c r="C9" s="40"/>
      <c r="D9" s="41"/>
      <c r="E9" s="43" t="s">
        <v>91</v>
      </c>
      <c r="F9" s="44">
        <v>1</v>
      </c>
      <c r="G9" s="43" t="s">
        <v>90</v>
      </c>
      <c r="H9" s="45" t="s">
        <v>116</v>
      </c>
      <c r="I9" s="46">
        <f>(SUM(L$15:L$21))/F9</f>
        <v>0</v>
      </c>
      <c r="J9" s="40"/>
      <c r="K9" s="41"/>
      <c r="L9" s="40"/>
      <c r="M9" s="40"/>
      <c r="N9" s="40"/>
    </row>
    <row r="10" spans="1:14" s="47" customFormat="1" ht="14.4" customHeight="1" x14ac:dyDescent="0.3">
      <c r="B10" s="48"/>
      <c r="C10" s="164" t="s">
        <v>96</v>
      </c>
      <c r="D10" s="165" t="str">
        <f>Contenido!K20</f>
        <v>Facultad de Educación y Facultad de Ciencias Sociales, Humanidades y Ciencias Políticas</v>
      </c>
      <c r="E10" s="43" t="s">
        <v>92</v>
      </c>
      <c r="F10" s="44">
        <v>1</v>
      </c>
      <c r="G10" s="43" t="s">
        <v>90</v>
      </c>
      <c r="H10" s="45" t="s">
        <v>115</v>
      </c>
      <c r="I10" s="46">
        <f>(SUM(L$24:L$29))/F10</f>
        <v>0</v>
      </c>
      <c r="J10" s="48"/>
      <c r="K10" s="50"/>
      <c r="L10" s="166" t="s">
        <v>100</v>
      </c>
      <c r="M10" s="166"/>
    </row>
    <row r="11" spans="1:14" s="47" customFormat="1" ht="15" customHeight="1" x14ac:dyDescent="0.3">
      <c r="B11" s="48"/>
      <c r="C11" s="164"/>
      <c r="D11" s="165"/>
      <c r="E11" s="43" t="s">
        <v>176</v>
      </c>
      <c r="F11" s="44">
        <v>1</v>
      </c>
      <c r="G11" s="43" t="s">
        <v>90</v>
      </c>
      <c r="H11" s="45" t="s">
        <v>178</v>
      </c>
      <c r="I11" s="46">
        <f>(SUM(L$32:L$39))/F11</f>
        <v>0</v>
      </c>
      <c r="J11" s="48"/>
      <c r="K11" s="50"/>
      <c r="L11" s="166"/>
      <c r="M11" s="166"/>
    </row>
    <row r="12" spans="1:14" s="47" customFormat="1" ht="11.4" customHeight="1" x14ac:dyDescent="0.3">
      <c r="B12" s="48"/>
      <c r="C12" s="43"/>
      <c r="D12" s="49"/>
      <c r="E12" s="43" t="s">
        <v>177</v>
      </c>
      <c r="F12" s="44">
        <v>1</v>
      </c>
      <c r="G12" s="43" t="s">
        <v>90</v>
      </c>
      <c r="H12" s="45" t="s">
        <v>179</v>
      </c>
      <c r="I12" s="46">
        <f>(SUM(L$42:L$49))/F12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79.8" x14ac:dyDescent="0.3">
      <c r="B15" s="55">
        <v>1</v>
      </c>
      <c r="C15" s="55" t="s">
        <v>82</v>
      </c>
      <c r="D15" s="56" t="s">
        <v>2050</v>
      </c>
      <c r="E15" s="56" t="s">
        <v>2049</v>
      </c>
      <c r="F15" s="55" t="s">
        <v>4</v>
      </c>
      <c r="G15" s="55" t="s">
        <v>43</v>
      </c>
      <c r="H15" s="56" t="s">
        <v>2035</v>
      </c>
      <c r="I15" s="56" t="s">
        <v>2036</v>
      </c>
      <c r="J15" s="55" t="s">
        <v>86</v>
      </c>
      <c r="K15" s="56"/>
      <c r="L15" s="57"/>
      <c r="M15" s="56"/>
    </row>
    <row r="16" spans="1:14" ht="79.8" x14ac:dyDescent="0.3">
      <c r="B16" s="55">
        <v>1</v>
      </c>
      <c r="C16" s="55" t="s">
        <v>82</v>
      </c>
      <c r="D16" s="56" t="s">
        <v>2051</v>
      </c>
      <c r="E16" s="56" t="s">
        <v>2052</v>
      </c>
      <c r="F16" s="55" t="s">
        <v>4</v>
      </c>
      <c r="G16" s="55" t="s">
        <v>43</v>
      </c>
      <c r="H16" s="56" t="s">
        <v>2037</v>
      </c>
      <c r="I16" s="56" t="s">
        <v>2038</v>
      </c>
      <c r="J16" s="55" t="s">
        <v>87</v>
      </c>
      <c r="K16" s="56"/>
      <c r="L16" s="57"/>
      <c r="M16" s="56"/>
    </row>
    <row r="17" spans="2:13" ht="57" x14ac:dyDescent="0.3">
      <c r="B17" s="55">
        <v>1</v>
      </c>
      <c r="C17" s="55" t="s">
        <v>82</v>
      </c>
      <c r="D17" s="56" t="s">
        <v>2051</v>
      </c>
      <c r="E17" s="56" t="s">
        <v>2052</v>
      </c>
      <c r="F17" s="55" t="s">
        <v>4</v>
      </c>
      <c r="G17" s="55" t="s">
        <v>43</v>
      </c>
      <c r="H17" s="56" t="s">
        <v>2039</v>
      </c>
      <c r="I17" s="56" t="s">
        <v>2040</v>
      </c>
      <c r="J17" s="55" t="s">
        <v>87</v>
      </c>
      <c r="K17" s="56"/>
      <c r="L17" s="57"/>
      <c r="M17" s="56"/>
    </row>
    <row r="18" spans="2:13" ht="114" x14ac:dyDescent="0.3">
      <c r="B18" s="55">
        <v>1</v>
      </c>
      <c r="C18" s="55" t="s">
        <v>82</v>
      </c>
      <c r="D18" s="56" t="s">
        <v>1959</v>
      </c>
      <c r="E18" s="56" t="s">
        <v>2053</v>
      </c>
      <c r="F18" s="55" t="s">
        <v>4</v>
      </c>
      <c r="G18" s="55" t="s">
        <v>43</v>
      </c>
      <c r="H18" s="56" t="s">
        <v>2041</v>
      </c>
      <c r="I18" s="56" t="s">
        <v>2042</v>
      </c>
      <c r="J18" s="55" t="s">
        <v>86</v>
      </c>
      <c r="K18" s="56"/>
      <c r="L18" s="57"/>
      <c r="M18" s="56"/>
    </row>
    <row r="19" spans="2:13" ht="171" x14ac:dyDescent="0.3">
      <c r="B19" s="55">
        <v>1</v>
      </c>
      <c r="C19" s="55" t="s">
        <v>173</v>
      </c>
      <c r="D19" s="56" t="s">
        <v>2054</v>
      </c>
      <c r="E19" s="56" t="s">
        <v>2055</v>
      </c>
      <c r="F19" s="55" t="s">
        <v>4</v>
      </c>
      <c r="G19" s="55" t="s">
        <v>43</v>
      </c>
      <c r="H19" s="56" t="s">
        <v>2043</v>
      </c>
      <c r="I19" s="56" t="s">
        <v>2044</v>
      </c>
      <c r="J19" s="55" t="s">
        <v>86</v>
      </c>
      <c r="K19" s="56"/>
      <c r="L19" s="57"/>
      <c r="M19" s="56"/>
    </row>
    <row r="20" spans="2:13" ht="45.6" x14ac:dyDescent="0.3">
      <c r="B20" s="55">
        <v>1</v>
      </c>
      <c r="C20" s="55" t="s">
        <v>175</v>
      </c>
      <c r="D20" s="56" t="s">
        <v>2057</v>
      </c>
      <c r="E20" s="56" t="s">
        <v>2056</v>
      </c>
      <c r="F20" s="55" t="s">
        <v>4</v>
      </c>
      <c r="G20" s="55" t="s">
        <v>43</v>
      </c>
      <c r="H20" s="56" t="s">
        <v>2045</v>
      </c>
      <c r="I20" s="56" t="s">
        <v>2046</v>
      </c>
      <c r="J20" s="55" t="s">
        <v>86</v>
      </c>
      <c r="K20" s="56"/>
      <c r="L20" s="57"/>
      <c r="M20" s="56"/>
    </row>
    <row r="21" spans="2:13" ht="91.2" x14ac:dyDescent="0.3">
      <c r="B21" s="55">
        <v>1</v>
      </c>
      <c r="C21" s="55" t="s">
        <v>174</v>
      </c>
      <c r="D21" s="56" t="s">
        <v>2059</v>
      </c>
      <c r="E21" s="56" t="s">
        <v>2058</v>
      </c>
      <c r="F21" s="55" t="s">
        <v>4</v>
      </c>
      <c r="G21" s="55" t="s">
        <v>43</v>
      </c>
      <c r="H21" s="56" t="s">
        <v>2047</v>
      </c>
      <c r="I21" s="56" t="s">
        <v>2048</v>
      </c>
      <c r="J21" s="55" t="s">
        <v>87</v>
      </c>
      <c r="K21" s="56"/>
      <c r="L21" s="57"/>
      <c r="M21" s="56"/>
    </row>
    <row r="22" spans="2:13" ht="12" thickBot="1" x14ac:dyDescent="0.35">
      <c r="D22" s="59"/>
      <c r="E22" s="59"/>
      <c r="H22" s="59"/>
      <c r="I22" s="59"/>
      <c r="K22" s="59"/>
      <c r="M22" s="59"/>
    </row>
    <row r="23" spans="2:13" s="48" customFormat="1" ht="2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57" x14ac:dyDescent="0.3">
      <c r="B24" s="55">
        <v>2</v>
      </c>
      <c r="C24" s="55" t="s">
        <v>82</v>
      </c>
      <c r="D24" s="56" t="s">
        <v>2049</v>
      </c>
      <c r="E24" s="56" t="s">
        <v>2071</v>
      </c>
      <c r="F24" s="55" t="s">
        <v>4</v>
      </c>
      <c r="G24" s="55" t="s">
        <v>43</v>
      </c>
      <c r="H24" s="56" t="s">
        <v>2060</v>
      </c>
      <c r="I24" s="56" t="s">
        <v>2061</v>
      </c>
      <c r="J24" s="55" t="s">
        <v>86</v>
      </c>
      <c r="K24" s="56"/>
      <c r="L24" s="57"/>
      <c r="M24" s="56"/>
    </row>
    <row r="25" spans="2:13" ht="45.6" x14ac:dyDescent="0.3">
      <c r="B25" s="55">
        <v>2</v>
      </c>
      <c r="C25" s="55" t="s">
        <v>82</v>
      </c>
      <c r="D25" s="56" t="s">
        <v>2072</v>
      </c>
      <c r="E25" s="56" t="s">
        <v>2052</v>
      </c>
      <c r="F25" s="55" t="s">
        <v>4</v>
      </c>
      <c r="G25" s="55" t="s">
        <v>43</v>
      </c>
      <c r="H25" s="56" t="s">
        <v>2062</v>
      </c>
      <c r="I25" s="56" t="s">
        <v>2063</v>
      </c>
      <c r="J25" s="55" t="s">
        <v>86</v>
      </c>
      <c r="K25" s="56"/>
      <c r="L25" s="57"/>
      <c r="M25" s="56"/>
    </row>
    <row r="26" spans="2:13" ht="68.400000000000006" x14ac:dyDescent="0.3">
      <c r="B26" s="55">
        <v>2</v>
      </c>
      <c r="C26" s="55" t="s">
        <v>83</v>
      </c>
      <c r="D26" s="56" t="s">
        <v>2073</v>
      </c>
      <c r="E26" s="56" t="s">
        <v>2074</v>
      </c>
      <c r="F26" s="55" t="s">
        <v>4</v>
      </c>
      <c r="G26" s="55" t="s">
        <v>43</v>
      </c>
      <c r="H26" s="56" t="s">
        <v>2064</v>
      </c>
      <c r="I26" s="56" t="s">
        <v>2065</v>
      </c>
      <c r="J26" s="55" t="s">
        <v>86</v>
      </c>
      <c r="K26" s="56"/>
      <c r="L26" s="57"/>
      <c r="M26" s="56"/>
    </row>
    <row r="27" spans="2:13" ht="153" customHeight="1" x14ac:dyDescent="0.3">
      <c r="B27" s="55">
        <v>2</v>
      </c>
      <c r="C27" s="55" t="s">
        <v>173</v>
      </c>
      <c r="D27" s="56" t="s">
        <v>2075</v>
      </c>
      <c r="E27" s="56" t="s">
        <v>2007</v>
      </c>
      <c r="F27" s="55" t="s">
        <v>4</v>
      </c>
      <c r="G27" s="55" t="s">
        <v>43</v>
      </c>
      <c r="H27" s="56" t="s">
        <v>2066</v>
      </c>
      <c r="I27" s="56" t="s">
        <v>2044</v>
      </c>
      <c r="J27" s="55" t="s">
        <v>86</v>
      </c>
      <c r="K27" s="56"/>
      <c r="L27" s="57"/>
      <c r="M27" s="56"/>
    </row>
    <row r="28" spans="2:13" ht="45.6" x14ac:dyDescent="0.3">
      <c r="B28" s="55">
        <v>2</v>
      </c>
      <c r="C28" s="55" t="s">
        <v>175</v>
      </c>
      <c r="D28" s="56" t="s">
        <v>2076</v>
      </c>
      <c r="E28" s="56" t="s">
        <v>2010</v>
      </c>
      <c r="F28" s="55" t="s">
        <v>4</v>
      </c>
      <c r="G28" s="55" t="s">
        <v>43</v>
      </c>
      <c r="H28" s="56" t="s">
        <v>2067</v>
      </c>
      <c r="I28" s="56" t="s">
        <v>2068</v>
      </c>
      <c r="J28" s="55" t="s">
        <v>86</v>
      </c>
      <c r="K28" s="56"/>
      <c r="L28" s="57"/>
      <c r="M28" s="56"/>
    </row>
    <row r="29" spans="2:13" ht="68.400000000000006" x14ac:dyDescent="0.3">
      <c r="B29" s="55">
        <v>2</v>
      </c>
      <c r="C29" s="55" t="s">
        <v>174</v>
      </c>
      <c r="D29" s="56" t="s">
        <v>2059</v>
      </c>
      <c r="E29" s="56" t="s">
        <v>2058</v>
      </c>
      <c r="F29" s="55" t="s">
        <v>4</v>
      </c>
      <c r="G29" s="55" t="s">
        <v>43</v>
      </c>
      <c r="H29" s="56" t="s">
        <v>2069</v>
      </c>
      <c r="I29" s="56" t="s">
        <v>2070</v>
      </c>
      <c r="J29" s="55" t="s">
        <v>86</v>
      </c>
      <c r="K29" s="56"/>
      <c r="L29" s="57"/>
      <c r="M29" s="56"/>
    </row>
    <row r="30" spans="2:13" ht="12" thickBot="1" x14ac:dyDescent="0.35"/>
    <row r="31" spans="2:13" s="48" customFormat="1" ht="30.6" customHeight="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45.6" x14ac:dyDescent="0.3">
      <c r="B32" s="55">
        <v>3</v>
      </c>
      <c r="C32" s="55" t="s">
        <v>82</v>
      </c>
      <c r="D32" s="56" t="s">
        <v>2087</v>
      </c>
      <c r="E32" s="56" t="s">
        <v>2086</v>
      </c>
      <c r="F32" s="55" t="s">
        <v>4</v>
      </c>
      <c r="G32" s="55" t="s">
        <v>43</v>
      </c>
      <c r="H32" s="56" t="s">
        <v>2077</v>
      </c>
      <c r="I32" s="56" t="s">
        <v>2078</v>
      </c>
      <c r="J32" s="55" t="s">
        <v>86</v>
      </c>
      <c r="K32" s="56"/>
      <c r="L32" s="57"/>
      <c r="M32" s="56"/>
    </row>
    <row r="33" spans="2:13" ht="57" x14ac:dyDescent="0.3">
      <c r="B33" s="55">
        <v>3</v>
      </c>
      <c r="C33" s="55" t="s">
        <v>82</v>
      </c>
      <c r="D33" s="56" t="s">
        <v>1865</v>
      </c>
      <c r="E33" s="56" t="s">
        <v>2088</v>
      </c>
      <c r="F33" s="55" t="s">
        <v>4</v>
      </c>
      <c r="G33" s="55" t="s">
        <v>43</v>
      </c>
      <c r="H33" s="56" t="s">
        <v>2023</v>
      </c>
      <c r="I33" s="56" t="s">
        <v>2024</v>
      </c>
      <c r="J33" s="55" t="s">
        <v>87</v>
      </c>
      <c r="K33" s="56"/>
      <c r="L33" s="57"/>
      <c r="M33" s="56"/>
    </row>
    <row r="34" spans="2:13" ht="114" x14ac:dyDescent="0.3">
      <c r="B34" s="55">
        <v>3</v>
      </c>
      <c r="C34" s="55" t="s">
        <v>82</v>
      </c>
      <c r="D34" s="56" t="s">
        <v>1774</v>
      </c>
      <c r="E34" s="56" t="s">
        <v>2089</v>
      </c>
      <c r="F34" s="55" t="s">
        <v>4</v>
      </c>
      <c r="G34" s="55" t="s">
        <v>43</v>
      </c>
      <c r="H34" s="56" t="s">
        <v>2079</v>
      </c>
      <c r="I34" s="56" t="s">
        <v>2080</v>
      </c>
      <c r="J34" s="55" t="s">
        <v>87</v>
      </c>
      <c r="K34" s="56"/>
      <c r="L34" s="57"/>
      <c r="M34" s="56"/>
    </row>
    <row r="35" spans="2:13" ht="57" x14ac:dyDescent="0.3">
      <c r="B35" s="55">
        <v>3</v>
      </c>
      <c r="C35" s="55" t="s">
        <v>82</v>
      </c>
      <c r="D35" s="56" t="s">
        <v>610</v>
      </c>
      <c r="E35" s="56" t="s">
        <v>1814</v>
      </c>
      <c r="F35" s="55" t="s">
        <v>4</v>
      </c>
      <c r="G35" s="55" t="s">
        <v>43</v>
      </c>
      <c r="H35" s="56" t="s">
        <v>2081</v>
      </c>
      <c r="I35" s="56" t="s">
        <v>1855</v>
      </c>
      <c r="J35" s="55" t="s">
        <v>86</v>
      </c>
      <c r="K35" s="56"/>
      <c r="L35" s="57"/>
      <c r="M35" s="56"/>
    </row>
    <row r="36" spans="2:13" ht="68.400000000000006" x14ac:dyDescent="0.3">
      <c r="B36" s="55">
        <v>3</v>
      </c>
      <c r="C36" s="55" t="s">
        <v>82</v>
      </c>
      <c r="D36" s="56" t="s">
        <v>2091</v>
      </c>
      <c r="E36" s="56" t="s">
        <v>2090</v>
      </c>
      <c r="F36" s="55" t="s">
        <v>4</v>
      </c>
      <c r="G36" s="55" t="s">
        <v>43</v>
      </c>
      <c r="H36" s="56" t="s">
        <v>2082</v>
      </c>
      <c r="I36" s="56" t="s">
        <v>2013</v>
      </c>
      <c r="J36" s="55" t="s">
        <v>86</v>
      </c>
      <c r="K36" s="56"/>
      <c r="L36" s="57"/>
      <c r="M36" s="56"/>
    </row>
    <row r="37" spans="2:13" ht="159.6" x14ac:dyDescent="0.3">
      <c r="B37" s="55">
        <v>3</v>
      </c>
      <c r="C37" s="55" t="s">
        <v>82</v>
      </c>
      <c r="D37" s="56" t="s">
        <v>392</v>
      </c>
      <c r="E37" s="56" t="s">
        <v>1976</v>
      </c>
      <c r="F37" s="55" t="s">
        <v>4</v>
      </c>
      <c r="G37" s="55" t="s">
        <v>43</v>
      </c>
      <c r="H37" s="56" t="s">
        <v>2083</v>
      </c>
      <c r="I37" s="56" t="s">
        <v>2084</v>
      </c>
      <c r="J37" s="55" t="s">
        <v>86</v>
      </c>
      <c r="K37" s="56"/>
      <c r="L37" s="57"/>
      <c r="M37" s="56"/>
    </row>
    <row r="38" spans="2:13" ht="68.400000000000006" x14ac:dyDescent="0.3">
      <c r="B38" s="55">
        <v>3</v>
      </c>
      <c r="C38" s="55" t="s">
        <v>174</v>
      </c>
      <c r="D38" s="56" t="s">
        <v>2092</v>
      </c>
      <c r="E38" s="56" t="s">
        <v>1777</v>
      </c>
      <c r="F38" s="55" t="s">
        <v>4</v>
      </c>
      <c r="G38" s="55" t="s">
        <v>43</v>
      </c>
      <c r="H38" s="56" t="s">
        <v>1914</v>
      </c>
      <c r="I38" s="56" t="s">
        <v>1794</v>
      </c>
      <c r="J38" s="55" t="s">
        <v>88</v>
      </c>
      <c r="K38" s="56"/>
      <c r="L38" s="57"/>
      <c r="M38" s="56"/>
    </row>
    <row r="39" spans="2:13" ht="91.2" x14ac:dyDescent="0.3">
      <c r="B39" s="55">
        <v>3</v>
      </c>
      <c r="C39" s="55" t="s">
        <v>174</v>
      </c>
      <c r="D39" s="56" t="s">
        <v>270</v>
      </c>
      <c r="E39" s="56" t="s">
        <v>2034</v>
      </c>
      <c r="F39" s="55" t="s">
        <v>4</v>
      </c>
      <c r="G39" s="55" t="s">
        <v>43</v>
      </c>
      <c r="H39" s="56" t="s">
        <v>2085</v>
      </c>
      <c r="I39" s="56" t="s">
        <v>1798</v>
      </c>
      <c r="J39" s="55" t="s">
        <v>88</v>
      </c>
      <c r="K39" s="56"/>
      <c r="L39" s="57"/>
      <c r="M39" s="56"/>
    </row>
    <row r="40" spans="2:13" ht="12" thickBot="1" x14ac:dyDescent="0.35">
      <c r="D40" s="59"/>
      <c r="E40" s="59"/>
      <c r="H40" s="59"/>
      <c r="I40" s="59"/>
      <c r="K40" s="59"/>
      <c r="M40" s="59"/>
    </row>
    <row r="41" spans="2:13" s="48" customFormat="1" ht="21" thickTop="1" x14ac:dyDescent="0.3">
      <c r="B41" s="51" t="s">
        <v>93</v>
      </c>
      <c r="C41" s="51" t="s">
        <v>75</v>
      </c>
      <c r="D41" s="51" t="s">
        <v>76</v>
      </c>
      <c r="E41" s="51" t="s">
        <v>77</v>
      </c>
      <c r="F41" s="51" t="s">
        <v>78</v>
      </c>
      <c r="G41" s="51" t="s">
        <v>79</v>
      </c>
      <c r="H41" s="52" t="s">
        <v>156</v>
      </c>
      <c r="I41" s="52" t="s">
        <v>157</v>
      </c>
      <c r="J41" s="52" t="s">
        <v>158</v>
      </c>
      <c r="K41" s="52" t="s">
        <v>80</v>
      </c>
      <c r="L41" s="53" t="s">
        <v>94</v>
      </c>
      <c r="M41" s="53" t="s">
        <v>95</v>
      </c>
    </row>
    <row r="42" spans="2:13" ht="45.6" x14ac:dyDescent="0.3">
      <c r="B42" s="55">
        <v>4</v>
      </c>
      <c r="C42" s="55" t="s">
        <v>82</v>
      </c>
      <c r="D42" s="56" t="s">
        <v>2087</v>
      </c>
      <c r="E42" s="56" t="s">
        <v>2086</v>
      </c>
      <c r="F42" s="55" t="s">
        <v>4</v>
      </c>
      <c r="G42" s="55" t="s">
        <v>43</v>
      </c>
      <c r="H42" s="56" t="s">
        <v>2077</v>
      </c>
      <c r="I42" s="56" t="s">
        <v>2078</v>
      </c>
      <c r="J42" s="55" t="s">
        <v>86</v>
      </c>
      <c r="K42" s="56"/>
      <c r="L42" s="57"/>
      <c r="M42" s="56"/>
    </row>
    <row r="43" spans="2:13" ht="57" x14ac:dyDescent="0.3">
      <c r="B43" s="55">
        <v>4</v>
      </c>
      <c r="C43" s="55" t="s">
        <v>82</v>
      </c>
      <c r="D43" s="56" t="s">
        <v>1865</v>
      </c>
      <c r="E43" s="56" t="s">
        <v>2088</v>
      </c>
      <c r="F43" s="55" t="s">
        <v>4</v>
      </c>
      <c r="G43" s="55" t="s">
        <v>43</v>
      </c>
      <c r="H43" s="56" t="s">
        <v>2023</v>
      </c>
      <c r="I43" s="56" t="s">
        <v>2024</v>
      </c>
      <c r="J43" s="55" t="s">
        <v>87</v>
      </c>
      <c r="K43" s="56"/>
      <c r="L43" s="57"/>
      <c r="M43" s="56"/>
    </row>
    <row r="44" spans="2:13" ht="114" x14ac:dyDescent="0.3">
      <c r="B44" s="55">
        <v>4</v>
      </c>
      <c r="C44" s="55" t="s">
        <v>82</v>
      </c>
      <c r="D44" s="56" t="s">
        <v>1774</v>
      </c>
      <c r="E44" s="56" t="s">
        <v>2089</v>
      </c>
      <c r="F44" s="55" t="s">
        <v>4</v>
      </c>
      <c r="G44" s="55" t="s">
        <v>43</v>
      </c>
      <c r="H44" s="56" t="s">
        <v>2079</v>
      </c>
      <c r="I44" s="56" t="s">
        <v>2080</v>
      </c>
      <c r="J44" s="55" t="s">
        <v>87</v>
      </c>
      <c r="K44" s="56"/>
      <c r="L44" s="57"/>
      <c r="M44" s="56"/>
    </row>
    <row r="45" spans="2:13" ht="57" x14ac:dyDescent="0.3">
      <c r="B45" s="55">
        <v>4</v>
      </c>
      <c r="C45" s="55" t="s">
        <v>82</v>
      </c>
      <c r="D45" s="56" t="s">
        <v>610</v>
      </c>
      <c r="E45" s="56" t="s">
        <v>1814</v>
      </c>
      <c r="F45" s="55" t="s">
        <v>4</v>
      </c>
      <c r="G45" s="55" t="s">
        <v>43</v>
      </c>
      <c r="H45" s="56" t="s">
        <v>2081</v>
      </c>
      <c r="I45" s="56" t="s">
        <v>1855</v>
      </c>
      <c r="J45" s="55" t="s">
        <v>86</v>
      </c>
      <c r="K45" s="56"/>
      <c r="L45" s="57"/>
      <c r="M45" s="56"/>
    </row>
    <row r="46" spans="2:13" ht="68.400000000000006" x14ac:dyDescent="0.3">
      <c r="B46" s="55">
        <v>4</v>
      </c>
      <c r="C46" s="55" t="s">
        <v>82</v>
      </c>
      <c r="D46" s="56" t="s">
        <v>2091</v>
      </c>
      <c r="E46" s="56" t="s">
        <v>2090</v>
      </c>
      <c r="F46" s="55" t="s">
        <v>4</v>
      </c>
      <c r="G46" s="55" t="s">
        <v>43</v>
      </c>
      <c r="H46" s="56" t="s">
        <v>2082</v>
      </c>
      <c r="I46" s="56" t="s">
        <v>2013</v>
      </c>
      <c r="J46" s="55" t="s">
        <v>86</v>
      </c>
      <c r="K46" s="56"/>
      <c r="L46" s="57"/>
      <c r="M46" s="56"/>
    </row>
    <row r="47" spans="2:13" ht="159.6" x14ac:dyDescent="0.3">
      <c r="B47" s="55">
        <v>4</v>
      </c>
      <c r="C47" s="55" t="s">
        <v>82</v>
      </c>
      <c r="D47" s="56" t="s">
        <v>392</v>
      </c>
      <c r="E47" s="56" t="s">
        <v>1976</v>
      </c>
      <c r="F47" s="55" t="s">
        <v>4</v>
      </c>
      <c r="G47" s="55" t="s">
        <v>43</v>
      </c>
      <c r="H47" s="56" t="s">
        <v>2083</v>
      </c>
      <c r="I47" s="56" t="s">
        <v>2084</v>
      </c>
      <c r="J47" s="55" t="s">
        <v>86</v>
      </c>
      <c r="K47" s="56"/>
      <c r="L47" s="57"/>
      <c r="M47" s="56"/>
    </row>
    <row r="48" spans="2:13" ht="68.400000000000006" x14ac:dyDescent="0.3">
      <c r="B48" s="55">
        <v>4</v>
      </c>
      <c r="C48" s="55" t="s">
        <v>174</v>
      </c>
      <c r="D48" s="56" t="s">
        <v>2092</v>
      </c>
      <c r="E48" s="56" t="s">
        <v>1777</v>
      </c>
      <c r="F48" s="55" t="s">
        <v>4</v>
      </c>
      <c r="G48" s="55" t="s">
        <v>43</v>
      </c>
      <c r="H48" s="56" t="s">
        <v>1914</v>
      </c>
      <c r="I48" s="56" t="s">
        <v>1794</v>
      </c>
      <c r="J48" s="55" t="s">
        <v>88</v>
      </c>
      <c r="K48" s="56"/>
      <c r="L48" s="57"/>
      <c r="M48" s="56"/>
    </row>
    <row r="49" spans="2:13" ht="91.2" x14ac:dyDescent="0.3">
      <c r="B49" s="55">
        <v>4</v>
      </c>
      <c r="C49" s="55" t="s">
        <v>174</v>
      </c>
      <c r="D49" s="56" t="s">
        <v>270</v>
      </c>
      <c r="E49" s="56" t="s">
        <v>2034</v>
      </c>
      <c r="F49" s="55" t="s">
        <v>4</v>
      </c>
      <c r="G49" s="55" t="s">
        <v>43</v>
      </c>
      <c r="H49" s="56" t="s">
        <v>2085</v>
      </c>
      <c r="I49" s="56" t="s">
        <v>1798</v>
      </c>
      <c r="J49" s="55" t="s">
        <v>88</v>
      </c>
      <c r="K49" s="56"/>
      <c r="L49" s="57"/>
      <c r="M4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21 B24:B29 B32:B39 B42:B49" xr:uid="{00000000-0002-0000-1400-000000000000}">
      <formula1>Trimestre</formula1>
    </dataValidation>
    <dataValidation type="list" allowBlank="1" showInputMessage="1" showErrorMessage="1" sqref="G32:G39 G15:G21 G24:G29 G42:G49" xr:uid="{00000000-0002-0000-1400-000001000000}">
      <formula1>Área</formula1>
    </dataValidation>
    <dataValidation type="list" allowBlank="1" showInputMessage="1" showErrorMessage="1" sqref="L24:L29 L42:L49 L32:L39 L15:L21" xr:uid="{00000000-0002-0000-1400-000002000000}">
      <formula1>Cumplimiento</formula1>
    </dataValidation>
    <dataValidation type="list" allowBlank="1" showInputMessage="1" showErrorMessage="1" sqref="J15:J21 J24:J29 J32:J39 J42:J49" xr:uid="{00000000-0002-0000-1400-000003000000}">
      <formula1>Categoría</formula1>
    </dataValidation>
    <dataValidation type="list" allowBlank="1" showInputMessage="1" showErrorMessage="1" sqref="F32:F39 F15:F21 F24:F29 F42:F49" xr:uid="{00000000-0002-0000-1400-000004000000}">
      <formula1>Alta_Dirección</formula1>
    </dataValidation>
    <dataValidation type="list" allowBlank="1" showInputMessage="1" showErrorMessage="1" sqref="C32:C39 C24:C29 C15:C21 C42:C49" xr:uid="{00000000-0002-0000-1400-000005000000}">
      <formula1>Frentes</formula1>
    </dataValidation>
  </dataValidations>
  <hyperlinks>
    <hyperlink ref="L10:M11" location="Instrucciones!A1" display="Instrucciones para el diligenciamiento" xr:uid="{00000000-0004-0000-1400-000000000000}"/>
  </hyperlinks>
  <pageMargins left="0.7" right="0.7" top="0.75" bottom="0.75" header="0.3" footer="0.3"/>
  <pageSetup paperSize="9"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id="{E6057B4B-3832-4694-8A63-AE49BE204528}">
            <xm:f>NOT(ISERROR(SEARCH(TB!$B$25,L15)))</xm:f>
            <xm:f>TB!$B$25</xm:f>
            <x14:dxf>
              <fill>
                <patternFill>
                  <fgColor theme="1"/>
                  <bgColor rgb="FF00B050"/>
                </patternFill>
              </fill>
            </x14:dxf>
          </x14:cfRule>
          <x14:cfRule type="containsText" priority="14" operator="containsText" id="{DA4B1952-42DF-49B4-BCD0-302B169F6B3D}">
            <xm:f>NOT(ISERROR(SEARCH(TB!$B$24,L15)))</xm:f>
            <xm:f>TB!$B$24</xm:f>
            <x14:dxf>
              <fill>
                <patternFill>
                  <fgColor theme="1"/>
                  <bgColor rgb="FFFFFF00"/>
                </patternFill>
              </fill>
            </x14:dxf>
          </x14:cfRule>
          <x14:cfRule type="containsText" priority="15" operator="containsText" id="{09C9B177-D2B7-4200-BF3F-FB18A83C0494}">
            <xm:f>NOT(ISERROR(SEARCH(TB!$B$23,L15)))</xm:f>
            <xm:f>TB!$B$23</xm:f>
            <x14:dxf>
              <fill>
                <patternFill>
                  <fgColor theme="1"/>
                  <bgColor rgb="FFFFC000"/>
                </patternFill>
              </fill>
            </x14:dxf>
          </x14:cfRule>
          <x14:cfRule type="containsText" priority="16" operator="containsText" id="{51A47941-CAC5-49C6-8C3D-57AFA7592997}">
            <xm:f>NOT(ISERROR(SEARCH(TB!$B$22,L15)))</xm:f>
            <xm:f>TB!$B$22</xm:f>
            <x14:dxf>
              <fill>
                <patternFill>
                  <fgColor theme="1"/>
                  <bgColor rgb="FFFF0000"/>
                </patternFill>
              </fill>
            </x14:dxf>
          </x14:cfRule>
          <xm:sqref>L15:L21</xm:sqref>
        </x14:conditionalFormatting>
        <x14:conditionalFormatting xmlns:xm="http://schemas.microsoft.com/office/excel/2006/main">
          <x14:cfRule type="containsText" priority="9" operator="containsText" id="{F9B3AED7-2F35-4C40-8F79-5E74A4EC2310}">
            <xm:f>NOT(ISERROR(SEARCH(TB!$B$25,L24)))</xm:f>
            <xm:f>TB!$B$25</xm:f>
            <x14:dxf>
              <fill>
                <patternFill>
                  <fgColor theme="1"/>
                  <bgColor rgb="FF00B050"/>
                </patternFill>
              </fill>
            </x14:dxf>
          </x14:cfRule>
          <x14:cfRule type="containsText" priority="10" operator="containsText" id="{A6B00016-F154-4615-803F-AAC1A82344CF}">
            <xm:f>NOT(ISERROR(SEARCH(TB!$B$24,L24)))</xm:f>
            <xm:f>TB!$B$24</xm:f>
            <x14:dxf>
              <fill>
                <patternFill>
                  <fgColor theme="1"/>
                  <bgColor rgb="FFFFFF00"/>
                </patternFill>
              </fill>
            </x14:dxf>
          </x14:cfRule>
          <x14:cfRule type="containsText" priority="11" operator="containsText" id="{7BE7BCE3-B479-4F6D-BD7F-0639A53B9404}">
            <xm:f>NOT(ISERROR(SEARCH(TB!$B$23,L24)))</xm:f>
            <xm:f>TB!$B$23</xm:f>
            <x14:dxf>
              <fill>
                <patternFill>
                  <fgColor theme="1"/>
                  <bgColor rgb="FFFFC000"/>
                </patternFill>
              </fill>
            </x14:dxf>
          </x14:cfRule>
          <x14:cfRule type="containsText" priority="12" operator="containsText" id="{C62C7938-EC4E-4780-8939-A03EEE8D1BF6}">
            <xm:f>NOT(ISERROR(SEARCH(TB!$B$22,L24)))</xm:f>
            <xm:f>TB!$B$22</xm:f>
            <x14:dxf>
              <fill>
                <patternFill>
                  <fgColor theme="1"/>
                  <bgColor rgb="FFFF0000"/>
                </patternFill>
              </fill>
            </x14:dxf>
          </x14:cfRule>
          <xm:sqref>L24:L29</xm:sqref>
        </x14:conditionalFormatting>
        <x14:conditionalFormatting xmlns:xm="http://schemas.microsoft.com/office/excel/2006/main">
          <x14:cfRule type="containsText" priority="5" operator="containsText" id="{20E42D54-D907-4C6F-921E-38E2BA4D9B12}">
            <xm:f>NOT(ISERROR(SEARCH(TB!$B$25,L32)))</xm:f>
            <xm:f>TB!$B$25</xm:f>
            <x14:dxf>
              <fill>
                <patternFill>
                  <fgColor theme="1"/>
                  <bgColor rgb="FF00B050"/>
                </patternFill>
              </fill>
            </x14:dxf>
          </x14:cfRule>
          <x14:cfRule type="containsText" priority="6" operator="containsText" id="{240A6F04-4749-4FA1-AEEA-4ED2BCA263C9}">
            <xm:f>NOT(ISERROR(SEARCH(TB!$B$24,L32)))</xm:f>
            <xm:f>TB!$B$24</xm:f>
            <x14:dxf>
              <fill>
                <patternFill>
                  <fgColor theme="1"/>
                  <bgColor rgb="FFFFFF00"/>
                </patternFill>
              </fill>
            </x14:dxf>
          </x14:cfRule>
          <x14:cfRule type="containsText" priority="7" operator="containsText" id="{6E683EAF-B0BD-4D80-8E91-5E23BE82EE84}">
            <xm:f>NOT(ISERROR(SEARCH(TB!$B$23,L32)))</xm:f>
            <xm:f>TB!$B$23</xm:f>
            <x14:dxf>
              <fill>
                <patternFill>
                  <fgColor theme="1"/>
                  <bgColor rgb="FFFFC000"/>
                </patternFill>
              </fill>
            </x14:dxf>
          </x14:cfRule>
          <x14:cfRule type="containsText" priority="8" operator="containsText" id="{2D0AD58B-9E02-46E2-B7CB-B7B69F48A522}">
            <xm:f>NOT(ISERROR(SEARCH(TB!$B$22,L32)))</xm:f>
            <xm:f>TB!$B$22</xm:f>
            <x14:dxf>
              <fill>
                <patternFill>
                  <fgColor theme="1"/>
                  <bgColor rgb="FFFF0000"/>
                </patternFill>
              </fill>
            </x14:dxf>
          </x14:cfRule>
          <xm:sqref>L32:L39</xm:sqref>
        </x14:conditionalFormatting>
        <x14:conditionalFormatting xmlns:xm="http://schemas.microsoft.com/office/excel/2006/main">
          <x14:cfRule type="containsText" priority="1" operator="containsText" id="{1FDD807E-98C9-4E07-949C-02650424555D}">
            <xm:f>NOT(ISERROR(SEARCH(TB!$B$25,L42)))</xm:f>
            <xm:f>TB!$B$25</xm:f>
            <x14:dxf>
              <fill>
                <patternFill>
                  <fgColor theme="1"/>
                  <bgColor rgb="FF00B050"/>
                </patternFill>
              </fill>
            </x14:dxf>
          </x14:cfRule>
          <x14:cfRule type="containsText" priority="2" operator="containsText" id="{A09137AA-93E7-47C0-84B2-4D0F1F644417}">
            <xm:f>NOT(ISERROR(SEARCH(TB!$B$24,L42)))</xm:f>
            <xm:f>TB!$B$24</xm:f>
            <x14:dxf>
              <fill>
                <patternFill>
                  <fgColor theme="1"/>
                  <bgColor rgb="FFFFFF00"/>
                </patternFill>
              </fill>
            </x14:dxf>
          </x14:cfRule>
          <x14:cfRule type="containsText" priority="3" operator="containsText" id="{3B92021D-C06B-4491-B90F-2002BD5715EC}">
            <xm:f>NOT(ISERROR(SEARCH(TB!$B$23,L42)))</xm:f>
            <xm:f>TB!$B$23</xm:f>
            <x14:dxf>
              <fill>
                <patternFill>
                  <fgColor theme="1"/>
                  <bgColor rgb="FFFFC000"/>
                </patternFill>
              </fill>
            </x14:dxf>
          </x14:cfRule>
          <x14:cfRule type="containsText" priority="4" operator="containsText" id="{C97DDEA9-21E3-4D4B-8E54-0802498A3378}">
            <xm:f>NOT(ISERROR(SEARCH(TB!$B$22,L42)))</xm:f>
            <xm:f>TB!$B$22</xm:f>
            <x14:dxf>
              <fill>
                <patternFill>
                  <fgColor theme="1"/>
                  <bgColor rgb="FFFF0000"/>
                </patternFill>
              </fill>
            </x14:dxf>
          </x14:cfRule>
          <xm:sqref>L42:L49</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67"/>
  <dimension ref="A1:W47"/>
  <sheetViews>
    <sheetView zoomScale="90" zoomScaleNormal="90" workbookViewId="0">
      <pane ySplit="14" topLeftCell="A48" activePane="bottomLeft" state="frozen"/>
      <selection activeCell="D10" sqref="D10:D11"/>
      <selection pane="bottomLeft" activeCell="E69" sqref="E68:E69"/>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203</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(SUM(L$15:L$19))/F9</f>
        <v>0</v>
      </c>
      <c r="J9" s="40"/>
      <c r="K9" s="41"/>
      <c r="L9" s="40"/>
      <c r="M9" s="40"/>
      <c r="N9" s="40"/>
    </row>
    <row r="10" spans="1:14" s="47" customFormat="1" ht="11.4" customHeight="1" x14ac:dyDescent="0.3">
      <c r="B10" s="48"/>
      <c r="C10" s="164" t="s">
        <v>96</v>
      </c>
      <c r="D10" s="165" t="str">
        <f>Contenido!K21</f>
        <v>Facultad de Educación</v>
      </c>
      <c r="E10" s="43" t="s">
        <v>92</v>
      </c>
      <c r="F10" s="44">
        <v>1</v>
      </c>
      <c r="G10" s="43" t="s">
        <v>90</v>
      </c>
      <c r="H10" s="45" t="s">
        <v>115</v>
      </c>
      <c r="I10" s="46">
        <f>(SUM(L$22:L$27))/F10</f>
        <v>0</v>
      </c>
      <c r="J10" s="48"/>
      <c r="K10" s="50"/>
      <c r="L10" s="166" t="s">
        <v>100</v>
      </c>
      <c r="M10" s="166"/>
    </row>
    <row r="11" spans="1:14" s="47" customFormat="1" ht="11.4" customHeight="1" x14ac:dyDescent="0.3">
      <c r="B11" s="48"/>
      <c r="C11" s="164"/>
      <c r="D11" s="165"/>
      <c r="E11" s="43" t="s">
        <v>176</v>
      </c>
      <c r="F11" s="44">
        <v>1</v>
      </c>
      <c r="G11" s="43" t="s">
        <v>90</v>
      </c>
      <c r="H11" s="45" t="s">
        <v>178</v>
      </c>
      <c r="I11" s="46">
        <f>(SUM(L$30:L$37))/F11</f>
        <v>0</v>
      </c>
      <c r="J11" s="48"/>
      <c r="K11" s="50"/>
      <c r="L11" s="166"/>
      <c r="M11" s="166"/>
    </row>
    <row r="12" spans="1:14" s="47" customFormat="1" ht="11.4" customHeight="1" x14ac:dyDescent="0.3">
      <c r="B12" s="48"/>
      <c r="C12" s="43"/>
      <c r="D12" s="49"/>
      <c r="E12" s="43" t="s">
        <v>177</v>
      </c>
      <c r="F12" s="44">
        <v>1</v>
      </c>
      <c r="G12" s="43" t="s">
        <v>90</v>
      </c>
      <c r="H12" s="45" t="s">
        <v>179</v>
      </c>
      <c r="I12" s="46">
        <f>(SUM(L$40:L$47))/F12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82</v>
      </c>
      <c r="D15" s="56" t="s">
        <v>2105</v>
      </c>
      <c r="E15" s="56" t="s">
        <v>2103</v>
      </c>
      <c r="F15" s="55" t="s">
        <v>4</v>
      </c>
      <c r="G15" s="55" t="s">
        <v>142</v>
      </c>
      <c r="H15" s="56" t="s">
        <v>2093</v>
      </c>
      <c r="I15" s="56" t="s">
        <v>2094</v>
      </c>
      <c r="J15" s="55" t="s">
        <v>86</v>
      </c>
      <c r="K15" s="56"/>
      <c r="L15" s="57"/>
      <c r="M15" s="56"/>
    </row>
    <row r="16" spans="1:14" ht="34.200000000000003" x14ac:dyDescent="0.3">
      <c r="B16" s="55">
        <v>1</v>
      </c>
      <c r="C16" s="55" t="s">
        <v>82</v>
      </c>
      <c r="D16" s="56" t="s">
        <v>2106</v>
      </c>
      <c r="E16" s="56" t="s">
        <v>2104</v>
      </c>
      <c r="F16" s="55" t="s">
        <v>4</v>
      </c>
      <c r="G16" s="55" t="s">
        <v>142</v>
      </c>
      <c r="H16" s="56" t="s">
        <v>2095</v>
      </c>
      <c r="I16" s="56" t="s">
        <v>2096</v>
      </c>
      <c r="J16" s="55" t="s">
        <v>86</v>
      </c>
      <c r="K16" s="56"/>
      <c r="L16" s="57"/>
      <c r="M16" s="56"/>
    </row>
    <row r="17" spans="2:13" ht="57" x14ac:dyDescent="0.3">
      <c r="B17" s="55">
        <v>1</v>
      </c>
      <c r="C17" s="55" t="s">
        <v>82</v>
      </c>
      <c r="D17" s="56" t="s">
        <v>2108</v>
      </c>
      <c r="E17" s="56" t="s">
        <v>2107</v>
      </c>
      <c r="F17" s="55" t="s">
        <v>4</v>
      </c>
      <c r="G17" s="55" t="s">
        <v>142</v>
      </c>
      <c r="H17" s="56" t="s">
        <v>2097</v>
      </c>
      <c r="I17" s="56" t="s">
        <v>2098</v>
      </c>
      <c r="J17" s="55" t="s">
        <v>86</v>
      </c>
      <c r="K17" s="56"/>
      <c r="L17" s="57"/>
      <c r="M17" s="56"/>
    </row>
    <row r="18" spans="2:13" ht="68.400000000000006" x14ac:dyDescent="0.3">
      <c r="B18" s="55">
        <v>1</v>
      </c>
      <c r="C18" s="55" t="s">
        <v>173</v>
      </c>
      <c r="D18" s="56" t="s">
        <v>2075</v>
      </c>
      <c r="E18" s="56" t="s">
        <v>2109</v>
      </c>
      <c r="F18" s="55" t="s">
        <v>4</v>
      </c>
      <c r="G18" s="55" t="s">
        <v>142</v>
      </c>
      <c r="H18" s="56" t="s">
        <v>2099</v>
      </c>
      <c r="I18" s="56" t="s">
        <v>2100</v>
      </c>
      <c r="J18" s="55" t="s">
        <v>86</v>
      </c>
      <c r="K18" s="56"/>
      <c r="L18" s="57"/>
      <c r="M18" s="56"/>
    </row>
    <row r="19" spans="2:13" ht="45.6" x14ac:dyDescent="0.3">
      <c r="B19" s="55">
        <v>1</v>
      </c>
      <c r="C19" s="55" t="s">
        <v>175</v>
      </c>
      <c r="D19" s="56" t="s">
        <v>2111</v>
      </c>
      <c r="E19" s="56" t="s">
        <v>2110</v>
      </c>
      <c r="F19" s="55" t="s">
        <v>4</v>
      </c>
      <c r="G19" s="55" t="s">
        <v>142</v>
      </c>
      <c r="H19" s="56" t="s">
        <v>2101</v>
      </c>
      <c r="I19" s="56" t="s">
        <v>2102</v>
      </c>
      <c r="J19" s="55" t="s">
        <v>87</v>
      </c>
      <c r="K19" s="56"/>
      <c r="L19" s="57"/>
      <c r="M19" s="56"/>
    </row>
    <row r="20" spans="2:13" ht="12" thickBot="1" x14ac:dyDescent="0.35">
      <c r="D20" s="59"/>
      <c r="E20" s="59"/>
      <c r="H20" s="59"/>
      <c r="I20" s="59"/>
      <c r="K20" s="59"/>
      <c r="M20" s="59"/>
    </row>
    <row r="21" spans="2:13" s="48" customFormat="1" ht="21" thickTop="1" x14ac:dyDescent="0.3">
      <c r="B21" s="51" t="s">
        <v>93</v>
      </c>
      <c r="C21" s="51" t="s">
        <v>75</v>
      </c>
      <c r="D21" s="51" t="s">
        <v>76</v>
      </c>
      <c r="E21" s="51" t="s">
        <v>77</v>
      </c>
      <c r="F21" s="51" t="s">
        <v>78</v>
      </c>
      <c r="G21" s="51" t="s">
        <v>79</v>
      </c>
      <c r="H21" s="52" t="s">
        <v>156</v>
      </c>
      <c r="I21" s="52" t="s">
        <v>157</v>
      </c>
      <c r="J21" s="52" t="s">
        <v>158</v>
      </c>
      <c r="K21" s="52" t="s">
        <v>80</v>
      </c>
      <c r="L21" s="53" t="s">
        <v>94</v>
      </c>
      <c r="M21" s="53" t="s">
        <v>95</v>
      </c>
    </row>
    <row r="22" spans="2:13" ht="45.6" x14ac:dyDescent="0.3">
      <c r="B22" s="55">
        <v>2</v>
      </c>
      <c r="C22" s="55" t="s">
        <v>82</v>
      </c>
      <c r="D22" s="56" t="s">
        <v>2125</v>
      </c>
      <c r="E22" s="56" t="s">
        <v>2124</v>
      </c>
      <c r="F22" s="55" t="s">
        <v>4</v>
      </c>
      <c r="G22" s="55" t="s">
        <v>142</v>
      </c>
      <c r="H22" s="56" t="s">
        <v>2112</v>
      </c>
      <c r="I22" s="56" t="s">
        <v>2113</v>
      </c>
      <c r="J22" s="55"/>
      <c r="K22" s="56"/>
      <c r="L22" s="57"/>
      <c r="M22" s="56"/>
    </row>
    <row r="23" spans="2:13" ht="45.6" x14ac:dyDescent="0.3">
      <c r="B23" s="55">
        <v>2</v>
      </c>
      <c r="C23" s="55" t="s">
        <v>82</v>
      </c>
      <c r="D23" s="56" t="s">
        <v>2106</v>
      </c>
      <c r="E23" s="56" t="s">
        <v>2126</v>
      </c>
      <c r="F23" s="55" t="s">
        <v>4</v>
      </c>
      <c r="G23" s="55" t="s">
        <v>142</v>
      </c>
      <c r="H23" s="56" t="s">
        <v>2114</v>
      </c>
      <c r="I23" s="56" t="s">
        <v>2115</v>
      </c>
      <c r="J23" s="55" t="s">
        <v>86</v>
      </c>
      <c r="K23" s="56"/>
      <c r="L23" s="57"/>
      <c r="M23" s="56"/>
    </row>
    <row r="24" spans="2:13" ht="68.400000000000006" x14ac:dyDescent="0.3">
      <c r="B24" s="55">
        <v>2</v>
      </c>
      <c r="C24" s="55" t="s">
        <v>82</v>
      </c>
      <c r="D24" s="56" t="s">
        <v>2050</v>
      </c>
      <c r="E24" s="56" t="s">
        <v>2127</v>
      </c>
      <c r="F24" s="55" t="s">
        <v>4</v>
      </c>
      <c r="G24" s="55" t="s">
        <v>142</v>
      </c>
      <c r="H24" s="56" t="s">
        <v>2116</v>
      </c>
      <c r="I24" s="56" t="s">
        <v>2117</v>
      </c>
      <c r="J24" s="55" t="s">
        <v>86</v>
      </c>
      <c r="K24" s="56"/>
      <c r="L24" s="57"/>
      <c r="M24" s="56"/>
    </row>
    <row r="25" spans="2:13" ht="57" x14ac:dyDescent="0.3">
      <c r="B25" s="55">
        <v>2</v>
      </c>
      <c r="C25" s="55" t="s">
        <v>82</v>
      </c>
      <c r="D25" s="56" t="s">
        <v>2108</v>
      </c>
      <c r="E25" s="56" t="s">
        <v>2107</v>
      </c>
      <c r="F25" s="55" t="s">
        <v>4</v>
      </c>
      <c r="G25" s="55" t="s">
        <v>142</v>
      </c>
      <c r="H25" s="56" t="s">
        <v>2118</v>
      </c>
      <c r="I25" s="56" t="s">
        <v>2119</v>
      </c>
      <c r="J25" s="55" t="s">
        <v>86</v>
      </c>
      <c r="K25" s="56"/>
      <c r="L25" s="57"/>
      <c r="M25" s="56"/>
    </row>
    <row r="26" spans="2:13" ht="68.400000000000006" x14ac:dyDescent="0.3">
      <c r="B26" s="55">
        <v>2</v>
      </c>
      <c r="C26" s="55" t="s">
        <v>173</v>
      </c>
      <c r="D26" s="56" t="s">
        <v>2075</v>
      </c>
      <c r="E26" s="56" t="s">
        <v>2109</v>
      </c>
      <c r="F26" s="55" t="s">
        <v>4</v>
      </c>
      <c r="G26" s="55" t="s">
        <v>142</v>
      </c>
      <c r="H26" s="56" t="s">
        <v>2120</v>
      </c>
      <c r="I26" s="56" t="s">
        <v>2121</v>
      </c>
      <c r="J26" s="55" t="s">
        <v>87</v>
      </c>
      <c r="K26" s="56"/>
      <c r="L26" s="57"/>
      <c r="M26" s="56"/>
    </row>
    <row r="27" spans="2:13" ht="57" x14ac:dyDescent="0.3">
      <c r="B27" s="55">
        <v>2</v>
      </c>
      <c r="C27" s="55" t="s">
        <v>175</v>
      </c>
      <c r="D27" s="56" t="s">
        <v>2111</v>
      </c>
      <c r="E27" s="56" t="s">
        <v>2110</v>
      </c>
      <c r="F27" s="55" t="s">
        <v>4</v>
      </c>
      <c r="G27" s="55" t="s">
        <v>142</v>
      </c>
      <c r="H27" s="56" t="s">
        <v>2122</v>
      </c>
      <c r="I27" s="56" t="s">
        <v>2123</v>
      </c>
      <c r="J27" s="55" t="s">
        <v>86</v>
      </c>
      <c r="K27" s="56"/>
      <c r="L27" s="57"/>
      <c r="M27" s="56"/>
    </row>
    <row r="28" spans="2:13" ht="12" thickBot="1" x14ac:dyDescent="0.35"/>
    <row r="29" spans="2:13" s="48" customFormat="1" ht="30.6" customHeight="1" thickTop="1" x14ac:dyDescent="0.3">
      <c r="B29" s="51" t="s">
        <v>93</v>
      </c>
      <c r="C29" s="51" t="s">
        <v>75</v>
      </c>
      <c r="D29" s="51" t="s">
        <v>76</v>
      </c>
      <c r="E29" s="51" t="s">
        <v>77</v>
      </c>
      <c r="F29" s="51" t="s">
        <v>78</v>
      </c>
      <c r="G29" s="51" t="s">
        <v>79</v>
      </c>
      <c r="H29" s="52" t="s">
        <v>156</v>
      </c>
      <c r="I29" s="52" t="s">
        <v>157</v>
      </c>
      <c r="J29" s="52" t="s">
        <v>158</v>
      </c>
      <c r="K29" s="52" t="s">
        <v>80</v>
      </c>
      <c r="L29" s="53" t="s">
        <v>94</v>
      </c>
      <c r="M29" s="53" t="s">
        <v>95</v>
      </c>
    </row>
    <row r="30" spans="2:13" ht="91.2" x14ac:dyDescent="0.3">
      <c r="B30" s="55">
        <v>3</v>
      </c>
      <c r="C30" s="55" t="s">
        <v>82</v>
      </c>
      <c r="D30" s="56" t="s">
        <v>443</v>
      </c>
      <c r="E30" s="56" t="s">
        <v>2034</v>
      </c>
      <c r="F30" s="55" t="s">
        <v>4</v>
      </c>
      <c r="G30" s="55" t="s">
        <v>142</v>
      </c>
      <c r="H30" s="56" t="s">
        <v>2085</v>
      </c>
      <c r="I30" s="56" t="s">
        <v>1798</v>
      </c>
      <c r="J30" s="55" t="s">
        <v>87</v>
      </c>
      <c r="K30" s="56"/>
      <c r="L30" s="57"/>
      <c r="M30" s="56"/>
    </row>
    <row r="31" spans="2:13" ht="79.8" x14ac:dyDescent="0.3">
      <c r="B31" s="55">
        <v>3</v>
      </c>
      <c r="C31" s="55" t="s">
        <v>82</v>
      </c>
      <c r="D31" s="56" t="s">
        <v>1774</v>
      </c>
      <c r="E31" s="56" t="s">
        <v>1788</v>
      </c>
      <c r="F31" s="55" t="s">
        <v>4</v>
      </c>
      <c r="G31" s="55" t="s">
        <v>142</v>
      </c>
      <c r="H31" s="56" t="s">
        <v>2128</v>
      </c>
      <c r="I31" s="56" t="s">
        <v>2024</v>
      </c>
      <c r="J31" s="55" t="s">
        <v>86</v>
      </c>
      <c r="K31" s="56"/>
      <c r="L31" s="57"/>
      <c r="M31" s="56"/>
    </row>
    <row r="32" spans="2:13" ht="68.400000000000006" x14ac:dyDescent="0.3">
      <c r="B32" s="55">
        <v>3</v>
      </c>
      <c r="C32" s="55" t="s">
        <v>82</v>
      </c>
      <c r="D32" s="56" t="s">
        <v>1865</v>
      </c>
      <c r="E32" s="56" t="s">
        <v>2134</v>
      </c>
      <c r="F32" s="55" t="s">
        <v>4</v>
      </c>
      <c r="G32" s="55" t="s">
        <v>142</v>
      </c>
      <c r="H32" s="56" t="s">
        <v>2129</v>
      </c>
      <c r="I32" s="56" t="s">
        <v>2080</v>
      </c>
      <c r="J32" s="55" t="s">
        <v>86</v>
      </c>
      <c r="K32" s="56"/>
      <c r="L32" s="57"/>
      <c r="M32" s="56"/>
    </row>
    <row r="33" spans="2:13" ht="57" x14ac:dyDescent="0.3">
      <c r="B33" s="55">
        <v>3</v>
      </c>
      <c r="C33" s="55" t="s">
        <v>82</v>
      </c>
      <c r="D33" s="56" t="s">
        <v>753</v>
      </c>
      <c r="E33" s="56" t="s">
        <v>1867</v>
      </c>
      <c r="F33" s="55" t="s">
        <v>4</v>
      </c>
      <c r="G33" s="55" t="s">
        <v>142</v>
      </c>
      <c r="H33" s="56" t="s">
        <v>2130</v>
      </c>
      <c r="I33" s="56" t="s">
        <v>1855</v>
      </c>
      <c r="J33" s="55" t="s">
        <v>86</v>
      </c>
      <c r="K33" s="56"/>
      <c r="L33" s="57"/>
      <c r="M33" s="56"/>
    </row>
    <row r="34" spans="2:13" ht="45.6" x14ac:dyDescent="0.3">
      <c r="B34" s="55">
        <v>3</v>
      </c>
      <c r="C34" s="55" t="s">
        <v>82</v>
      </c>
      <c r="D34" s="56" t="s">
        <v>302</v>
      </c>
      <c r="E34" s="56" t="s">
        <v>2135</v>
      </c>
      <c r="F34" s="55" t="s">
        <v>4</v>
      </c>
      <c r="G34" s="55" t="s">
        <v>142</v>
      </c>
      <c r="H34" s="56" t="s">
        <v>1802</v>
      </c>
      <c r="I34" s="56" t="s">
        <v>2078</v>
      </c>
      <c r="J34" s="55" t="s">
        <v>86</v>
      </c>
      <c r="K34" s="56"/>
      <c r="L34" s="57"/>
      <c r="M34" s="56"/>
    </row>
    <row r="35" spans="2:13" ht="159.6" x14ac:dyDescent="0.3">
      <c r="B35" s="55">
        <v>3</v>
      </c>
      <c r="C35" s="55" t="s">
        <v>82</v>
      </c>
      <c r="D35" s="56" t="s">
        <v>392</v>
      </c>
      <c r="E35" s="56" t="s">
        <v>1976</v>
      </c>
      <c r="F35" s="55" t="s">
        <v>4</v>
      </c>
      <c r="G35" s="55" t="s">
        <v>142</v>
      </c>
      <c r="H35" s="56" t="s">
        <v>2131</v>
      </c>
      <c r="I35" s="56" t="s">
        <v>2132</v>
      </c>
      <c r="J35" s="55" t="s">
        <v>86</v>
      </c>
      <c r="K35" s="56"/>
      <c r="L35" s="57"/>
      <c r="M35" s="56"/>
    </row>
    <row r="36" spans="2:13" ht="68.400000000000006" x14ac:dyDescent="0.3">
      <c r="B36" s="55">
        <v>3</v>
      </c>
      <c r="C36" s="55" t="s">
        <v>174</v>
      </c>
      <c r="D36" s="56" t="s">
        <v>2136</v>
      </c>
      <c r="E36" s="56" t="s">
        <v>1796</v>
      </c>
      <c r="F36" s="55" t="s">
        <v>4</v>
      </c>
      <c r="G36" s="55" t="s">
        <v>142</v>
      </c>
      <c r="H36" s="56" t="s">
        <v>2133</v>
      </c>
      <c r="I36" s="56" t="s">
        <v>1794</v>
      </c>
      <c r="J36" s="55" t="s">
        <v>87</v>
      </c>
      <c r="K36" s="56"/>
      <c r="L36" s="57"/>
      <c r="M36" s="56"/>
    </row>
    <row r="37" spans="2:13" ht="68.400000000000006" x14ac:dyDescent="0.3">
      <c r="B37" s="55">
        <v>3</v>
      </c>
      <c r="C37" s="55" t="s">
        <v>174</v>
      </c>
      <c r="D37" s="56" t="s">
        <v>2137</v>
      </c>
      <c r="E37" s="56" t="s">
        <v>1796</v>
      </c>
      <c r="F37" s="55" t="s">
        <v>4</v>
      </c>
      <c r="G37" s="55" t="s">
        <v>142</v>
      </c>
      <c r="H37" s="56" t="s">
        <v>2016</v>
      </c>
      <c r="I37" s="56" t="s">
        <v>2017</v>
      </c>
      <c r="J37" s="55" t="s">
        <v>86</v>
      </c>
      <c r="K37" s="56"/>
      <c r="L37" s="57"/>
      <c r="M37" s="56"/>
    </row>
    <row r="38" spans="2:13" ht="12" thickBot="1" x14ac:dyDescent="0.35">
      <c r="D38" s="59"/>
      <c r="E38" s="59"/>
      <c r="H38" s="59"/>
      <c r="I38" s="59"/>
      <c r="K38" s="59"/>
      <c r="M38" s="59"/>
    </row>
    <row r="39" spans="2:13" s="48" customFormat="1" ht="21" thickTop="1" x14ac:dyDescent="0.3">
      <c r="B39" s="51" t="s">
        <v>93</v>
      </c>
      <c r="C39" s="51" t="s">
        <v>75</v>
      </c>
      <c r="D39" s="51" t="s">
        <v>76</v>
      </c>
      <c r="E39" s="51" t="s">
        <v>77</v>
      </c>
      <c r="F39" s="51" t="s">
        <v>78</v>
      </c>
      <c r="G39" s="51" t="s">
        <v>79</v>
      </c>
      <c r="H39" s="52" t="s">
        <v>156</v>
      </c>
      <c r="I39" s="52" t="s">
        <v>157</v>
      </c>
      <c r="J39" s="52" t="s">
        <v>158</v>
      </c>
      <c r="K39" s="52" t="s">
        <v>80</v>
      </c>
      <c r="L39" s="53" t="s">
        <v>94</v>
      </c>
      <c r="M39" s="53" t="s">
        <v>95</v>
      </c>
    </row>
    <row r="40" spans="2:13" ht="91.2" x14ac:dyDescent="0.3">
      <c r="B40" s="55">
        <v>4</v>
      </c>
      <c r="C40" s="55" t="s">
        <v>82</v>
      </c>
      <c r="D40" s="56" t="s">
        <v>443</v>
      </c>
      <c r="E40" s="56" t="s">
        <v>2034</v>
      </c>
      <c r="F40" s="55" t="s">
        <v>4</v>
      </c>
      <c r="G40" s="55" t="s">
        <v>142</v>
      </c>
      <c r="H40" s="56" t="s">
        <v>2085</v>
      </c>
      <c r="I40" s="56" t="s">
        <v>1798</v>
      </c>
      <c r="J40" s="55" t="s">
        <v>87</v>
      </c>
      <c r="K40" s="56"/>
      <c r="L40" s="57"/>
      <c r="M40" s="56"/>
    </row>
    <row r="41" spans="2:13" ht="79.8" x14ac:dyDescent="0.3">
      <c r="B41" s="55">
        <v>4</v>
      </c>
      <c r="C41" s="55" t="s">
        <v>82</v>
      </c>
      <c r="D41" s="56" t="s">
        <v>1774</v>
      </c>
      <c r="E41" s="56" t="s">
        <v>1788</v>
      </c>
      <c r="F41" s="55" t="s">
        <v>4</v>
      </c>
      <c r="G41" s="55" t="s">
        <v>142</v>
      </c>
      <c r="H41" s="56" t="s">
        <v>2128</v>
      </c>
      <c r="I41" s="56" t="s">
        <v>2024</v>
      </c>
      <c r="J41" s="55" t="s">
        <v>86</v>
      </c>
      <c r="K41" s="56"/>
      <c r="L41" s="57"/>
      <c r="M41" s="56"/>
    </row>
    <row r="42" spans="2:13" ht="68.400000000000006" x14ac:dyDescent="0.3">
      <c r="B42" s="55">
        <v>4</v>
      </c>
      <c r="C42" s="55" t="s">
        <v>82</v>
      </c>
      <c r="D42" s="56" t="s">
        <v>1865</v>
      </c>
      <c r="E42" s="56" t="s">
        <v>2134</v>
      </c>
      <c r="F42" s="55" t="s">
        <v>4</v>
      </c>
      <c r="G42" s="55" t="s">
        <v>142</v>
      </c>
      <c r="H42" s="56" t="s">
        <v>2129</v>
      </c>
      <c r="I42" s="56" t="s">
        <v>2080</v>
      </c>
      <c r="J42" s="55" t="s">
        <v>86</v>
      </c>
      <c r="K42" s="56"/>
      <c r="L42" s="57"/>
      <c r="M42" s="56"/>
    </row>
    <row r="43" spans="2:13" ht="57" x14ac:dyDescent="0.3">
      <c r="B43" s="55">
        <v>4</v>
      </c>
      <c r="C43" s="55" t="s">
        <v>82</v>
      </c>
      <c r="D43" s="56" t="s">
        <v>753</v>
      </c>
      <c r="E43" s="56" t="s">
        <v>1867</v>
      </c>
      <c r="F43" s="55" t="s">
        <v>4</v>
      </c>
      <c r="G43" s="55" t="s">
        <v>142</v>
      </c>
      <c r="H43" s="56" t="s">
        <v>2130</v>
      </c>
      <c r="I43" s="56" t="s">
        <v>1855</v>
      </c>
      <c r="J43" s="55" t="s">
        <v>86</v>
      </c>
      <c r="K43" s="56"/>
      <c r="L43" s="57"/>
      <c r="M43" s="56"/>
    </row>
    <row r="44" spans="2:13" ht="45.6" x14ac:dyDescent="0.3">
      <c r="B44" s="55">
        <v>4</v>
      </c>
      <c r="C44" s="55" t="s">
        <v>82</v>
      </c>
      <c r="D44" s="56" t="s">
        <v>302</v>
      </c>
      <c r="E44" s="56" t="s">
        <v>2135</v>
      </c>
      <c r="F44" s="55" t="s">
        <v>4</v>
      </c>
      <c r="G44" s="55" t="s">
        <v>142</v>
      </c>
      <c r="H44" s="56" t="s">
        <v>1802</v>
      </c>
      <c r="I44" s="56" t="s">
        <v>2078</v>
      </c>
      <c r="J44" s="55" t="s">
        <v>86</v>
      </c>
      <c r="K44" s="56"/>
      <c r="L44" s="57"/>
      <c r="M44" s="56"/>
    </row>
    <row r="45" spans="2:13" ht="159.6" x14ac:dyDescent="0.3">
      <c r="B45" s="55">
        <v>4</v>
      </c>
      <c r="C45" s="55" t="s">
        <v>82</v>
      </c>
      <c r="D45" s="56" t="s">
        <v>392</v>
      </c>
      <c r="E45" s="56" t="s">
        <v>1976</v>
      </c>
      <c r="F45" s="55" t="s">
        <v>4</v>
      </c>
      <c r="G45" s="55" t="s">
        <v>142</v>
      </c>
      <c r="H45" s="56" t="s">
        <v>2131</v>
      </c>
      <c r="I45" s="56" t="s">
        <v>2132</v>
      </c>
      <c r="J45" s="55" t="s">
        <v>86</v>
      </c>
      <c r="K45" s="56"/>
      <c r="L45" s="57"/>
      <c r="M45" s="56"/>
    </row>
    <row r="46" spans="2:13" ht="68.400000000000006" x14ac:dyDescent="0.3">
      <c r="B46" s="55">
        <v>4</v>
      </c>
      <c r="C46" s="55" t="s">
        <v>174</v>
      </c>
      <c r="D46" s="56" t="s">
        <v>2136</v>
      </c>
      <c r="E46" s="56" t="s">
        <v>1796</v>
      </c>
      <c r="F46" s="55" t="s">
        <v>4</v>
      </c>
      <c r="G46" s="55" t="s">
        <v>142</v>
      </c>
      <c r="H46" s="56" t="s">
        <v>2133</v>
      </c>
      <c r="I46" s="56" t="s">
        <v>1794</v>
      </c>
      <c r="J46" s="55" t="s">
        <v>87</v>
      </c>
      <c r="K46" s="56"/>
      <c r="L46" s="57"/>
      <c r="M46" s="56"/>
    </row>
    <row r="47" spans="2:13" ht="68.400000000000006" x14ac:dyDescent="0.3">
      <c r="B47" s="55">
        <v>4</v>
      </c>
      <c r="C47" s="55" t="s">
        <v>174</v>
      </c>
      <c r="D47" s="56" t="s">
        <v>2137</v>
      </c>
      <c r="E47" s="56" t="s">
        <v>1796</v>
      </c>
      <c r="F47" s="55" t="s">
        <v>4</v>
      </c>
      <c r="G47" s="55" t="s">
        <v>142</v>
      </c>
      <c r="H47" s="56" t="s">
        <v>2016</v>
      </c>
      <c r="I47" s="56" t="s">
        <v>2017</v>
      </c>
      <c r="J47" s="55" t="s">
        <v>86</v>
      </c>
      <c r="K47" s="56"/>
      <c r="L47" s="57"/>
      <c r="M47"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9 B22:B27 B30:B37 B40:B47" xr:uid="{00000000-0002-0000-1500-000000000000}">
      <formula1>Trimestre</formula1>
    </dataValidation>
    <dataValidation type="list" allowBlank="1" showInputMessage="1" showErrorMessage="1" sqref="G30:G37 G15:G19 G22:G27 G40:G47" xr:uid="{00000000-0002-0000-1500-000001000000}">
      <formula1>Área</formula1>
    </dataValidation>
    <dataValidation type="list" allowBlank="1" showInputMessage="1" showErrorMessage="1" sqref="L22:L27 L40:L47 L30:L37 L15:L19" xr:uid="{00000000-0002-0000-1500-000002000000}">
      <formula1>Cumplimiento</formula1>
    </dataValidation>
    <dataValidation type="list" allowBlank="1" showInputMessage="1" showErrorMessage="1" sqref="J30:J37 J15:J19 J22:J27 J40:J47" xr:uid="{00000000-0002-0000-1500-000003000000}">
      <formula1>Categoría</formula1>
    </dataValidation>
    <dataValidation type="list" allowBlank="1" showInputMessage="1" showErrorMessage="1" sqref="F30:F37 F15:F19 F22:F27 F40:F47" xr:uid="{00000000-0002-0000-1500-000004000000}">
      <formula1>Alta_Dirección</formula1>
    </dataValidation>
    <dataValidation type="list" allowBlank="1" showInputMessage="1" showErrorMessage="1" sqref="C15:C19 C22:C27 C30:C37 C40:C47" xr:uid="{00000000-0002-0000-1500-000005000000}">
      <formula1>Frentes</formula1>
    </dataValidation>
  </dataValidations>
  <hyperlinks>
    <hyperlink ref="L10:M11" location="Instrucciones!A1" display="Instrucciones para el diligenciamiento" xr:uid="{00000000-0004-0000-15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986CC876-744C-4E3F-AD96-404F7B46A9DE}">
            <xm:f>NOT(ISERROR(SEARCH(TB!$B$25,L15)))</xm:f>
            <xm:f>TB!$B$25</xm:f>
            <x14:dxf>
              <fill>
                <patternFill>
                  <fgColor theme="1"/>
                  <bgColor rgb="FF00B050"/>
                </patternFill>
              </fill>
            </x14:dxf>
          </x14:cfRule>
          <x14:cfRule type="containsText" priority="14" operator="containsText" id="{73E6E073-F3D5-4DE3-8C81-A159F1BCFD2B}">
            <xm:f>NOT(ISERROR(SEARCH(TB!$B$24,L15)))</xm:f>
            <xm:f>TB!$B$24</xm:f>
            <x14:dxf>
              <fill>
                <patternFill>
                  <fgColor theme="1"/>
                  <bgColor rgb="FFFFFF00"/>
                </patternFill>
              </fill>
            </x14:dxf>
          </x14:cfRule>
          <x14:cfRule type="containsText" priority="15" operator="containsText" id="{0DE0834A-A5D3-47A1-B645-CB22000566DA}">
            <xm:f>NOT(ISERROR(SEARCH(TB!$B$23,L15)))</xm:f>
            <xm:f>TB!$B$23</xm:f>
            <x14:dxf>
              <fill>
                <patternFill>
                  <fgColor theme="1"/>
                  <bgColor rgb="FFFFC000"/>
                </patternFill>
              </fill>
            </x14:dxf>
          </x14:cfRule>
          <x14:cfRule type="containsText" priority="16" operator="containsText" id="{28B82B8A-0783-4A95-B15D-07C792B7FCFB}">
            <xm:f>NOT(ISERROR(SEARCH(TB!$B$22,L15)))</xm:f>
            <xm:f>TB!$B$22</xm:f>
            <x14:dxf>
              <fill>
                <patternFill>
                  <fgColor theme="1"/>
                  <bgColor rgb="FFFF0000"/>
                </patternFill>
              </fill>
            </x14:dxf>
          </x14:cfRule>
          <xm:sqref>L15:L19</xm:sqref>
        </x14:conditionalFormatting>
        <x14:conditionalFormatting xmlns:xm="http://schemas.microsoft.com/office/excel/2006/main">
          <x14:cfRule type="containsText" priority="9" operator="containsText" id="{BC91566F-A30F-4EE7-9059-1A194BE81B7C}">
            <xm:f>NOT(ISERROR(SEARCH(TB!$B$25,L22)))</xm:f>
            <xm:f>TB!$B$25</xm:f>
            <x14:dxf>
              <fill>
                <patternFill>
                  <fgColor theme="1"/>
                  <bgColor rgb="FF00B050"/>
                </patternFill>
              </fill>
            </x14:dxf>
          </x14:cfRule>
          <x14:cfRule type="containsText" priority="10" operator="containsText" id="{B193746B-7499-4CF0-BB9D-FD4FC43CAB55}">
            <xm:f>NOT(ISERROR(SEARCH(TB!$B$24,L22)))</xm:f>
            <xm:f>TB!$B$24</xm:f>
            <x14:dxf>
              <fill>
                <patternFill>
                  <fgColor theme="1"/>
                  <bgColor rgb="FFFFFF00"/>
                </patternFill>
              </fill>
            </x14:dxf>
          </x14:cfRule>
          <x14:cfRule type="containsText" priority="11" operator="containsText" id="{95D0CE27-A7D4-4B7A-95C4-5377235E8F24}">
            <xm:f>NOT(ISERROR(SEARCH(TB!$B$23,L22)))</xm:f>
            <xm:f>TB!$B$23</xm:f>
            <x14:dxf>
              <fill>
                <patternFill>
                  <fgColor theme="1"/>
                  <bgColor rgb="FFFFC000"/>
                </patternFill>
              </fill>
            </x14:dxf>
          </x14:cfRule>
          <x14:cfRule type="containsText" priority="12" operator="containsText" id="{8E1DC6AE-BABC-4D54-BBBE-23885CCC3CCC}">
            <xm:f>NOT(ISERROR(SEARCH(TB!$B$22,L22)))</xm:f>
            <xm:f>TB!$B$22</xm:f>
            <x14:dxf>
              <fill>
                <patternFill>
                  <fgColor theme="1"/>
                  <bgColor rgb="FFFF0000"/>
                </patternFill>
              </fill>
            </x14:dxf>
          </x14:cfRule>
          <xm:sqref>L22:L27</xm:sqref>
        </x14:conditionalFormatting>
        <x14:conditionalFormatting xmlns:xm="http://schemas.microsoft.com/office/excel/2006/main">
          <x14:cfRule type="containsText" priority="5" operator="containsText" id="{C9AB93F0-68D0-4950-A3DC-7EF9A78D4C7F}">
            <xm:f>NOT(ISERROR(SEARCH(TB!$B$25,L30)))</xm:f>
            <xm:f>TB!$B$25</xm:f>
            <x14:dxf>
              <fill>
                <patternFill>
                  <fgColor theme="1"/>
                  <bgColor rgb="FF00B050"/>
                </patternFill>
              </fill>
            </x14:dxf>
          </x14:cfRule>
          <x14:cfRule type="containsText" priority="6" operator="containsText" id="{AB6B89B8-0753-4A3D-B567-60A30ED3D6DA}">
            <xm:f>NOT(ISERROR(SEARCH(TB!$B$24,L30)))</xm:f>
            <xm:f>TB!$B$24</xm:f>
            <x14:dxf>
              <fill>
                <patternFill>
                  <fgColor theme="1"/>
                  <bgColor rgb="FFFFFF00"/>
                </patternFill>
              </fill>
            </x14:dxf>
          </x14:cfRule>
          <x14:cfRule type="containsText" priority="7" operator="containsText" id="{4F98A729-C54B-4CD3-AD60-2E38FC4E4FF6}">
            <xm:f>NOT(ISERROR(SEARCH(TB!$B$23,L30)))</xm:f>
            <xm:f>TB!$B$23</xm:f>
            <x14:dxf>
              <fill>
                <patternFill>
                  <fgColor theme="1"/>
                  <bgColor rgb="FFFFC000"/>
                </patternFill>
              </fill>
            </x14:dxf>
          </x14:cfRule>
          <x14:cfRule type="containsText" priority="8" operator="containsText" id="{F1C33A93-86E0-426C-96B7-4A04FF2BB522}">
            <xm:f>NOT(ISERROR(SEARCH(TB!$B$22,L30)))</xm:f>
            <xm:f>TB!$B$22</xm:f>
            <x14:dxf>
              <fill>
                <patternFill>
                  <fgColor theme="1"/>
                  <bgColor rgb="FFFF0000"/>
                </patternFill>
              </fill>
            </x14:dxf>
          </x14:cfRule>
          <xm:sqref>L30:L37</xm:sqref>
        </x14:conditionalFormatting>
        <x14:conditionalFormatting xmlns:xm="http://schemas.microsoft.com/office/excel/2006/main">
          <x14:cfRule type="containsText" priority="1" operator="containsText" id="{9EBA9547-9718-43B7-9AEF-349961E83D32}">
            <xm:f>NOT(ISERROR(SEARCH(TB!$B$25,L40)))</xm:f>
            <xm:f>TB!$B$25</xm:f>
            <x14:dxf>
              <fill>
                <patternFill>
                  <fgColor theme="1"/>
                  <bgColor rgb="FF00B050"/>
                </patternFill>
              </fill>
            </x14:dxf>
          </x14:cfRule>
          <x14:cfRule type="containsText" priority="2" operator="containsText" id="{CB36C1B3-67AD-42F4-9F8B-358670631C95}">
            <xm:f>NOT(ISERROR(SEARCH(TB!$B$24,L40)))</xm:f>
            <xm:f>TB!$B$24</xm:f>
            <x14:dxf>
              <fill>
                <patternFill>
                  <fgColor theme="1"/>
                  <bgColor rgb="FFFFFF00"/>
                </patternFill>
              </fill>
            </x14:dxf>
          </x14:cfRule>
          <x14:cfRule type="containsText" priority="3" operator="containsText" id="{133C1F82-87FA-451B-AC38-80BAB8A8A4A4}">
            <xm:f>NOT(ISERROR(SEARCH(TB!$B$23,L40)))</xm:f>
            <xm:f>TB!$B$23</xm:f>
            <x14:dxf>
              <fill>
                <patternFill>
                  <fgColor theme="1"/>
                  <bgColor rgb="FFFFC000"/>
                </patternFill>
              </fill>
            </x14:dxf>
          </x14:cfRule>
          <x14:cfRule type="containsText" priority="4" operator="containsText" id="{ED344FA1-42D6-492A-80E8-236B48B31315}">
            <xm:f>NOT(ISERROR(SEARCH(TB!$B$22,L40)))</xm:f>
            <xm:f>TB!$B$22</xm:f>
            <x14:dxf>
              <fill>
                <patternFill>
                  <fgColor theme="1"/>
                  <bgColor rgb="FFFF0000"/>
                </patternFill>
              </fill>
            </x14:dxf>
          </x14:cfRule>
          <xm:sqref>L40:L47</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68"/>
  <dimension ref="A1:W42"/>
  <sheetViews>
    <sheetView zoomScale="90" zoomScaleNormal="90" workbookViewId="0">
      <pane ySplit="14" topLeftCell="A18" activePane="bottomLeft" state="frozen"/>
      <selection activeCell="D10" sqref="D10:D11"/>
      <selection pane="bottomLeft" activeCell="H28" sqref="H28"/>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(SUM(L$15:L$20))/F9</f>
        <v>0</v>
      </c>
      <c r="J9" s="40"/>
      <c r="K9" s="41"/>
      <c r="L9" s="40"/>
      <c r="M9" s="40"/>
      <c r="N9" s="40"/>
    </row>
    <row r="10" spans="1:14" s="47" customFormat="1" ht="11.4" customHeight="1" x14ac:dyDescent="0.3">
      <c r="B10" s="48"/>
      <c r="C10" s="164" t="s">
        <v>96</v>
      </c>
      <c r="D10" s="165" t="str">
        <f>Contenido!K22</f>
        <v>Dirección de Interacción Social Universitaria</v>
      </c>
      <c r="E10" s="43" t="s">
        <v>92</v>
      </c>
      <c r="F10" s="44">
        <v>1</v>
      </c>
      <c r="G10" s="43" t="s">
        <v>90</v>
      </c>
      <c r="H10" s="45" t="s">
        <v>115</v>
      </c>
      <c r="I10" s="46">
        <f>(SUM(L$23:L$24))/F10</f>
        <v>0</v>
      </c>
      <c r="J10" s="48"/>
      <c r="K10" s="50"/>
      <c r="L10" s="166" t="s">
        <v>100</v>
      </c>
      <c r="M10" s="166"/>
    </row>
    <row r="11" spans="1:14" s="47" customFormat="1" ht="11.4" customHeight="1" x14ac:dyDescent="0.3">
      <c r="B11" s="48"/>
      <c r="C11" s="164"/>
      <c r="D11" s="165"/>
      <c r="E11" s="43" t="s">
        <v>176</v>
      </c>
      <c r="F11" s="44">
        <v>1</v>
      </c>
      <c r="G11" s="43" t="s">
        <v>90</v>
      </c>
      <c r="H11" s="45" t="s">
        <v>178</v>
      </c>
      <c r="I11" s="46">
        <f>(SUM(L$27:L$29))/F11</f>
        <v>0</v>
      </c>
      <c r="J11" s="48"/>
      <c r="K11" s="50"/>
      <c r="L11" s="166"/>
      <c r="M11" s="166"/>
    </row>
    <row r="12" spans="1:14" s="47" customFormat="1" ht="11.4" customHeight="1" x14ac:dyDescent="0.3">
      <c r="B12" s="48"/>
      <c r="C12" s="43"/>
      <c r="D12" s="49"/>
      <c r="E12" s="43" t="s">
        <v>177</v>
      </c>
      <c r="F12" s="44">
        <v>1</v>
      </c>
      <c r="G12" s="43" t="s">
        <v>90</v>
      </c>
      <c r="H12" s="45" t="s">
        <v>179</v>
      </c>
      <c r="I12" s="46">
        <f>(SUM(L$32:L$42))/F12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48.19999999999999" x14ac:dyDescent="0.3">
      <c r="B15" s="55">
        <v>1</v>
      </c>
      <c r="C15" s="55" t="s">
        <v>82</v>
      </c>
      <c r="D15" s="56" t="s">
        <v>2148</v>
      </c>
      <c r="E15" s="56" t="s">
        <v>2147</v>
      </c>
      <c r="F15" s="55" t="s">
        <v>4</v>
      </c>
      <c r="G15" s="55" t="s">
        <v>37</v>
      </c>
      <c r="H15" s="56" t="s">
        <v>2138</v>
      </c>
      <c r="I15" s="56" t="s">
        <v>2139</v>
      </c>
      <c r="J15" s="55" t="s">
        <v>86</v>
      </c>
      <c r="K15" s="56"/>
      <c r="L15" s="57"/>
      <c r="M15" s="56"/>
    </row>
    <row r="16" spans="1:14" ht="91.2" x14ac:dyDescent="0.3">
      <c r="B16" s="55">
        <v>1</v>
      </c>
      <c r="C16" s="55" t="s">
        <v>82</v>
      </c>
      <c r="D16" s="56" t="s">
        <v>2150</v>
      </c>
      <c r="E16" s="56" t="s">
        <v>2149</v>
      </c>
      <c r="F16" s="55" t="s">
        <v>4</v>
      </c>
      <c r="G16" s="55" t="s">
        <v>37</v>
      </c>
      <c r="H16" s="56" t="s">
        <v>2140</v>
      </c>
      <c r="I16" s="56" t="s">
        <v>2141</v>
      </c>
      <c r="J16" s="55" t="s">
        <v>86</v>
      </c>
      <c r="K16" s="56"/>
      <c r="L16" s="57"/>
      <c r="M16" s="56"/>
    </row>
    <row r="17" spans="2:13" ht="68.400000000000006" x14ac:dyDescent="0.3">
      <c r="B17" s="55">
        <v>1</v>
      </c>
      <c r="C17" s="55" t="s">
        <v>82</v>
      </c>
      <c r="D17" s="56" t="s">
        <v>2152</v>
      </c>
      <c r="E17" s="56" t="s">
        <v>2151</v>
      </c>
      <c r="F17" s="55" t="s">
        <v>4</v>
      </c>
      <c r="G17" s="55" t="s">
        <v>37</v>
      </c>
      <c r="H17" s="56" t="s">
        <v>2140</v>
      </c>
      <c r="I17" s="56" t="s">
        <v>2142</v>
      </c>
      <c r="J17" s="55" t="s">
        <v>86</v>
      </c>
      <c r="K17" s="56"/>
      <c r="L17" s="57"/>
      <c r="M17" s="56"/>
    </row>
    <row r="18" spans="2:13" ht="102.6" x14ac:dyDescent="0.3">
      <c r="B18" s="55">
        <v>1</v>
      </c>
      <c r="C18" s="55" t="s">
        <v>82</v>
      </c>
      <c r="D18" s="56" t="s">
        <v>2153</v>
      </c>
      <c r="E18" s="56" t="s">
        <v>2151</v>
      </c>
      <c r="F18" s="55" t="s">
        <v>4</v>
      </c>
      <c r="G18" s="55" t="s">
        <v>37</v>
      </c>
      <c r="H18" s="56" t="s">
        <v>2143</v>
      </c>
      <c r="I18" s="56" t="s">
        <v>2144</v>
      </c>
      <c r="J18" s="55" t="s">
        <v>86</v>
      </c>
      <c r="K18" s="56"/>
      <c r="L18" s="57"/>
      <c r="M18" s="56"/>
    </row>
    <row r="19" spans="2:13" ht="102.6" x14ac:dyDescent="0.3">
      <c r="B19" s="55">
        <v>1</v>
      </c>
      <c r="C19" s="55" t="s">
        <v>82</v>
      </c>
      <c r="D19" s="56" t="s">
        <v>2155</v>
      </c>
      <c r="E19" s="56" t="s">
        <v>2154</v>
      </c>
      <c r="F19" s="55" t="s">
        <v>4</v>
      </c>
      <c r="G19" s="55" t="s">
        <v>37</v>
      </c>
      <c r="H19" s="56" t="s">
        <v>2143</v>
      </c>
      <c r="I19" s="56" t="s">
        <v>2144</v>
      </c>
      <c r="J19" s="55" t="s">
        <v>86</v>
      </c>
      <c r="K19" s="56"/>
      <c r="L19" s="57"/>
      <c r="M19" s="56"/>
    </row>
    <row r="20" spans="2:13" ht="91.2" x14ac:dyDescent="0.3">
      <c r="B20" s="55">
        <v>1</v>
      </c>
      <c r="C20" s="55" t="s">
        <v>174</v>
      </c>
      <c r="D20" s="56" t="s">
        <v>2156</v>
      </c>
      <c r="E20" s="56" t="s">
        <v>2157</v>
      </c>
      <c r="F20" s="55" t="s">
        <v>4</v>
      </c>
      <c r="G20" s="55" t="s">
        <v>37</v>
      </c>
      <c r="H20" s="56" t="s">
        <v>2145</v>
      </c>
      <c r="I20" s="56" t="s">
        <v>2146</v>
      </c>
      <c r="J20" s="55" t="s">
        <v>86</v>
      </c>
      <c r="K20" s="56"/>
      <c r="L20" s="57"/>
      <c r="M20" s="56"/>
    </row>
    <row r="21" spans="2:13" ht="12" thickBot="1" x14ac:dyDescent="0.35">
      <c r="D21" s="59"/>
      <c r="E21" s="59"/>
      <c r="H21" s="59"/>
      <c r="I21" s="59"/>
      <c r="K21" s="59"/>
      <c r="M21" s="59"/>
    </row>
    <row r="22" spans="2:13" s="48" customFormat="1" ht="2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45.6" x14ac:dyDescent="0.3">
      <c r="B23" s="55">
        <v>2</v>
      </c>
      <c r="C23" s="55" t="s">
        <v>82</v>
      </c>
      <c r="D23" s="56" t="s">
        <v>2162</v>
      </c>
      <c r="E23" s="56" t="s">
        <v>2147</v>
      </c>
      <c r="F23" s="55" t="s">
        <v>4</v>
      </c>
      <c r="G23" s="55" t="s">
        <v>37</v>
      </c>
      <c r="H23" s="56" t="s">
        <v>2158</v>
      </c>
      <c r="I23" s="56" t="s">
        <v>2159</v>
      </c>
      <c r="J23" s="55" t="s">
        <v>86</v>
      </c>
      <c r="K23" s="56"/>
      <c r="L23" s="57"/>
      <c r="M23" s="56"/>
    </row>
    <row r="24" spans="2:13" ht="45.6" x14ac:dyDescent="0.3">
      <c r="B24" s="55">
        <v>2</v>
      </c>
      <c r="C24" s="55" t="s">
        <v>82</v>
      </c>
      <c r="D24" s="56" t="s">
        <v>2153</v>
      </c>
      <c r="E24" s="56" t="s">
        <v>2151</v>
      </c>
      <c r="F24" s="55" t="s">
        <v>4</v>
      </c>
      <c r="G24" s="55" t="s">
        <v>37</v>
      </c>
      <c r="H24" s="56" t="s">
        <v>2160</v>
      </c>
      <c r="I24" s="56" t="s">
        <v>2161</v>
      </c>
      <c r="J24" s="55" t="s">
        <v>86</v>
      </c>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102.6" x14ac:dyDescent="0.3">
      <c r="B27" s="55">
        <v>3</v>
      </c>
      <c r="C27" s="55" t="s">
        <v>82</v>
      </c>
      <c r="D27" s="56" t="s">
        <v>473</v>
      </c>
      <c r="E27" s="56" t="s">
        <v>2168</v>
      </c>
      <c r="F27" s="55" t="s">
        <v>4</v>
      </c>
      <c r="G27" s="55" t="s">
        <v>37</v>
      </c>
      <c r="H27" s="56" t="s">
        <v>2163</v>
      </c>
      <c r="I27" s="56" t="s">
        <v>2164</v>
      </c>
      <c r="J27" s="55" t="s">
        <v>86</v>
      </c>
      <c r="K27" s="56"/>
      <c r="L27" s="57"/>
      <c r="M27" s="56"/>
    </row>
    <row r="28" spans="2:13" ht="114" x14ac:dyDescent="0.3">
      <c r="B28" s="55">
        <v>3</v>
      </c>
      <c r="C28" s="55" t="s">
        <v>174</v>
      </c>
      <c r="D28" s="56" t="s">
        <v>2170</v>
      </c>
      <c r="E28" s="56" t="s">
        <v>2169</v>
      </c>
      <c r="F28" s="55" t="s">
        <v>4</v>
      </c>
      <c r="G28" s="55" t="s">
        <v>37</v>
      </c>
      <c r="H28" s="56" t="s">
        <v>2165</v>
      </c>
      <c r="I28" s="56" t="s">
        <v>2146</v>
      </c>
      <c r="J28" s="55" t="s">
        <v>86</v>
      </c>
      <c r="K28" s="56"/>
      <c r="L28" s="134"/>
      <c r="M28" s="56"/>
    </row>
    <row r="29" spans="2:13" ht="79.8" x14ac:dyDescent="0.3">
      <c r="B29" s="55">
        <v>3</v>
      </c>
      <c r="C29" s="55" t="s">
        <v>174</v>
      </c>
      <c r="D29" s="56" t="s">
        <v>477</v>
      </c>
      <c r="E29" s="56" t="s">
        <v>2171</v>
      </c>
      <c r="F29" s="55" t="s">
        <v>4</v>
      </c>
      <c r="G29" s="55" t="s">
        <v>37</v>
      </c>
      <c r="H29" s="56" t="s">
        <v>2166</v>
      </c>
      <c r="I29" s="56" t="s">
        <v>2167</v>
      </c>
      <c r="J29" s="55" t="s">
        <v>88</v>
      </c>
      <c r="K29" s="56"/>
      <c r="L29" s="57"/>
      <c r="M29" s="56"/>
    </row>
    <row r="30" spans="2:13" ht="12" thickBot="1" x14ac:dyDescent="0.35">
      <c r="D30" s="59"/>
      <c r="E30" s="59"/>
      <c r="H30" s="59"/>
      <c r="I30" s="59"/>
      <c r="K30" s="59"/>
      <c r="M30" s="59"/>
    </row>
    <row r="31" spans="2:13" s="48" customFormat="1" ht="2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91.2" x14ac:dyDescent="0.3">
      <c r="B32" s="55">
        <v>4</v>
      </c>
      <c r="C32" s="55"/>
      <c r="D32" s="56" t="s">
        <v>1988</v>
      </c>
      <c r="E32" s="56" t="s">
        <v>2196</v>
      </c>
      <c r="F32" s="55" t="s">
        <v>4</v>
      </c>
      <c r="G32" s="55" t="s">
        <v>37</v>
      </c>
      <c r="H32" s="56" t="s">
        <v>2172</v>
      </c>
      <c r="I32" s="56" t="s">
        <v>2173</v>
      </c>
      <c r="J32" s="55" t="s">
        <v>86</v>
      </c>
      <c r="K32" s="56"/>
      <c r="L32" s="57"/>
      <c r="M32" s="56"/>
    </row>
    <row r="33" spans="2:13" ht="57" x14ac:dyDescent="0.3">
      <c r="B33" s="55">
        <v>4</v>
      </c>
      <c r="C33" s="55"/>
      <c r="D33" s="56" t="s">
        <v>2197</v>
      </c>
      <c r="E33" s="56" t="s">
        <v>2193</v>
      </c>
      <c r="F33" s="55" t="s">
        <v>4</v>
      </c>
      <c r="G33" s="55" t="s">
        <v>37</v>
      </c>
      <c r="H33" s="56" t="s">
        <v>2174</v>
      </c>
      <c r="I33" s="56" t="s">
        <v>2175</v>
      </c>
      <c r="J33" s="55" t="s">
        <v>86</v>
      </c>
      <c r="K33" s="56"/>
      <c r="L33" s="57"/>
      <c r="M33" s="56"/>
    </row>
    <row r="34" spans="2:13" ht="102.6" x14ac:dyDescent="0.3">
      <c r="B34" s="55">
        <v>4</v>
      </c>
      <c r="C34" s="55" t="s">
        <v>82</v>
      </c>
      <c r="D34" s="56" t="s">
        <v>268</v>
      </c>
      <c r="E34" s="56" t="s">
        <v>2192</v>
      </c>
      <c r="F34" s="55" t="s">
        <v>4</v>
      </c>
      <c r="G34" s="55" t="s">
        <v>37</v>
      </c>
      <c r="H34" s="56" t="s">
        <v>2176</v>
      </c>
      <c r="I34" s="56" t="s">
        <v>2177</v>
      </c>
      <c r="J34" s="55" t="s">
        <v>86</v>
      </c>
      <c r="K34" s="56"/>
      <c r="L34" s="57"/>
      <c r="M34" s="56"/>
    </row>
    <row r="35" spans="2:13" ht="102.6" x14ac:dyDescent="0.3">
      <c r="B35" s="55">
        <v>4</v>
      </c>
      <c r="C35" s="55" t="s">
        <v>82</v>
      </c>
      <c r="D35" s="56" t="s">
        <v>268</v>
      </c>
      <c r="E35" s="56" t="s">
        <v>2168</v>
      </c>
      <c r="F35" s="55" t="s">
        <v>4</v>
      </c>
      <c r="G35" s="55" t="s">
        <v>37</v>
      </c>
      <c r="H35" s="56" t="s">
        <v>2163</v>
      </c>
      <c r="I35" s="56" t="s">
        <v>2164</v>
      </c>
      <c r="J35" s="55" t="s">
        <v>86</v>
      </c>
      <c r="K35" s="56"/>
      <c r="L35" s="57"/>
      <c r="M35" s="56"/>
    </row>
    <row r="36" spans="2:13" ht="171" x14ac:dyDescent="0.3">
      <c r="B36" s="55">
        <v>4</v>
      </c>
      <c r="C36" s="55" t="s">
        <v>82</v>
      </c>
      <c r="D36" s="56" t="s">
        <v>302</v>
      </c>
      <c r="E36" s="56" t="s">
        <v>2194</v>
      </c>
      <c r="F36" s="55" t="s">
        <v>4</v>
      </c>
      <c r="G36" s="55" t="s">
        <v>37</v>
      </c>
      <c r="H36" s="56" t="s">
        <v>2178</v>
      </c>
      <c r="I36" s="56" t="s">
        <v>2179</v>
      </c>
      <c r="J36" s="55" t="s">
        <v>86</v>
      </c>
      <c r="K36" s="56"/>
      <c r="L36" s="57"/>
      <c r="M36" s="56"/>
    </row>
    <row r="37" spans="2:13" ht="102.6" x14ac:dyDescent="0.3">
      <c r="B37" s="55">
        <v>4</v>
      </c>
      <c r="C37" s="55" t="s">
        <v>82</v>
      </c>
      <c r="D37" s="56" t="s">
        <v>268</v>
      </c>
      <c r="E37" s="56" t="s">
        <v>2195</v>
      </c>
      <c r="F37" s="55" t="s">
        <v>4</v>
      </c>
      <c r="G37" s="55" t="s">
        <v>37</v>
      </c>
      <c r="H37" s="56" t="s">
        <v>2180</v>
      </c>
      <c r="I37" s="56" t="s">
        <v>2181</v>
      </c>
      <c r="J37" s="55" t="s">
        <v>86</v>
      </c>
      <c r="K37" s="56"/>
      <c r="L37" s="57"/>
      <c r="M37" s="56"/>
    </row>
    <row r="38" spans="2:13" ht="114" x14ac:dyDescent="0.3">
      <c r="B38" s="55">
        <v>4</v>
      </c>
      <c r="C38" s="55" t="s">
        <v>82</v>
      </c>
      <c r="D38" s="56" t="s">
        <v>2198</v>
      </c>
      <c r="E38" s="56" t="s">
        <v>2199</v>
      </c>
      <c r="F38" s="55" t="s">
        <v>4</v>
      </c>
      <c r="G38" s="55" t="s">
        <v>37</v>
      </c>
      <c r="H38" s="56" t="s">
        <v>2182</v>
      </c>
      <c r="I38" s="56" t="s">
        <v>2183</v>
      </c>
      <c r="J38" s="55" t="s">
        <v>86</v>
      </c>
      <c r="K38" s="56"/>
      <c r="L38" s="57"/>
      <c r="M38" s="56"/>
    </row>
    <row r="39" spans="2:13" ht="68.400000000000006" x14ac:dyDescent="0.3">
      <c r="B39" s="55">
        <v>4</v>
      </c>
      <c r="C39" s="55" t="s">
        <v>82</v>
      </c>
      <c r="D39" s="56" t="s">
        <v>390</v>
      </c>
      <c r="E39" s="56" t="s">
        <v>303</v>
      </c>
      <c r="F39" s="55" t="s">
        <v>4</v>
      </c>
      <c r="G39" s="55" t="s">
        <v>37</v>
      </c>
      <c r="H39" s="56" t="s">
        <v>2184</v>
      </c>
      <c r="I39" s="56" t="s">
        <v>2185</v>
      </c>
      <c r="J39" s="55" t="s">
        <v>86</v>
      </c>
      <c r="K39" s="56"/>
      <c r="L39" s="57"/>
      <c r="M39" s="56"/>
    </row>
    <row r="40" spans="2:13" ht="68.400000000000006" x14ac:dyDescent="0.3">
      <c r="B40" s="55">
        <v>4</v>
      </c>
      <c r="C40" s="55" t="s">
        <v>82</v>
      </c>
      <c r="D40" s="56" t="s">
        <v>392</v>
      </c>
      <c r="E40" s="56" t="s">
        <v>2200</v>
      </c>
      <c r="F40" s="55" t="s">
        <v>4</v>
      </c>
      <c r="G40" s="55" t="s">
        <v>37</v>
      </c>
      <c r="H40" s="56" t="s">
        <v>2186</v>
      </c>
      <c r="I40" s="56" t="s">
        <v>2187</v>
      </c>
      <c r="J40" s="55" t="s">
        <v>86</v>
      </c>
      <c r="K40" s="56"/>
      <c r="L40" s="57"/>
      <c r="M40" s="56"/>
    </row>
    <row r="41" spans="2:13" ht="79.8" x14ac:dyDescent="0.3">
      <c r="B41" s="55">
        <v>4</v>
      </c>
      <c r="C41" s="55" t="s">
        <v>174</v>
      </c>
      <c r="D41" s="56" t="s">
        <v>397</v>
      </c>
      <c r="E41" s="56" t="s">
        <v>2201</v>
      </c>
      <c r="F41" s="55" t="s">
        <v>4</v>
      </c>
      <c r="G41" s="55" t="s">
        <v>37</v>
      </c>
      <c r="H41" s="56" t="s">
        <v>2188</v>
      </c>
      <c r="I41" s="56" t="s">
        <v>2189</v>
      </c>
      <c r="J41" s="55" t="s">
        <v>86</v>
      </c>
      <c r="K41" s="56"/>
      <c r="L41" s="57"/>
      <c r="M41" s="56"/>
    </row>
    <row r="42" spans="2:13" ht="136.80000000000001" x14ac:dyDescent="0.3">
      <c r="B42" s="55">
        <v>4</v>
      </c>
      <c r="C42" s="55" t="s">
        <v>174</v>
      </c>
      <c r="D42" s="56" t="s">
        <v>848</v>
      </c>
      <c r="E42" s="56" t="s">
        <v>2202</v>
      </c>
      <c r="F42" s="55" t="s">
        <v>4</v>
      </c>
      <c r="G42" s="55" t="s">
        <v>37</v>
      </c>
      <c r="H42" s="56" t="s">
        <v>2190</v>
      </c>
      <c r="I42" s="56" t="s">
        <v>2191</v>
      </c>
      <c r="J42" s="55" t="s">
        <v>86</v>
      </c>
      <c r="K42" s="56"/>
      <c r="L42" s="57"/>
      <c r="M42"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20 C23:C24 C27:C29 C32:C42" xr:uid="{00000000-0002-0000-1600-000000000000}">
      <formula1>Frentes</formula1>
    </dataValidation>
    <dataValidation type="list" allowBlank="1" showInputMessage="1" showErrorMessage="1" sqref="F27:F29 F15:F20 F23:F24 F32:F42" xr:uid="{00000000-0002-0000-1600-000001000000}">
      <formula1>Alta_Dirección</formula1>
    </dataValidation>
    <dataValidation type="list" allowBlank="1" showInputMessage="1" showErrorMessage="1" sqref="J15:J20 J23:J24 J27:J29 J32:J42" xr:uid="{00000000-0002-0000-1600-000002000000}">
      <formula1>Categoría</formula1>
    </dataValidation>
    <dataValidation type="list" allowBlank="1" showInputMessage="1" showErrorMessage="1" sqref="L23:L24 L32:L42 L27:L29 L15:L20" xr:uid="{00000000-0002-0000-1600-000003000000}">
      <formula1>Cumplimiento</formula1>
    </dataValidation>
    <dataValidation type="list" allowBlank="1" showInputMessage="1" showErrorMessage="1" sqref="G27:G29 G15:G20 G23:G24 G32:G42" xr:uid="{00000000-0002-0000-1600-000004000000}">
      <formula1>Área</formula1>
    </dataValidation>
    <dataValidation type="list" allowBlank="1" showInputMessage="1" showErrorMessage="1" sqref="B15:B20 B23:B24 B27:B29 B32:B42" xr:uid="{00000000-0002-0000-1600-000005000000}">
      <formula1>Trimestre</formula1>
    </dataValidation>
  </dataValidations>
  <hyperlinks>
    <hyperlink ref="L10:M11" location="Instrucciones!A1" display="Instrucciones para el diligenciamiento" xr:uid="{00000000-0004-0000-16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7B3E4144-DB3F-480A-B24A-E5EFBCEE38FB}">
            <xm:f>NOT(ISERROR(SEARCH(TB!$B$25,L15)))</xm:f>
            <xm:f>TB!$B$25</xm:f>
            <x14:dxf>
              <fill>
                <patternFill>
                  <fgColor theme="1"/>
                  <bgColor rgb="FF00B050"/>
                </patternFill>
              </fill>
            </x14:dxf>
          </x14:cfRule>
          <x14:cfRule type="containsText" priority="14" operator="containsText" id="{05ECBC7E-009B-4581-9CD0-6307243ABF74}">
            <xm:f>NOT(ISERROR(SEARCH(TB!$B$24,L15)))</xm:f>
            <xm:f>TB!$B$24</xm:f>
            <x14:dxf>
              <fill>
                <patternFill>
                  <fgColor theme="1"/>
                  <bgColor rgb="FFFFFF00"/>
                </patternFill>
              </fill>
            </x14:dxf>
          </x14:cfRule>
          <x14:cfRule type="containsText" priority="15" operator="containsText" id="{2E7B3747-FC66-4F5D-B7C3-02D54A25ECEC}">
            <xm:f>NOT(ISERROR(SEARCH(TB!$B$23,L15)))</xm:f>
            <xm:f>TB!$B$23</xm:f>
            <x14:dxf>
              <fill>
                <patternFill>
                  <fgColor theme="1"/>
                  <bgColor rgb="FFFFC000"/>
                </patternFill>
              </fill>
            </x14:dxf>
          </x14:cfRule>
          <x14:cfRule type="containsText" priority="16" operator="containsText" id="{C2D27B75-B683-4C69-83A1-70B0EE0851EB}">
            <xm:f>NOT(ISERROR(SEARCH(TB!$B$22,L15)))</xm:f>
            <xm:f>TB!$B$22</xm:f>
            <x14:dxf>
              <fill>
                <patternFill>
                  <fgColor theme="1"/>
                  <bgColor rgb="FFFF0000"/>
                </patternFill>
              </fill>
            </x14:dxf>
          </x14:cfRule>
          <xm:sqref>L15:L20</xm:sqref>
        </x14:conditionalFormatting>
        <x14:conditionalFormatting xmlns:xm="http://schemas.microsoft.com/office/excel/2006/main">
          <x14:cfRule type="containsText" priority="9" operator="containsText" id="{DFF42239-65FC-427E-8B7D-8CE7BEBAADDB}">
            <xm:f>NOT(ISERROR(SEARCH(TB!$B$25,L23)))</xm:f>
            <xm:f>TB!$B$25</xm:f>
            <x14:dxf>
              <fill>
                <patternFill>
                  <fgColor theme="1"/>
                  <bgColor rgb="FF00B050"/>
                </patternFill>
              </fill>
            </x14:dxf>
          </x14:cfRule>
          <x14:cfRule type="containsText" priority="10" operator="containsText" id="{F87753AD-C564-4C8F-AB80-3B33C928AE01}">
            <xm:f>NOT(ISERROR(SEARCH(TB!$B$24,L23)))</xm:f>
            <xm:f>TB!$B$24</xm:f>
            <x14:dxf>
              <fill>
                <patternFill>
                  <fgColor theme="1"/>
                  <bgColor rgb="FFFFFF00"/>
                </patternFill>
              </fill>
            </x14:dxf>
          </x14:cfRule>
          <x14:cfRule type="containsText" priority="11" operator="containsText" id="{40C1D7F5-31F0-4762-9531-6B46AE30819B}">
            <xm:f>NOT(ISERROR(SEARCH(TB!$B$23,L23)))</xm:f>
            <xm:f>TB!$B$23</xm:f>
            <x14:dxf>
              <fill>
                <patternFill>
                  <fgColor theme="1"/>
                  <bgColor rgb="FFFFC000"/>
                </patternFill>
              </fill>
            </x14:dxf>
          </x14:cfRule>
          <x14:cfRule type="containsText" priority="12" operator="containsText" id="{BD11AC0E-D85F-4367-8889-241DF84BD08D}">
            <xm:f>NOT(ISERROR(SEARCH(TB!$B$22,L23)))</xm:f>
            <xm:f>TB!$B$22</xm:f>
            <x14:dxf>
              <fill>
                <patternFill>
                  <fgColor theme="1"/>
                  <bgColor rgb="FFFF0000"/>
                </patternFill>
              </fill>
            </x14:dxf>
          </x14:cfRule>
          <xm:sqref>L23:L24</xm:sqref>
        </x14:conditionalFormatting>
        <x14:conditionalFormatting xmlns:xm="http://schemas.microsoft.com/office/excel/2006/main">
          <x14:cfRule type="containsText" priority="5" operator="containsText" id="{C5EA33AB-D998-4DD3-960E-9C6C777214C9}">
            <xm:f>NOT(ISERROR(SEARCH(TB!$B$25,L27)))</xm:f>
            <xm:f>TB!$B$25</xm:f>
            <x14:dxf>
              <fill>
                <patternFill>
                  <fgColor theme="1"/>
                  <bgColor rgb="FF00B050"/>
                </patternFill>
              </fill>
            </x14:dxf>
          </x14:cfRule>
          <x14:cfRule type="containsText" priority="6" operator="containsText" id="{43D25851-CC15-42E4-A48E-FB787FAC48F8}">
            <xm:f>NOT(ISERROR(SEARCH(TB!$B$24,L27)))</xm:f>
            <xm:f>TB!$B$24</xm:f>
            <x14:dxf>
              <fill>
                <patternFill>
                  <fgColor theme="1"/>
                  <bgColor rgb="FFFFFF00"/>
                </patternFill>
              </fill>
            </x14:dxf>
          </x14:cfRule>
          <x14:cfRule type="containsText" priority="7" operator="containsText" id="{59D04C16-129E-42F3-B679-958D3D68BE6C}">
            <xm:f>NOT(ISERROR(SEARCH(TB!$B$23,L27)))</xm:f>
            <xm:f>TB!$B$23</xm:f>
            <x14:dxf>
              <fill>
                <patternFill>
                  <fgColor theme="1"/>
                  <bgColor rgb="FFFFC000"/>
                </patternFill>
              </fill>
            </x14:dxf>
          </x14:cfRule>
          <x14:cfRule type="containsText" priority="8" operator="containsText" id="{884440BC-6C60-40AA-9F0D-FFBE84B46A01}">
            <xm:f>NOT(ISERROR(SEARCH(TB!$B$22,L27)))</xm:f>
            <xm:f>TB!$B$22</xm:f>
            <x14:dxf>
              <fill>
                <patternFill>
                  <fgColor theme="1"/>
                  <bgColor rgb="FFFF0000"/>
                </patternFill>
              </fill>
            </x14:dxf>
          </x14:cfRule>
          <xm:sqref>L27:L29</xm:sqref>
        </x14:conditionalFormatting>
        <x14:conditionalFormatting xmlns:xm="http://schemas.microsoft.com/office/excel/2006/main">
          <x14:cfRule type="containsText" priority="1" operator="containsText" id="{4FE612A8-C414-4CEA-8573-1B3BF699D790}">
            <xm:f>NOT(ISERROR(SEARCH(TB!$B$25,L32)))</xm:f>
            <xm:f>TB!$B$25</xm:f>
            <x14:dxf>
              <fill>
                <patternFill>
                  <fgColor theme="1"/>
                  <bgColor rgb="FF00B050"/>
                </patternFill>
              </fill>
            </x14:dxf>
          </x14:cfRule>
          <x14:cfRule type="containsText" priority="2" operator="containsText" id="{FB23D925-BF6F-4CFF-84D7-A0C30E35835C}">
            <xm:f>NOT(ISERROR(SEARCH(TB!$B$24,L32)))</xm:f>
            <xm:f>TB!$B$24</xm:f>
            <x14:dxf>
              <fill>
                <patternFill>
                  <fgColor theme="1"/>
                  <bgColor rgb="FFFFFF00"/>
                </patternFill>
              </fill>
            </x14:dxf>
          </x14:cfRule>
          <x14:cfRule type="containsText" priority="3" operator="containsText" id="{ECA13E8C-A734-45F1-9A98-2DF912AF993D}">
            <xm:f>NOT(ISERROR(SEARCH(TB!$B$23,L32)))</xm:f>
            <xm:f>TB!$B$23</xm:f>
            <x14:dxf>
              <fill>
                <patternFill>
                  <fgColor theme="1"/>
                  <bgColor rgb="FFFFC000"/>
                </patternFill>
              </fill>
            </x14:dxf>
          </x14:cfRule>
          <x14:cfRule type="containsText" priority="4" operator="containsText" id="{83906DD4-4EAB-47AD-808A-2824AE5D3E9F}">
            <xm:f>NOT(ISERROR(SEARCH(TB!$B$22,L32)))</xm:f>
            <xm:f>TB!$B$22</xm:f>
            <x14:dxf>
              <fill>
                <patternFill>
                  <fgColor theme="1"/>
                  <bgColor rgb="FFFF0000"/>
                </patternFill>
              </fill>
            </x14:dxf>
          </x14:cfRule>
          <xm:sqref>L32:L42</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69"/>
  <dimension ref="A1:W39"/>
  <sheetViews>
    <sheetView zoomScale="90" zoomScaleNormal="90" workbookViewId="0">
      <pane ySplit="14" topLeftCell="A18" activePane="bottomLeft" state="frozen"/>
      <selection activeCell="D10" sqref="D10:D11"/>
      <selection pane="bottomLeft" activeCell="L35" sqref="L35"/>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205</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Contenido!K23</f>
        <v>Dirección de Investigación Universitaria</v>
      </c>
      <c r="E10" s="43" t="s">
        <v>92</v>
      </c>
      <c r="F10" s="44">
        <v>1</v>
      </c>
      <c r="G10" s="43" t="s">
        <v>90</v>
      </c>
      <c r="H10" s="45" t="s">
        <v>115</v>
      </c>
      <c r="I10" s="46">
        <f>(SUM(L$18:L$25))/F10</f>
        <v>0</v>
      </c>
      <c r="J10" s="48"/>
      <c r="K10" s="50"/>
      <c r="L10" s="166" t="s">
        <v>100</v>
      </c>
      <c r="M10" s="166"/>
    </row>
    <row r="11" spans="1:14" s="47" customFormat="1" ht="11.4" customHeight="1" x14ac:dyDescent="0.3">
      <c r="B11" s="48"/>
      <c r="C11" s="164"/>
      <c r="D11" s="165"/>
      <c r="E11" s="43" t="s">
        <v>176</v>
      </c>
      <c r="F11" s="44">
        <v>1</v>
      </c>
      <c r="G11" s="43" t="s">
        <v>90</v>
      </c>
      <c r="H11" s="45" t="s">
        <v>178</v>
      </c>
      <c r="I11" s="46">
        <f>(SUM(L$28:L$31))/F11</f>
        <v>0</v>
      </c>
      <c r="J11" s="48"/>
      <c r="K11" s="50"/>
      <c r="L11" s="166"/>
      <c r="M11" s="166"/>
    </row>
    <row r="12" spans="1:14" s="47" customFormat="1" ht="11.4" customHeight="1" x14ac:dyDescent="0.3">
      <c r="B12" s="48"/>
      <c r="C12" s="43"/>
      <c r="D12" s="49"/>
      <c r="E12" s="43" t="s">
        <v>177</v>
      </c>
      <c r="F12" s="44">
        <v>1</v>
      </c>
      <c r="G12" s="43" t="s">
        <v>90</v>
      </c>
      <c r="H12" s="45" t="s">
        <v>179</v>
      </c>
      <c r="I12" s="46">
        <f>(SUM(L$34:L$39))/F12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82</v>
      </c>
      <c r="D15" s="56" t="s">
        <v>2206</v>
      </c>
      <c r="E15" s="56" t="s">
        <v>2205</v>
      </c>
      <c r="F15" s="55" t="s">
        <v>4</v>
      </c>
      <c r="G15" s="55" t="s">
        <v>49</v>
      </c>
      <c r="H15" s="56" t="s">
        <v>2203</v>
      </c>
      <c r="I15" s="56" t="s">
        <v>2204</v>
      </c>
      <c r="J15" s="55" t="s">
        <v>86</v>
      </c>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79.8" x14ac:dyDescent="0.3">
      <c r="B18" s="55">
        <v>2</v>
      </c>
      <c r="C18" s="55" t="s">
        <v>82</v>
      </c>
      <c r="D18" s="56" t="s">
        <v>2223</v>
      </c>
      <c r="E18" s="56" t="s">
        <v>2224</v>
      </c>
      <c r="F18" s="55" t="s">
        <v>4</v>
      </c>
      <c r="G18" s="55" t="s">
        <v>49</v>
      </c>
      <c r="H18" s="56" t="s">
        <v>2207</v>
      </c>
      <c r="I18" s="56" t="s">
        <v>2208</v>
      </c>
      <c r="J18" s="55" t="s">
        <v>86</v>
      </c>
      <c r="K18" s="56"/>
      <c r="L18" s="57"/>
      <c r="M18" s="56"/>
    </row>
    <row r="19" spans="2:13" ht="57" x14ac:dyDescent="0.3">
      <c r="B19" s="55">
        <v>2</v>
      </c>
      <c r="C19" s="55" t="s">
        <v>82</v>
      </c>
      <c r="D19" s="56" t="s">
        <v>2225</v>
      </c>
      <c r="E19" s="56" t="s">
        <v>2226</v>
      </c>
      <c r="F19" s="55" t="s">
        <v>4</v>
      </c>
      <c r="G19" s="55" t="s">
        <v>49</v>
      </c>
      <c r="H19" s="56" t="s">
        <v>2209</v>
      </c>
      <c r="I19" s="56" t="s">
        <v>2210</v>
      </c>
      <c r="J19" s="55" t="s">
        <v>86</v>
      </c>
      <c r="K19" s="56"/>
      <c r="L19" s="57"/>
      <c r="M19" s="56"/>
    </row>
    <row r="20" spans="2:13" ht="91.2" x14ac:dyDescent="0.3">
      <c r="B20" s="55">
        <v>2</v>
      </c>
      <c r="C20" s="55" t="s">
        <v>82</v>
      </c>
      <c r="D20" s="56" t="s">
        <v>2228</v>
      </c>
      <c r="E20" s="56" t="s">
        <v>2227</v>
      </c>
      <c r="F20" s="55" t="s">
        <v>4</v>
      </c>
      <c r="G20" s="55" t="s">
        <v>49</v>
      </c>
      <c r="H20" s="56" t="s">
        <v>2211</v>
      </c>
      <c r="I20" s="56" t="s">
        <v>2212</v>
      </c>
      <c r="J20" s="55" t="s">
        <v>86</v>
      </c>
      <c r="K20" s="56"/>
      <c r="L20" s="57"/>
      <c r="M20" s="56"/>
    </row>
    <row r="21" spans="2:13" ht="102.6" x14ac:dyDescent="0.3">
      <c r="B21" s="55">
        <v>2</v>
      </c>
      <c r="C21" s="55" t="s">
        <v>82</v>
      </c>
      <c r="D21" s="56" t="s">
        <v>2228</v>
      </c>
      <c r="E21" s="56" t="s">
        <v>2229</v>
      </c>
      <c r="F21" s="55" t="s">
        <v>4</v>
      </c>
      <c r="G21" s="55" t="s">
        <v>49</v>
      </c>
      <c r="H21" s="56" t="s">
        <v>2213</v>
      </c>
      <c r="I21" s="56" t="s">
        <v>2214</v>
      </c>
      <c r="J21" s="55" t="s">
        <v>86</v>
      </c>
      <c r="K21" s="56"/>
      <c r="L21" s="57"/>
      <c r="M21" s="56"/>
    </row>
    <row r="22" spans="2:13" ht="91.2" x14ac:dyDescent="0.3">
      <c r="B22" s="55">
        <v>2</v>
      </c>
      <c r="C22" s="55" t="s">
        <v>82</v>
      </c>
      <c r="D22" s="56" t="s">
        <v>2228</v>
      </c>
      <c r="E22" s="56" t="s">
        <v>2230</v>
      </c>
      <c r="F22" s="55" t="s">
        <v>4</v>
      </c>
      <c r="G22" s="55" t="s">
        <v>49</v>
      </c>
      <c r="H22" s="56" t="s">
        <v>2215</v>
      </c>
      <c r="I22" s="56" t="s">
        <v>2216</v>
      </c>
      <c r="J22" s="55" t="s">
        <v>86</v>
      </c>
      <c r="K22" s="56"/>
      <c r="L22" s="57"/>
      <c r="M22" s="56"/>
    </row>
    <row r="23" spans="2:13" ht="125.4" x14ac:dyDescent="0.3">
      <c r="B23" s="55">
        <v>2</v>
      </c>
      <c r="C23" s="55" t="s">
        <v>82</v>
      </c>
      <c r="D23" s="56" t="s">
        <v>2231</v>
      </c>
      <c r="E23" s="56" t="s">
        <v>2232</v>
      </c>
      <c r="F23" s="55" t="s">
        <v>4</v>
      </c>
      <c r="G23" s="55" t="s">
        <v>49</v>
      </c>
      <c r="H23" s="56" t="s">
        <v>2217</v>
      </c>
      <c r="I23" s="56" t="s">
        <v>2218</v>
      </c>
      <c r="J23" s="55" t="s">
        <v>86</v>
      </c>
      <c r="K23" s="56"/>
      <c r="L23" s="57"/>
      <c r="M23" s="56"/>
    </row>
    <row r="24" spans="2:13" ht="79.8" x14ac:dyDescent="0.3">
      <c r="B24" s="55">
        <v>2</v>
      </c>
      <c r="C24" s="55" t="s">
        <v>82</v>
      </c>
      <c r="D24" s="56" t="s">
        <v>2228</v>
      </c>
      <c r="E24" s="56" t="s">
        <v>2233</v>
      </c>
      <c r="F24" s="55" t="s">
        <v>4</v>
      </c>
      <c r="G24" s="55" t="s">
        <v>49</v>
      </c>
      <c r="H24" s="56" t="s">
        <v>2219</v>
      </c>
      <c r="I24" s="56" t="s">
        <v>2220</v>
      </c>
      <c r="J24" s="55" t="s">
        <v>86</v>
      </c>
      <c r="K24" s="56"/>
      <c r="L24" s="57"/>
      <c r="M24" s="56"/>
    </row>
    <row r="25" spans="2:13" ht="68.400000000000006" x14ac:dyDescent="0.3">
      <c r="B25" s="55">
        <v>2</v>
      </c>
      <c r="C25" s="55" t="s">
        <v>82</v>
      </c>
      <c r="D25" s="56" t="s">
        <v>2234</v>
      </c>
      <c r="E25" s="56" t="s">
        <v>2235</v>
      </c>
      <c r="F25" s="55" t="s">
        <v>4</v>
      </c>
      <c r="G25" s="55" t="s">
        <v>49</v>
      </c>
      <c r="H25" s="56" t="s">
        <v>2221</v>
      </c>
      <c r="I25" s="56" t="s">
        <v>2222</v>
      </c>
      <c r="J25" s="55" t="s">
        <v>86</v>
      </c>
      <c r="K25" s="56"/>
      <c r="L25" s="57"/>
      <c r="M25" s="56"/>
    </row>
    <row r="26" spans="2:13" ht="12" thickBot="1" x14ac:dyDescent="0.35"/>
    <row r="27" spans="2:13" s="48" customFormat="1" ht="30.6" customHeight="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196.5" customHeight="1" x14ac:dyDescent="0.3">
      <c r="B28" s="55">
        <v>3</v>
      </c>
      <c r="C28" s="55" t="s">
        <v>82</v>
      </c>
      <c r="D28" s="56" t="s">
        <v>2243</v>
      </c>
      <c r="E28" s="56" t="s">
        <v>2244</v>
      </c>
      <c r="F28" s="55" t="s">
        <v>4</v>
      </c>
      <c r="G28" s="55" t="s">
        <v>49</v>
      </c>
      <c r="H28" s="56" t="s">
        <v>2236</v>
      </c>
      <c r="I28" s="56" t="s">
        <v>2237</v>
      </c>
      <c r="J28" s="55" t="s">
        <v>87</v>
      </c>
      <c r="K28" s="56"/>
      <c r="L28" s="57"/>
      <c r="M28" s="56"/>
    </row>
    <row r="29" spans="2:13" ht="135" customHeight="1" x14ac:dyDescent="0.3">
      <c r="B29" s="55">
        <v>3</v>
      </c>
      <c r="C29" s="55" t="s">
        <v>82</v>
      </c>
      <c r="D29" s="56" t="s">
        <v>2245</v>
      </c>
      <c r="E29" s="56" t="s">
        <v>2246</v>
      </c>
      <c r="F29" s="55" t="s">
        <v>4</v>
      </c>
      <c r="G29" s="55" t="s">
        <v>49</v>
      </c>
      <c r="H29" s="56" t="s">
        <v>2238</v>
      </c>
      <c r="I29" s="56" t="s">
        <v>2210</v>
      </c>
      <c r="J29" s="55" t="s">
        <v>87</v>
      </c>
      <c r="K29" s="56"/>
      <c r="L29" s="57"/>
      <c r="M29" s="56"/>
    </row>
    <row r="30" spans="2:13" ht="134.25" customHeight="1" x14ac:dyDescent="0.3">
      <c r="B30" s="55">
        <v>3</v>
      </c>
      <c r="C30" s="55" t="s">
        <v>82</v>
      </c>
      <c r="D30" s="56" t="s">
        <v>2247</v>
      </c>
      <c r="E30" s="56" t="s">
        <v>2248</v>
      </c>
      <c r="F30" s="55" t="s">
        <v>4</v>
      </c>
      <c r="G30" s="55" t="s">
        <v>49</v>
      </c>
      <c r="H30" s="56" t="s">
        <v>2239</v>
      </c>
      <c r="I30" s="56" t="s">
        <v>2240</v>
      </c>
      <c r="J30" s="55" t="s">
        <v>87</v>
      </c>
      <c r="K30" s="56"/>
      <c r="L30" s="57"/>
      <c r="M30" s="56"/>
    </row>
    <row r="31" spans="2:13" ht="102.6" x14ac:dyDescent="0.3">
      <c r="B31" s="55">
        <v>3</v>
      </c>
      <c r="C31" s="55" t="s">
        <v>82</v>
      </c>
      <c r="D31" s="56" t="s">
        <v>2249</v>
      </c>
      <c r="E31" s="56" t="s">
        <v>2250</v>
      </c>
      <c r="F31" s="55" t="s">
        <v>4</v>
      </c>
      <c r="G31" s="55" t="s">
        <v>49</v>
      </c>
      <c r="H31" s="56" t="s">
        <v>2241</v>
      </c>
      <c r="I31" s="56" t="s">
        <v>2242</v>
      </c>
      <c r="J31" s="55" t="s">
        <v>87</v>
      </c>
      <c r="K31" s="56"/>
      <c r="L31" s="57"/>
      <c r="M31" s="56"/>
    </row>
    <row r="32" spans="2:13" ht="12" thickBot="1" x14ac:dyDescent="0.35">
      <c r="D32" s="59"/>
      <c r="E32" s="59"/>
      <c r="H32" s="59"/>
      <c r="I32" s="59"/>
      <c r="K32" s="59"/>
      <c r="M32" s="59"/>
    </row>
    <row r="33" spans="2:13" s="48" customFormat="1" ht="21" thickTop="1" x14ac:dyDescent="0.3">
      <c r="B33" s="51" t="s">
        <v>93</v>
      </c>
      <c r="C33" s="51" t="s">
        <v>75</v>
      </c>
      <c r="D33" s="51" t="s">
        <v>76</v>
      </c>
      <c r="E33" s="51" t="s">
        <v>77</v>
      </c>
      <c r="F33" s="51" t="s">
        <v>78</v>
      </c>
      <c r="G33" s="51" t="s">
        <v>79</v>
      </c>
      <c r="H33" s="52" t="s">
        <v>156</v>
      </c>
      <c r="I33" s="52" t="s">
        <v>157</v>
      </c>
      <c r="J33" s="52" t="s">
        <v>158</v>
      </c>
      <c r="K33" s="52" t="s">
        <v>80</v>
      </c>
      <c r="L33" s="53" t="s">
        <v>94</v>
      </c>
      <c r="M33" s="53" t="s">
        <v>95</v>
      </c>
    </row>
    <row r="34" spans="2:13" ht="114" x14ac:dyDescent="0.3">
      <c r="B34" s="55">
        <v>4</v>
      </c>
      <c r="C34" s="55" t="s">
        <v>82</v>
      </c>
      <c r="D34" s="56" t="s">
        <v>1898</v>
      </c>
      <c r="E34" s="56" t="s">
        <v>2270</v>
      </c>
      <c r="F34" s="55" t="s">
        <v>4</v>
      </c>
      <c r="G34" s="55" t="s">
        <v>49</v>
      </c>
      <c r="H34" s="56" t="s">
        <v>2251</v>
      </c>
      <c r="I34" s="56" t="s">
        <v>2252</v>
      </c>
      <c r="J34" s="55" t="s">
        <v>86</v>
      </c>
      <c r="K34" s="56"/>
      <c r="L34" s="57"/>
      <c r="M34" s="56"/>
    </row>
    <row r="35" spans="2:13" ht="228" x14ac:dyDescent="0.3">
      <c r="B35" s="55">
        <v>4</v>
      </c>
      <c r="C35" s="55" t="s">
        <v>82</v>
      </c>
      <c r="D35" s="56" t="s">
        <v>2263</v>
      </c>
      <c r="E35" s="56" t="s">
        <v>2269</v>
      </c>
      <c r="F35" s="55" t="s">
        <v>4</v>
      </c>
      <c r="G35" s="55" t="s">
        <v>49</v>
      </c>
      <c r="H35" s="56" t="s">
        <v>2253</v>
      </c>
      <c r="I35" s="56" t="s">
        <v>2254</v>
      </c>
      <c r="J35" s="55" t="s">
        <v>86</v>
      </c>
      <c r="K35" s="56"/>
      <c r="L35" s="57"/>
      <c r="M35" s="56"/>
    </row>
    <row r="36" spans="2:13" ht="102.6" x14ac:dyDescent="0.3">
      <c r="B36" s="55">
        <v>4</v>
      </c>
      <c r="C36" s="55" t="s">
        <v>82</v>
      </c>
      <c r="D36" s="56" t="s">
        <v>2264</v>
      </c>
      <c r="E36" s="56" t="s">
        <v>2268</v>
      </c>
      <c r="F36" s="55" t="s">
        <v>4</v>
      </c>
      <c r="G36" s="55" t="s">
        <v>49</v>
      </c>
      <c r="H36" s="56" t="s">
        <v>2255</v>
      </c>
      <c r="I36" s="56" t="s">
        <v>2256</v>
      </c>
      <c r="J36" s="55" t="s">
        <v>86</v>
      </c>
      <c r="K36" s="56"/>
      <c r="L36" s="57"/>
      <c r="M36" s="56"/>
    </row>
    <row r="37" spans="2:13" ht="148.19999999999999" x14ac:dyDescent="0.3">
      <c r="B37" s="55">
        <v>4</v>
      </c>
      <c r="C37" s="55" t="s">
        <v>82</v>
      </c>
      <c r="D37" s="56" t="s">
        <v>2245</v>
      </c>
      <c r="E37" s="56" t="s">
        <v>2265</v>
      </c>
      <c r="F37" s="55" t="s">
        <v>4</v>
      </c>
      <c r="G37" s="55" t="s">
        <v>49</v>
      </c>
      <c r="H37" s="56" t="s">
        <v>2257</v>
      </c>
      <c r="I37" s="56" t="s">
        <v>2258</v>
      </c>
      <c r="J37" s="55" t="s">
        <v>86</v>
      </c>
      <c r="K37" s="56"/>
      <c r="L37" s="57"/>
      <c r="M37" s="56"/>
    </row>
    <row r="38" spans="2:13" ht="91.2" x14ac:dyDescent="0.3">
      <c r="B38" s="55">
        <v>4</v>
      </c>
      <c r="C38" s="55" t="s">
        <v>82</v>
      </c>
      <c r="D38" s="56" t="s">
        <v>1974</v>
      </c>
      <c r="E38" s="56" t="s">
        <v>2267</v>
      </c>
      <c r="F38" s="55" t="s">
        <v>4</v>
      </c>
      <c r="G38" s="55" t="s">
        <v>49</v>
      </c>
      <c r="H38" s="56" t="s">
        <v>2259</v>
      </c>
      <c r="I38" s="56" t="s">
        <v>2260</v>
      </c>
      <c r="J38" s="55" t="s">
        <v>86</v>
      </c>
      <c r="K38" s="56"/>
      <c r="L38" s="57"/>
      <c r="M38" s="56"/>
    </row>
    <row r="39" spans="2:13" ht="68.400000000000006" x14ac:dyDescent="0.3">
      <c r="B39" s="55">
        <v>4</v>
      </c>
      <c r="C39" s="55" t="s">
        <v>82</v>
      </c>
      <c r="D39" s="56" t="s">
        <v>1974</v>
      </c>
      <c r="E39" s="56" t="s">
        <v>2266</v>
      </c>
      <c r="F39" s="55" t="s">
        <v>4</v>
      </c>
      <c r="G39" s="55" t="s">
        <v>49</v>
      </c>
      <c r="H39" s="56" t="s">
        <v>2261</v>
      </c>
      <c r="I39" s="56" t="s">
        <v>2262</v>
      </c>
      <c r="J39" s="55" t="s">
        <v>86</v>
      </c>
      <c r="K39" s="56"/>
      <c r="L39" s="57"/>
      <c r="M3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 C28:C31 C18:C25 C34:C39" xr:uid="{00000000-0002-0000-1700-000000000000}">
      <formula1>Frentes</formula1>
    </dataValidation>
    <dataValidation type="list" allowBlank="1" showInputMessage="1" showErrorMessage="1" sqref="F15 F28:F31 F18:F25 F34:F39" xr:uid="{00000000-0002-0000-1700-000001000000}">
      <formula1>Alta_Dirección</formula1>
    </dataValidation>
    <dataValidation type="list" allowBlank="1" showInputMessage="1" showErrorMessage="1" sqref="J15 J28:J31 J18:J25 J34:J39" xr:uid="{00000000-0002-0000-1700-000002000000}">
      <formula1>Categoría</formula1>
    </dataValidation>
    <dataValidation type="list" allowBlank="1" showInputMessage="1" showErrorMessage="1" sqref="L18:L25 L34:L39 L28:L31 L15" xr:uid="{00000000-0002-0000-1700-000003000000}">
      <formula1>Cumplimiento</formula1>
    </dataValidation>
    <dataValidation type="list" allowBlank="1" showInputMessage="1" showErrorMessage="1" sqref="G15 G28:G31 G18:G25 G34:G39" xr:uid="{00000000-0002-0000-1700-000004000000}">
      <formula1>Área</formula1>
    </dataValidation>
    <dataValidation type="list" allowBlank="1" showInputMessage="1" showErrorMessage="1" sqref="B15 B18:B25 B28:B31 B34:B39" xr:uid="{00000000-0002-0000-1700-000005000000}">
      <formula1>Trimestre</formula1>
    </dataValidation>
  </dataValidations>
  <hyperlinks>
    <hyperlink ref="L10:M11" location="Instrucciones!A1" display="Instrucciones para el diligenciamiento" xr:uid="{00000000-0004-0000-17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41D202F6-7D80-482E-A5DB-E671D30A2A1F}">
            <xm:f>NOT(ISERROR(SEARCH(TB!$B$25,L15)))</xm:f>
            <xm:f>TB!$B$25</xm:f>
            <x14:dxf>
              <fill>
                <patternFill>
                  <fgColor theme="1"/>
                  <bgColor rgb="FF00B050"/>
                </patternFill>
              </fill>
            </x14:dxf>
          </x14:cfRule>
          <x14:cfRule type="containsText" priority="14" operator="containsText" id="{403234B6-674E-41D7-B672-492C3CF7387A}">
            <xm:f>NOT(ISERROR(SEARCH(TB!$B$24,L15)))</xm:f>
            <xm:f>TB!$B$24</xm:f>
            <x14:dxf>
              <fill>
                <patternFill>
                  <fgColor theme="1"/>
                  <bgColor rgb="FFFFFF00"/>
                </patternFill>
              </fill>
            </x14:dxf>
          </x14:cfRule>
          <x14:cfRule type="containsText" priority="15" operator="containsText" id="{CFFF848A-12AD-449C-96C8-BB33B728E12B}">
            <xm:f>NOT(ISERROR(SEARCH(TB!$B$23,L15)))</xm:f>
            <xm:f>TB!$B$23</xm:f>
            <x14:dxf>
              <fill>
                <patternFill>
                  <fgColor theme="1"/>
                  <bgColor rgb="FFFFC000"/>
                </patternFill>
              </fill>
            </x14:dxf>
          </x14:cfRule>
          <x14:cfRule type="containsText" priority="16" operator="containsText" id="{0E4A4BAF-33A1-4936-8EB2-B57A9B18DF50}">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482784F2-164B-40F8-AC9A-FA94298241BB}">
            <xm:f>NOT(ISERROR(SEARCH(TB!$B$25,L18)))</xm:f>
            <xm:f>TB!$B$25</xm:f>
            <x14:dxf>
              <fill>
                <patternFill>
                  <fgColor theme="1"/>
                  <bgColor rgb="FF00B050"/>
                </patternFill>
              </fill>
            </x14:dxf>
          </x14:cfRule>
          <x14:cfRule type="containsText" priority="10" operator="containsText" id="{17DF1091-7B34-4848-9A3A-E90587A900D1}">
            <xm:f>NOT(ISERROR(SEARCH(TB!$B$24,L18)))</xm:f>
            <xm:f>TB!$B$24</xm:f>
            <x14:dxf>
              <fill>
                <patternFill>
                  <fgColor theme="1"/>
                  <bgColor rgb="FFFFFF00"/>
                </patternFill>
              </fill>
            </x14:dxf>
          </x14:cfRule>
          <x14:cfRule type="containsText" priority="11" operator="containsText" id="{02316A00-B0D4-43E2-A9C6-55AD60D2A84B}">
            <xm:f>NOT(ISERROR(SEARCH(TB!$B$23,L18)))</xm:f>
            <xm:f>TB!$B$23</xm:f>
            <x14:dxf>
              <fill>
                <patternFill>
                  <fgColor theme="1"/>
                  <bgColor rgb="FFFFC000"/>
                </patternFill>
              </fill>
            </x14:dxf>
          </x14:cfRule>
          <x14:cfRule type="containsText" priority="12" operator="containsText" id="{15CE2C91-D781-4F09-866D-F98972C20F8C}">
            <xm:f>NOT(ISERROR(SEARCH(TB!$B$22,L18)))</xm:f>
            <xm:f>TB!$B$22</xm:f>
            <x14:dxf>
              <fill>
                <patternFill>
                  <fgColor theme="1"/>
                  <bgColor rgb="FFFF0000"/>
                </patternFill>
              </fill>
            </x14:dxf>
          </x14:cfRule>
          <xm:sqref>L18:L25</xm:sqref>
        </x14:conditionalFormatting>
        <x14:conditionalFormatting xmlns:xm="http://schemas.microsoft.com/office/excel/2006/main">
          <x14:cfRule type="containsText" priority="5" operator="containsText" id="{E5D69EB5-A43B-4CE3-A277-070886AE72D1}">
            <xm:f>NOT(ISERROR(SEARCH(TB!$B$25,L28)))</xm:f>
            <xm:f>TB!$B$25</xm:f>
            <x14:dxf>
              <fill>
                <patternFill>
                  <fgColor theme="1"/>
                  <bgColor rgb="FF00B050"/>
                </patternFill>
              </fill>
            </x14:dxf>
          </x14:cfRule>
          <x14:cfRule type="containsText" priority="6" operator="containsText" id="{7113A749-1030-4DE2-A1F7-D48F9FB27E79}">
            <xm:f>NOT(ISERROR(SEARCH(TB!$B$24,L28)))</xm:f>
            <xm:f>TB!$B$24</xm:f>
            <x14:dxf>
              <fill>
                <patternFill>
                  <fgColor theme="1"/>
                  <bgColor rgb="FFFFFF00"/>
                </patternFill>
              </fill>
            </x14:dxf>
          </x14:cfRule>
          <x14:cfRule type="containsText" priority="7" operator="containsText" id="{35DD6BA2-F0FA-44F1-96B2-4E6208CD6FDC}">
            <xm:f>NOT(ISERROR(SEARCH(TB!$B$23,L28)))</xm:f>
            <xm:f>TB!$B$23</xm:f>
            <x14:dxf>
              <fill>
                <patternFill>
                  <fgColor theme="1"/>
                  <bgColor rgb="FFFFC000"/>
                </patternFill>
              </fill>
            </x14:dxf>
          </x14:cfRule>
          <x14:cfRule type="containsText" priority="8" operator="containsText" id="{2B4DCC13-C56F-47A8-9B54-FA03830B936D}">
            <xm:f>NOT(ISERROR(SEARCH(TB!$B$22,L28)))</xm:f>
            <xm:f>TB!$B$22</xm:f>
            <x14:dxf>
              <fill>
                <patternFill>
                  <fgColor theme="1"/>
                  <bgColor rgb="FFFF0000"/>
                </patternFill>
              </fill>
            </x14:dxf>
          </x14:cfRule>
          <xm:sqref>L28:L31</xm:sqref>
        </x14:conditionalFormatting>
        <x14:conditionalFormatting xmlns:xm="http://schemas.microsoft.com/office/excel/2006/main">
          <x14:cfRule type="containsText" priority="1" operator="containsText" id="{DC4AD1C8-E4D5-4A9D-871E-83DEF2AB1125}">
            <xm:f>NOT(ISERROR(SEARCH(TB!$B$25,L34)))</xm:f>
            <xm:f>TB!$B$25</xm:f>
            <x14:dxf>
              <fill>
                <patternFill>
                  <fgColor theme="1"/>
                  <bgColor rgb="FF00B050"/>
                </patternFill>
              </fill>
            </x14:dxf>
          </x14:cfRule>
          <x14:cfRule type="containsText" priority="2" operator="containsText" id="{C59F9CAB-85AD-4BC8-9CE3-7066EE161B4A}">
            <xm:f>NOT(ISERROR(SEARCH(TB!$B$24,L34)))</xm:f>
            <xm:f>TB!$B$24</xm:f>
            <x14:dxf>
              <fill>
                <patternFill>
                  <fgColor theme="1"/>
                  <bgColor rgb="FFFFFF00"/>
                </patternFill>
              </fill>
            </x14:dxf>
          </x14:cfRule>
          <x14:cfRule type="containsText" priority="3" operator="containsText" id="{CDAD883D-5BE4-42A3-8025-1C1A3D7FA06E}">
            <xm:f>NOT(ISERROR(SEARCH(TB!$B$23,L34)))</xm:f>
            <xm:f>TB!$B$23</xm:f>
            <x14:dxf>
              <fill>
                <patternFill>
                  <fgColor theme="1"/>
                  <bgColor rgb="FFFFC000"/>
                </patternFill>
              </fill>
            </x14:dxf>
          </x14:cfRule>
          <x14:cfRule type="containsText" priority="4" operator="containsText" id="{B4895472-52B8-4B9B-A7D0-A462C40A3B75}">
            <xm:f>NOT(ISERROR(SEARCH(TB!$B$22,L34)))</xm:f>
            <xm:f>TB!$B$22</xm:f>
            <x14:dxf>
              <fill>
                <patternFill>
                  <fgColor theme="1"/>
                  <bgColor rgb="FFFF0000"/>
                </patternFill>
              </fill>
            </x14:dxf>
          </x14:cfRule>
          <xm:sqref>L34:L39</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70"/>
  <dimension ref="A1:W49"/>
  <sheetViews>
    <sheetView zoomScale="90" zoomScaleNormal="90" workbookViewId="0">
      <pane ySplit="14" topLeftCell="A47" activePane="bottomLeft" state="frozen"/>
      <selection activeCell="D10" sqref="D10:D11"/>
      <selection pane="bottomLeft" activeCell="L49" sqref="L4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206</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(SUM(L$15:L$19))/F9</f>
        <v>0</v>
      </c>
      <c r="J9" s="40"/>
      <c r="K9" s="41"/>
      <c r="L9" s="40"/>
      <c r="M9" s="40"/>
      <c r="N9" s="40"/>
    </row>
    <row r="10" spans="1:14" s="47" customFormat="1" ht="11.4" customHeight="1" x14ac:dyDescent="0.3">
      <c r="B10" s="48"/>
      <c r="C10" s="164" t="s">
        <v>96</v>
      </c>
      <c r="D10" s="165" t="str">
        <f>Contenido!K24</f>
        <v>Dirección de Bienestar Universitario</v>
      </c>
      <c r="E10" s="43" t="s">
        <v>92</v>
      </c>
      <c r="F10" s="44">
        <v>1</v>
      </c>
      <c r="G10" s="43" t="s">
        <v>90</v>
      </c>
      <c r="H10" s="45" t="s">
        <v>115</v>
      </c>
      <c r="I10" s="46">
        <f>(SUM(L$22:L$29))/F10</f>
        <v>0</v>
      </c>
      <c r="J10" s="48"/>
      <c r="K10" s="50"/>
      <c r="L10" s="166" t="s">
        <v>100</v>
      </c>
      <c r="M10" s="166"/>
    </row>
    <row r="11" spans="1:14" s="47" customFormat="1" ht="11.4" customHeight="1" x14ac:dyDescent="0.3">
      <c r="B11" s="48"/>
      <c r="C11" s="164"/>
      <c r="D11" s="165"/>
      <c r="E11" s="43" t="s">
        <v>176</v>
      </c>
      <c r="F11" s="44">
        <v>1</v>
      </c>
      <c r="G11" s="43" t="s">
        <v>90</v>
      </c>
      <c r="H11" s="45" t="s">
        <v>178</v>
      </c>
      <c r="I11" s="46">
        <f>(SUM(L$32:L$36))/F11</f>
        <v>0</v>
      </c>
      <c r="J11" s="48"/>
      <c r="K11" s="50"/>
      <c r="L11" s="166"/>
      <c r="M11" s="166"/>
    </row>
    <row r="12" spans="1:14" s="47" customFormat="1" ht="11.4" customHeight="1" x14ac:dyDescent="0.3">
      <c r="B12" s="48"/>
      <c r="C12" s="43"/>
      <c r="D12" s="49"/>
      <c r="E12" s="43" t="s">
        <v>177</v>
      </c>
      <c r="F12" s="44">
        <v>1</v>
      </c>
      <c r="G12" s="43" t="s">
        <v>90</v>
      </c>
      <c r="H12" s="45" t="s">
        <v>179</v>
      </c>
      <c r="I12" s="46">
        <f>(SUM(L$39:L$49))/F12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173</v>
      </c>
      <c r="D15" s="56" t="s">
        <v>2281</v>
      </c>
      <c r="E15" s="56" t="s">
        <v>2282</v>
      </c>
      <c r="F15" s="55" t="s">
        <v>4</v>
      </c>
      <c r="G15" s="55" t="s">
        <v>53</v>
      </c>
      <c r="H15" s="56" t="s">
        <v>2271</v>
      </c>
      <c r="I15" s="56" t="s">
        <v>2272</v>
      </c>
      <c r="J15" s="55" t="s">
        <v>86</v>
      </c>
      <c r="K15" s="56"/>
      <c r="L15" s="57"/>
      <c r="M15" s="56"/>
    </row>
    <row r="16" spans="1:14" ht="68.400000000000006" x14ac:dyDescent="0.3">
      <c r="B16" s="55">
        <v>1</v>
      </c>
      <c r="C16" s="55" t="s">
        <v>173</v>
      </c>
      <c r="D16" s="56" t="s">
        <v>2284</v>
      </c>
      <c r="E16" s="56" t="s">
        <v>2283</v>
      </c>
      <c r="F16" s="55" t="s">
        <v>4</v>
      </c>
      <c r="G16" s="55" t="s">
        <v>53</v>
      </c>
      <c r="H16" s="56" t="s">
        <v>2273</v>
      </c>
      <c r="I16" s="56" t="s">
        <v>2274</v>
      </c>
      <c r="J16" s="55" t="s">
        <v>86</v>
      </c>
      <c r="K16" s="56"/>
      <c r="L16" s="57"/>
      <c r="M16" s="56"/>
    </row>
    <row r="17" spans="2:13" ht="68.400000000000006" x14ac:dyDescent="0.3">
      <c r="B17" s="55">
        <v>1</v>
      </c>
      <c r="C17" s="55" t="s">
        <v>173</v>
      </c>
      <c r="D17" s="56" t="s">
        <v>2285</v>
      </c>
      <c r="E17" s="56" t="s">
        <v>2286</v>
      </c>
      <c r="F17" s="55" t="s">
        <v>4</v>
      </c>
      <c r="G17" s="55" t="s">
        <v>53</v>
      </c>
      <c r="H17" s="56" t="s">
        <v>2275</v>
      </c>
      <c r="I17" s="56" t="s">
        <v>2276</v>
      </c>
      <c r="J17" s="55" t="s">
        <v>86</v>
      </c>
      <c r="K17" s="56"/>
      <c r="L17" s="57"/>
      <c r="M17" s="56"/>
    </row>
    <row r="18" spans="2:13" ht="79.8" x14ac:dyDescent="0.3">
      <c r="B18" s="55">
        <v>1</v>
      </c>
      <c r="C18" s="55" t="s">
        <v>173</v>
      </c>
      <c r="D18" s="56" t="s">
        <v>2287</v>
      </c>
      <c r="E18" s="56" t="s">
        <v>2288</v>
      </c>
      <c r="F18" s="55" t="s">
        <v>4</v>
      </c>
      <c r="G18" s="55" t="s">
        <v>53</v>
      </c>
      <c r="H18" s="56" t="s">
        <v>2277</v>
      </c>
      <c r="I18" s="56" t="s">
        <v>2278</v>
      </c>
      <c r="J18" s="55" t="s">
        <v>86</v>
      </c>
      <c r="K18" s="56"/>
      <c r="L18" s="57"/>
      <c r="M18" s="56"/>
    </row>
    <row r="19" spans="2:13" ht="79.8" x14ac:dyDescent="0.3">
      <c r="B19" s="55">
        <v>1</v>
      </c>
      <c r="C19" s="55" t="s">
        <v>173</v>
      </c>
      <c r="D19" s="56" t="s">
        <v>2289</v>
      </c>
      <c r="E19" s="56" t="s">
        <v>2290</v>
      </c>
      <c r="F19" s="55" t="s">
        <v>4</v>
      </c>
      <c r="G19" s="55" t="s">
        <v>53</v>
      </c>
      <c r="H19" s="56" t="s">
        <v>2279</v>
      </c>
      <c r="I19" s="56" t="s">
        <v>2280</v>
      </c>
      <c r="J19" s="55" t="s">
        <v>86</v>
      </c>
      <c r="K19" s="56"/>
      <c r="L19" s="57"/>
      <c r="M19" s="56"/>
    </row>
    <row r="20" spans="2:13" ht="12" thickBot="1" x14ac:dyDescent="0.35">
      <c r="D20" s="59"/>
      <c r="E20" s="59"/>
      <c r="H20" s="59"/>
      <c r="I20" s="59"/>
      <c r="K20" s="59"/>
      <c r="M20" s="59"/>
    </row>
    <row r="21" spans="2:13" s="48" customFormat="1" ht="21" thickTop="1" x14ac:dyDescent="0.3">
      <c r="B21" s="51" t="s">
        <v>93</v>
      </c>
      <c r="C21" s="51" t="s">
        <v>75</v>
      </c>
      <c r="D21" s="51" t="s">
        <v>76</v>
      </c>
      <c r="E21" s="51" t="s">
        <v>77</v>
      </c>
      <c r="F21" s="51" t="s">
        <v>78</v>
      </c>
      <c r="G21" s="51" t="s">
        <v>79</v>
      </c>
      <c r="H21" s="52" t="s">
        <v>156</v>
      </c>
      <c r="I21" s="52" t="s">
        <v>157</v>
      </c>
      <c r="J21" s="52" t="s">
        <v>158</v>
      </c>
      <c r="K21" s="52" t="s">
        <v>80</v>
      </c>
      <c r="L21" s="53" t="s">
        <v>94</v>
      </c>
      <c r="M21" s="53" t="s">
        <v>95</v>
      </c>
    </row>
    <row r="22" spans="2:13" ht="68.400000000000006" x14ac:dyDescent="0.3">
      <c r="B22" s="55">
        <v>2</v>
      </c>
      <c r="C22" s="55" t="s">
        <v>173</v>
      </c>
      <c r="D22" s="56" t="s">
        <v>2284</v>
      </c>
      <c r="E22" s="56" t="s">
        <v>2304</v>
      </c>
      <c r="F22" s="55" t="s">
        <v>4</v>
      </c>
      <c r="G22" s="55" t="s">
        <v>53</v>
      </c>
      <c r="H22" s="56" t="s">
        <v>2291</v>
      </c>
      <c r="I22" s="56" t="s">
        <v>2272</v>
      </c>
      <c r="J22" s="55" t="s">
        <v>86</v>
      </c>
      <c r="K22" s="56"/>
      <c r="L22" s="57"/>
      <c r="M22" s="56"/>
    </row>
    <row r="23" spans="2:13" ht="68.400000000000006" x14ac:dyDescent="0.3">
      <c r="B23" s="55">
        <v>2</v>
      </c>
      <c r="C23" s="55" t="s">
        <v>173</v>
      </c>
      <c r="D23" s="56" t="s">
        <v>2284</v>
      </c>
      <c r="E23" s="56" t="s">
        <v>2283</v>
      </c>
      <c r="F23" s="55" t="s">
        <v>4</v>
      </c>
      <c r="G23" s="55" t="s">
        <v>53</v>
      </c>
      <c r="H23" s="56" t="s">
        <v>2292</v>
      </c>
      <c r="I23" s="56" t="s">
        <v>2274</v>
      </c>
      <c r="J23" s="55" t="s">
        <v>86</v>
      </c>
      <c r="K23" s="56"/>
      <c r="L23" s="57"/>
      <c r="M23" s="56"/>
    </row>
    <row r="24" spans="2:13" ht="68.400000000000006" x14ac:dyDescent="0.3">
      <c r="B24" s="55">
        <v>2</v>
      </c>
      <c r="C24" s="55" t="s">
        <v>173</v>
      </c>
      <c r="D24" s="56" t="s">
        <v>2305</v>
      </c>
      <c r="E24" s="56" t="s">
        <v>2283</v>
      </c>
      <c r="F24" s="55" t="s">
        <v>4</v>
      </c>
      <c r="G24" s="55" t="s">
        <v>53</v>
      </c>
      <c r="H24" s="56" t="s">
        <v>2293</v>
      </c>
      <c r="I24" s="56" t="s">
        <v>2274</v>
      </c>
      <c r="J24" s="55" t="s">
        <v>86</v>
      </c>
      <c r="K24" s="56"/>
      <c r="L24" s="57"/>
      <c r="M24" s="56"/>
    </row>
    <row r="25" spans="2:13" ht="102.6" x14ac:dyDescent="0.3">
      <c r="B25" s="55">
        <v>2</v>
      </c>
      <c r="C25" s="55" t="s">
        <v>173</v>
      </c>
      <c r="D25" s="56" t="s">
        <v>2307</v>
      </c>
      <c r="E25" s="56" t="s">
        <v>2306</v>
      </c>
      <c r="F25" s="55" t="s">
        <v>4</v>
      </c>
      <c r="G25" s="55" t="s">
        <v>53</v>
      </c>
      <c r="H25" s="56" t="s">
        <v>2294</v>
      </c>
      <c r="I25" s="56" t="s">
        <v>2295</v>
      </c>
      <c r="J25" s="55" t="s">
        <v>86</v>
      </c>
      <c r="K25" s="56"/>
      <c r="L25" s="57"/>
      <c r="M25" s="56"/>
    </row>
    <row r="26" spans="2:13" ht="79.8" x14ac:dyDescent="0.3">
      <c r="B26" s="55">
        <v>2</v>
      </c>
      <c r="C26" s="55" t="s">
        <v>173</v>
      </c>
      <c r="D26" s="56" t="s">
        <v>2308</v>
      </c>
      <c r="E26" s="56" t="s">
        <v>2306</v>
      </c>
      <c r="F26" s="55" t="s">
        <v>4</v>
      </c>
      <c r="G26" s="55" t="s">
        <v>53</v>
      </c>
      <c r="H26" s="56" t="s">
        <v>2296</v>
      </c>
      <c r="I26" s="56" t="s">
        <v>2297</v>
      </c>
      <c r="J26" s="55" t="s">
        <v>86</v>
      </c>
      <c r="K26" s="56"/>
      <c r="L26" s="57"/>
      <c r="M26" s="56"/>
    </row>
    <row r="27" spans="2:13" ht="79.8" x14ac:dyDescent="0.3">
      <c r="B27" s="55">
        <v>2</v>
      </c>
      <c r="C27" s="55" t="s">
        <v>173</v>
      </c>
      <c r="D27" s="56" t="s">
        <v>2309</v>
      </c>
      <c r="E27" s="56" t="s">
        <v>2288</v>
      </c>
      <c r="F27" s="55" t="s">
        <v>4</v>
      </c>
      <c r="G27" s="55" t="s">
        <v>53</v>
      </c>
      <c r="H27" s="56" t="s">
        <v>2298</v>
      </c>
      <c r="I27" s="56" t="s">
        <v>2299</v>
      </c>
      <c r="J27" s="55" t="s">
        <v>86</v>
      </c>
      <c r="K27" s="56"/>
      <c r="L27" s="57"/>
      <c r="M27" s="56"/>
    </row>
    <row r="28" spans="2:13" ht="68.400000000000006" x14ac:dyDescent="0.3">
      <c r="B28" s="55">
        <v>2</v>
      </c>
      <c r="C28" s="55" t="s">
        <v>173</v>
      </c>
      <c r="D28" s="56" t="s">
        <v>2310</v>
      </c>
      <c r="E28" s="56" t="s">
        <v>2313</v>
      </c>
      <c r="F28" s="55" t="s">
        <v>4</v>
      </c>
      <c r="G28" s="55" t="s">
        <v>53</v>
      </c>
      <c r="H28" s="56" t="s">
        <v>2300</v>
      </c>
      <c r="I28" s="56" t="s">
        <v>2301</v>
      </c>
      <c r="J28" s="55" t="s">
        <v>86</v>
      </c>
      <c r="K28" s="56"/>
      <c r="L28" s="57"/>
      <c r="M28" s="56"/>
    </row>
    <row r="29" spans="2:13" ht="68.400000000000006" x14ac:dyDescent="0.3">
      <c r="B29" s="55">
        <v>2</v>
      </c>
      <c r="C29" s="55" t="s">
        <v>173</v>
      </c>
      <c r="D29" s="56" t="s">
        <v>2312</v>
      </c>
      <c r="E29" s="56" t="s">
        <v>2311</v>
      </c>
      <c r="F29" s="55" t="s">
        <v>4</v>
      </c>
      <c r="G29" s="55" t="s">
        <v>53</v>
      </c>
      <c r="H29" s="56" t="s">
        <v>2302</v>
      </c>
      <c r="I29" s="56" t="s">
        <v>2303</v>
      </c>
      <c r="J29" s="55" t="s">
        <v>86</v>
      </c>
      <c r="K29" s="56"/>
      <c r="L29" s="57"/>
      <c r="M29" s="56"/>
    </row>
    <row r="30" spans="2:13" ht="12" thickBot="1" x14ac:dyDescent="0.35"/>
    <row r="31" spans="2:13" s="48" customFormat="1" ht="30.6" customHeight="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79.8" x14ac:dyDescent="0.3">
      <c r="B32" s="55">
        <v>3</v>
      </c>
      <c r="C32" s="55" t="s">
        <v>173</v>
      </c>
      <c r="D32" s="56" t="s">
        <v>2324</v>
      </c>
      <c r="E32" s="56" t="s">
        <v>2325</v>
      </c>
      <c r="F32" s="55" t="s">
        <v>4</v>
      </c>
      <c r="G32" s="55" t="s">
        <v>141</v>
      </c>
      <c r="H32" s="56" t="s">
        <v>2314</v>
      </c>
      <c r="I32" s="56" t="s">
        <v>2315</v>
      </c>
      <c r="J32" s="55" t="s">
        <v>86</v>
      </c>
      <c r="K32" s="56"/>
      <c r="L32" s="57"/>
      <c r="M32" s="56"/>
    </row>
    <row r="33" spans="2:13" ht="68.400000000000006" x14ac:dyDescent="0.3">
      <c r="B33" s="55">
        <v>3</v>
      </c>
      <c r="C33" s="55" t="s">
        <v>173</v>
      </c>
      <c r="D33" s="56" t="s">
        <v>933</v>
      </c>
      <c r="E33" s="56" t="s">
        <v>2325</v>
      </c>
      <c r="F33" s="55" t="s">
        <v>4</v>
      </c>
      <c r="G33" s="55" t="s">
        <v>53</v>
      </c>
      <c r="H33" s="56" t="s">
        <v>2316</v>
      </c>
      <c r="I33" s="56" t="s">
        <v>2317</v>
      </c>
      <c r="J33" s="55" t="s">
        <v>86</v>
      </c>
      <c r="K33" s="56"/>
      <c r="L33" s="57"/>
      <c r="M33" s="56"/>
    </row>
    <row r="34" spans="2:13" ht="68.400000000000006" x14ac:dyDescent="0.3">
      <c r="B34" s="55">
        <v>3</v>
      </c>
      <c r="C34" s="55" t="s">
        <v>173</v>
      </c>
      <c r="D34" s="56" t="s">
        <v>2326</v>
      </c>
      <c r="E34" s="56" t="s">
        <v>2327</v>
      </c>
      <c r="F34" s="55" t="s">
        <v>4</v>
      </c>
      <c r="G34" s="55" t="s">
        <v>53</v>
      </c>
      <c r="H34" s="56" t="s">
        <v>2318</v>
      </c>
      <c r="I34" s="56" t="s">
        <v>2319</v>
      </c>
      <c r="J34" s="55" t="s">
        <v>86</v>
      </c>
      <c r="K34" s="56"/>
      <c r="L34" s="57"/>
      <c r="M34" s="56"/>
    </row>
    <row r="35" spans="2:13" ht="79.8" x14ac:dyDescent="0.3">
      <c r="B35" s="55">
        <v>3</v>
      </c>
      <c r="C35" s="55" t="s">
        <v>173</v>
      </c>
      <c r="D35" s="56" t="s">
        <v>933</v>
      </c>
      <c r="E35" s="56" t="s">
        <v>2328</v>
      </c>
      <c r="F35" s="55" t="s">
        <v>4</v>
      </c>
      <c r="G35" s="55" t="s">
        <v>53</v>
      </c>
      <c r="H35" s="56" t="s">
        <v>2320</v>
      </c>
      <c r="I35" s="56" t="s">
        <v>2321</v>
      </c>
      <c r="J35" s="55" t="s">
        <v>86</v>
      </c>
      <c r="K35" s="56"/>
      <c r="L35" s="57"/>
      <c r="M35" s="56"/>
    </row>
    <row r="36" spans="2:13" ht="68.400000000000006" x14ac:dyDescent="0.3">
      <c r="B36" s="55">
        <v>3</v>
      </c>
      <c r="C36" s="55" t="s">
        <v>173</v>
      </c>
      <c r="D36" s="56" t="s">
        <v>2329</v>
      </c>
      <c r="E36" s="56" t="s">
        <v>2330</v>
      </c>
      <c r="F36" s="55" t="s">
        <v>4</v>
      </c>
      <c r="G36" s="55" t="s">
        <v>53</v>
      </c>
      <c r="H36" s="56" t="s">
        <v>2322</v>
      </c>
      <c r="I36" s="56" t="s">
        <v>2323</v>
      </c>
      <c r="J36" s="55" t="s">
        <v>86</v>
      </c>
      <c r="K36" s="56"/>
      <c r="L36" s="57"/>
      <c r="M36" s="56"/>
    </row>
    <row r="37" spans="2:13" ht="12" thickBot="1" x14ac:dyDescent="0.35">
      <c r="D37" s="59"/>
      <c r="E37" s="59"/>
      <c r="H37" s="59"/>
      <c r="I37" s="59"/>
      <c r="K37" s="59"/>
      <c r="M37" s="59"/>
    </row>
    <row r="38" spans="2:13" s="48" customFormat="1" ht="21" thickTop="1" x14ac:dyDescent="0.3">
      <c r="B38" s="51" t="s">
        <v>93</v>
      </c>
      <c r="C38" s="51" t="s">
        <v>75</v>
      </c>
      <c r="D38" s="51" t="s">
        <v>76</v>
      </c>
      <c r="E38" s="51" t="s">
        <v>77</v>
      </c>
      <c r="F38" s="51" t="s">
        <v>78</v>
      </c>
      <c r="G38" s="51" t="s">
        <v>79</v>
      </c>
      <c r="H38" s="52" t="s">
        <v>156</v>
      </c>
      <c r="I38" s="52" t="s">
        <v>157</v>
      </c>
      <c r="J38" s="52" t="s">
        <v>158</v>
      </c>
      <c r="K38" s="52" t="s">
        <v>80</v>
      </c>
      <c r="L38" s="53" t="s">
        <v>94</v>
      </c>
      <c r="M38" s="53" t="s">
        <v>95</v>
      </c>
    </row>
    <row r="39" spans="2:13" ht="68.400000000000006" x14ac:dyDescent="0.3">
      <c r="B39" s="55">
        <v>4</v>
      </c>
      <c r="C39" s="55" t="s">
        <v>173</v>
      </c>
      <c r="D39" s="56" t="s">
        <v>2352</v>
      </c>
      <c r="E39" s="56" t="s">
        <v>2353</v>
      </c>
      <c r="F39" s="55" t="s">
        <v>4</v>
      </c>
      <c r="G39" s="55" t="s">
        <v>53</v>
      </c>
      <c r="H39" s="56" t="s">
        <v>2331</v>
      </c>
      <c r="I39" s="56" t="s">
        <v>2332</v>
      </c>
      <c r="J39" s="55" t="s">
        <v>86</v>
      </c>
      <c r="K39" s="56"/>
      <c r="L39" s="57"/>
      <c r="M39" s="56"/>
    </row>
    <row r="40" spans="2:13" ht="79.8" x14ac:dyDescent="0.3">
      <c r="B40" s="55">
        <v>4</v>
      </c>
      <c r="C40" s="55" t="s">
        <v>173</v>
      </c>
      <c r="D40" s="56" t="s">
        <v>2355</v>
      </c>
      <c r="E40" s="56" t="s">
        <v>2354</v>
      </c>
      <c r="F40" s="55" t="s">
        <v>4</v>
      </c>
      <c r="G40" s="55" t="s">
        <v>53</v>
      </c>
      <c r="H40" s="56" t="s">
        <v>2333</v>
      </c>
      <c r="I40" s="56" t="s">
        <v>2334</v>
      </c>
      <c r="J40" s="55" t="s">
        <v>86</v>
      </c>
      <c r="K40" s="56"/>
      <c r="L40" s="57"/>
      <c r="M40" s="56"/>
    </row>
    <row r="41" spans="2:13" ht="91.2" x14ac:dyDescent="0.3">
      <c r="B41" s="55">
        <v>4</v>
      </c>
      <c r="C41" s="55" t="s">
        <v>173</v>
      </c>
      <c r="D41" s="56" t="s">
        <v>2355</v>
      </c>
      <c r="E41" s="56" t="s">
        <v>2356</v>
      </c>
      <c r="F41" s="55" t="s">
        <v>4</v>
      </c>
      <c r="G41" s="55" t="s">
        <v>53</v>
      </c>
      <c r="H41" s="56" t="s">
        <v>2333</v>
      </c>
      <c r="I41" s="56" t="s">
        <v>2335</v>
      </c>
      <c r="J41" s="55" t="s">
        <v>86</v>
      </c>
      <c r="K41" s="56"/>
      <c r="L41" s="57"/>
      <c r="M41" s="56"/>
    </row>
    <row r="42" spans="2:13" ht="68.400000000000006" x14ac:dyDescent="0.3">
      <c r="B42" s="55">
        <v>4</v>
      </c>
      <c r="C42" s="55" t="s">
        <v>173</v>
      </c>
      <c r="D42" s="56" t="s">
        <v>2357</v>
      </c>
      <c r="E42" s="56" t="s">
        <v>931</v>
      </c>
      <c r="F42" s="55" t="s">
        <v>4</v>
      </c>
      <c r="G42" s="55" t="s">
        <v>53</v>
      </c>
      <c r="H42" s="56" t="s">
        <v>2336</v>
      </c>
      <c r="I42" s="56" t="s">
        <v>2337</v>
      </c>
      <c r="J42" s="55" t="s">
        <v>86</v>
      </c>
      <c r="K42" s="56"/>
      <c r="L42" s="57"/>
      <c r="M42" s="56"/>
    </row>
    <row r="43" spans="2:13" ht="79.8" x14ac:dyDescent="0.3">
      <c r="B43" s="55">
        <v>4</v>
      </c>
      <c r="C43" s="55" t="s">
        <v>173</v>
      </c>
      <c r="D43" s="56" t="s">
        <v>2358</v>
      </c>
      <c r="E43" s="56" t="s">
        <v>2327</v>
      </c>
      <c r="F43" s="55" t="s">
        <v>4</v>
      </c>
      <c r="G43" s="55" t="s">
        <v>53</v>
      </c>
      <c r="H43" s="56" t="s">
        <v>2338</v>
      </c>
      <c r="I43" s="56" t="s">
        <v>2339</v>
      </c>
      <c r="J43" s="55" t="s">
        <v>86</v>
      </c>
      <c r="K43" s="56"/>
      <c r="L43" s="57"/>
      <c r="M43" s="56"/>
    </row>
    <row r="44" spans="2:13" ht="125.4" x14ac:dyDescent="0.3">
      <c r="B44" s="55">
        <v>4</v>
      </c>
      <c r="C44" s="55" t="s">
        <v>173</v>
      </c>
      <c r="D44" s="56" t="s">
        <v>933</v>
      </c>
      <c r="E44" s="56" t="s">
        <v>2327</v>
      </c>
      <c r="F44" s="55" t="s">
        <v>4</v>
      </c>
      <c r="G44" s="55" t="s">
        <v>53</v>
      </c>
      <c r="H44" s="56" t="s">
        <v>2340</v>
      </c>
      <c r="I44" s="56" t="s">
        <v>2341</v>
      </c>
      <c r="J44" s="55" t="s">
        <v>86</v>
      </c>
      <c r="K44" s="56"/>
      <c r="L44" s="57"/>
      <c r="M44" s="56"/>
    </row>
    <row r="45" spans="2:13" ht="68.400000000000006" x14ac:dyDescent="0.3">
      <c r="B45" s="55">
        <v>4</v>
      </c>
      <c r="C45" s="55" t="s">
        <v>173</v>
      </c>
      <c r="D45" s="56" t="s">
        <v>2360</v>
      </c>
      <c r="E45" s="56" t="s">
        <v>2359</v>
      </c>
      <c r="F45" s="55" t="s">
        <v>4</v>
      </c>
      <c r="G45" s="55" t="s">
        <v>53</v>
      </c>
      <c r="H45" s="56" t="s">
        <v>2342</v>
      </c>
      <c r="I45" s="56" t="s">
        <v>2343</v>
      </c>
      <c r="J45" s="55" t="s">
        <v>86</v>
      </c>
      <c r="K45" s="56"/>
      <c r="L45" s="57"/>
      <c r="M45" s="56"/>
    </row>
    <row r="46" spans="2:13" ht="114" x14ac:dyDescent="0.3">
      <c r="B46" s="55">
        <v>4</v>
      </c>
      <c r="C46" s="55" t="s">
        <v>173</v>
      </c>
      <c r="D46" s="56" t="s">
        <v>2360</v>
      </c>
      <c r="E46" s="56" t="s">
        <v>2361</v>
      </c>
      <c r="F46" s="55" t="s">
        <v>4</v>
      </c>
      <c r="G46" s="55" t="s">
        <v>53</v>
      </c>
      <c r="H46" s="56" t="s">
        <v>2344</v>
      </c>
      <c r="I46" s="56" t="s">
        <v>2345</v>
      </c>
      <c r="J46" s="55" t="s">
        <v>86</v>
      </c>
      <c r="K46" s="56"/>
      <c r="L46" s="57"/>
      <c r="M46" s="56"/>
    </row>
    <row r="47" spans="2:13" ht="68.400000000000006" x14ac:dyDescent="0.3">
      <c r="B47" s="55">
        <v>4</v>
      </c>
      <c r="C47" s="55" t="s">
        <v>173</v>
      </c>
      <c r="D47" s="56" t="s">
        <v>2360</v>
      </c>
      <c r="E47" s="56" t="s">
        <v>2330</v>
      </c>
      <c r="F47" s="55" t="s">
        <v>4</v>
      </c>
      <c r="G47" s="55" t="s">
        <v>53</v>
      </c>
      <c r="H47" s="56" t="s">
        <v>2346</v>
      </c>
      <c r="I47" s="56" t="s">
        <v>2347</v>
      </c>
      <c r="J47" s="55" t="s">
        <v>86</v>
      </c>
      <c r="K47" s="56"/>
      <c r="L47" s="57"/>
      <c r="M47" s="56"/>
    </row>
    <row r="48" spans="2:13" ht="102.6" x14ac:dyDescent="0.3">
      <c r="B48" s="55">
        <v>4</v>
      </c>
      <c r="C48" s="55" t="s">
        <v>173</v>
      </c>
      <c r="D48" s="56" t="s">
        <v>2362</v>
      </c>
      <c r="E48" s="56" t="s">
        <v>2363</v>
      </c>
      <c r="F48" s="55" t="s">
        <v>4</v>
      </c>
      <c r="G48" s="55" t="s">
        <v>53</v>
      </c>
      <c r="H48" s="56" t="s">
        <v>2348</v>
      </c>
      <c r="I48" s="56" t="s">
        <v>2349</v>
      </c>
      <c r="J48" s="55" t="s">
        <v>86</v>
      </c>
      <c r="K48" s="56"/>
      <c r="L48" s="57"/>
      <c r="M48" s="56"/>
    </row>
    <row r="49" spans="2:13" ht="79.8" x14ac:dyDescent="0.3">
      <c r="B49" s="55">
        <v>4</v>
      </c>
      <c r="C49" s="55" t="s">
        <v>173</v>
      </c>
      <c r="D49" s="56" t="s">
        <v>2364</v>
      </c>
      <c r="E49" s="56" t="s">
        <v>2365</v>
      </c>
      <c r="F49" s="55" t="s">
        <v>4</v>
      </c>
      <c r="G49" s="55" t="s">
        <v>53</v>
      </c>
      <c r="H49" s="56" t="s">
        <v>2350</v>
      </c>
      <c r="I49" s="56" t="s">
        <v>2351</v>
      </c>
      <c r="J49" s="55" t="s">
        <v>86</v>
      </c>
      <c r="K49" s="56"/>
      <c r="L49" s="57"/>
      <c r="M4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9 B22:B29 B32:B36 B39:B49" xr:uid="{00000000-0002-0000-1800-000000000000}">
      <formula1>Trimestre</formula1>
    </dataValidation>
    <dataValidation type="list" allowBlank="1" showInputMessage="1" showErrorMessage="1" sqref="G32:G36 G15:G19 G22:G29 G39:G49" xr:uid="{00000000-0002-0000-1800-000001000000}">
      <formula1>Área</formula1>
    </dataValidation>
    <dataValidation type="list" allowBlank="1" showInputMessage="1" showErrorMessage="1" sqref="L22:L29 L39:L49 L32:L36 L15:L19" xr:uid="{00000000-0002-0000-1800-000002000000}">
      <formula1>Cumplimiento</formula1>
    </dataValidation>
    <dataValidation type="list" allowBlank="1" showInputMessage="1" showErrorMessage="1" sqref="J32:J36 J15:J19 J22:J29 J39:J49" xr:uid="{00000000-0002-0000-1800-000003000000}">
      <formula1>Categoría</formula1>
    </dataValidation>
    <dataValidation type="list" allowBlank="1" showInputMessage="1" showErrorMessage="1" sqref="F32:F36 F15:F19 F22:F29 F39:F49" xr:uid="{00000000-0002-0000-1800-000004000000}">
      <formula1>Alta_Dirección</formula1>
    </dataValidation>
    <dataValidation type="list" allowBlank="1" showInputMessage="1" showErrorMessage="1" sqref="C32:C36 C15:C19 C22:C29 C39:C49" xr:uid="{00000000-0002-0000-1800-000005000000}">
      <formula1>Frentes</formula1>
    </dataValidation>
  </dataValidations>
  <hyperlinks>
    <hyperlink ref="L10:M11" location="Instrucciones!A1" display="Instrucciones para el diligenciamiento" xr:uid="{00000000-0004-0000-18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225E7F9D-C511-4CB4-814F-24E3B263976E}">
            <xm:f>NOT(ISERROR(SEARCH(TB!$B$25,L15)))</xm:f>
            <xm:f>TB!$B$25</xm:f>
            <x14:dxf>
              <fill>
                <patternFill>
                  <fgColor theme="1"/>
                  <bgColor rgb="FF00B050"/>
                </patternFill>
              </fill>
            </x14:dxf>
          </x14:cfRule>
          <x14:cfRule type="containsText" priority="14" operator="containsText" id="{7981EDFF-64ED-446B-8C07-E7C523BA5FCC}">
            <xm:f>NOT(ISERROR(SEARCH(TB!$B$24,L15)))</xm:f>
            <xm:f>TB!$B$24</xm:f>
            <x14:dxf>
              <fill>
                <patternFill>
                  <fgColor theme="1"/>
                  <bgColor rgb="FFFFFF00"/>
                </patternFill>
              </fill>
            </x14:dxf>
          </x14:cfRule>
          <x14:cfRule type="containsText" priority="15" operator="containsText" id="{8DF04FED-4A03-49A7-8579-40E20BC0F28A}">
            <xm:f>NOT(ISERROR(SEARCH(TB!$B$23,L15)))</xm:f>
            <xm:f>TB!$B$23</xm:f>
            <x14:dxf>
              <fill>
                <patternFill>
                  <fgColor theme="1"/>
                  <bgColor rgb="FFFFC000"/>
                </patternFill>
              </fill>
            </x14:dxf>
          </x14:cfRule>
          <x14:cfRule type="containsText" priority="16" operator="containsText" id="{94DB0F01-999D-4A09-AECF-1C5470D619BB}">
            <xm:f>NOT(ISERROR(SEARCH(TB!$B$22,L15)))</xm:f>
            <xm:f>TB!$B$22</xm:f>
            <x14:dxf>
              <fill>
                <patternFill>
                  <fgColor theme="1"/>
                  <bgColor rgb="FFFF0000"/>
                </patternFill>
              </fill>
            </x14:dxf>
          </x14:cfRule>
          <xm:sqref>L15:L19</xm:sqref>
        </x14:conditionalFormatting>
        <x14:conditionalFormatting xmlns:xm="http://schemas.microsoft.com/office/excel/2006/main">
          <x14:cfRule type="containsText" priority="9" operator="containsText" id="{B3B143FB-CD0D-4E29-8F75-D62C5765B059}">
            <xm:f>NOT(ISERROR(SEARCH(TB!$B$25,L22)))</xm:f>
            <xm:f>TB!$B$25</xm:f>
            <x14:dxf>
              <fill>
                <patternFill>
                  <fgColor theme="1"/>
                  <bgColor rgb="FF00B050"/>
                </patternFill>
              </fill>
            </x14:dxf>
          </x14:cfRule>
          <x14:cfRule type="containsText" priority="10" operator="containsText" id="{706C227C-B7B1-4760-B545-F77DBD5A058E}">
            <xm:f>NOT(ISERROR(SEARCH(TB!$B$24,L22)))</xm:f>
            <xm:f>TB!$B$24</xm:f>
            <x14:dxf>
              <fill>
                <patternFill>
                  <fgColor theme="1"/>
                  <bgColor rgb="FFFFFF00"/>
                </patternFill>
              </fill>
            </x14:dxf>
          </x14:cfRule>
          <x14:cfRule type="containsText" priority="11" operator="containsText" id="{54A26C81-98AB-4CE3-BB09-040AFC79995D}">
            <xm:f>NOT(ISERROR(SEARCH(TB!$B$23,L22)))</xm:f>
            <xm:f>TB!$B$23</xm:f>
            <x14:dxf>
              <fill>
                <patternFill>
                  <fgColor theme="1"/>
                  <bgColor rgb="FFFFC000"/>
                </patternFill>
              </fill>
            </x14:dxf>
          </x14:cfRule>
          <x14:cfRule type="containsText" priority="12" operator="containsText" id="{9F2B8D8A-6761-4E7D-9842-46A8A4AC0EC8}">
            <xm:f>NOT(ISERROR(SEARCH(TB!$B$22,L22)))</xm:f>
            <xm:f>TB!$B$22</xm:f>
            <x14:dxf>
              <fill>
                <patternFill>
                  <fgColor theme="1"/>
                  <bgColor rgb="FFFF0000"/>
                </patternFill>
              </fill>
            </x14:dxf>
          </x14:cfRule>
          <xm:sqref>L22:L29</xm:sqref>
        </x14:conditionalFormatting>
        <x14:conditionalFormatting xmlns:xm="http://schemas.microsoft.com/office/excel/2006/main">
          <x14:cfRule type="containsText" priority="5" operator="containsText" id="{52340445-AB17-41DE-9ACC-FD37B116FB87}">
            <xm:f>NOT(ISERROR(SEARCH(TB!$B$25,L32)))</xm:f>
            <xm:f>TB!$B$25</xm:f>
            <x14:dxf>
              <fill>
                <patternFill>
                  <fgColor theme="1"/>
                  <bgColor rgb="FF00B050"/>
                </patternFill>
              </fill>
            </x14:dxf>
          </x14:cfRule>
          <x14:cfRule type="containsText" priority="6" operator="containsText" id="{DE822F66-2D44-435C-B222-C7041F0A1ADB}">
            <xm:f>NOT(ISERROR(SEARCH(TB!$B$24,L32)))</xm:f>
            <xm:f>TB!$B$24</xm:f>
            <x14:dxf>
              <fill>
                <patternFill>
                  <fgColor theme="1"/>
                  <bgColor rgb="FFFFFF00"/>
                </patternFill>
              </fill>
            </x14:dxf>
          </x14:cfRule>
          <x14:cfRule type="containsText" priority="7" operator="containsText" id="{432F24B4-8B31-4394-ADC5-617D3D23BA70}">
            <xm:f>NOT(ISERROR(SEARCH(TB!$B$23,L32)))</xm:f>
            <xm:f>TB!$B$23</xm:f>
            <x14:dxf>
              <fill>
                <patternFill>
                  <fgColor theme="1"/>
                  <bgColor rgb="FFFFC000"/>
                </patternFill>
              </fill>
            </x14:dxf>
          </x14:cfRule>
          <x14:cfRule type="containsText" priority="8" operator="containsText" id="{DBE14F3C-A870-4061-9097-FF4E5E22E294}">
            <xm:f>NOT(ISERROR(SEARCH(TB!$B$22,L32)))</xm:f>
            <xm:f>TB!$B$22</xm:f>
            <x14:dxf>
              <fill>
                <patternFill>
                  <fgColor theme="1"/>
                  <bgColor rgb="FFFF0000"/>
                </patternFill>
              </fill>
            </x14:dxf>
          </x14:cfRule>
          <xm:sqref>L32:L36</xm:sqref>
        </x14:conditionalFormatting>
        <x14:conditionalFormatting xmlns:xm="http://schemas.microsoft.com/office/excel/2006/main">
          <x14:cfRule type="containsText" priority="1" operator="containsText" id="{445ADD0A-D1E0-4C4E-B73A-CE1C289570BE}">
            <xm:f>NOT(ISERROR(SEARCH(TB!$B$25,L39)))</xm:f>
            <xm:f>TB!$B$25</xm:f>
            <x14:dxf>
              <fill>
                <patternFill>
                  <fgColor theme="1"/>
                  <bgColor rgb="FF00B050"/>
                </patternFill>
              </fill>
            </x14:dxf>
          </x14:cfRule>
          <x14:cfRule type="containsText" priority="2" operator="containsText" id="{18836341-B21F-4053-998C-5C2BEA96E74E}">
            <xm:f>NOT(ISERROR(SEARCH(TB!$B$24,L39)))</xm:f>
            <xm:f>TB!$B$24</xm:f>
            <x14:dxf>
              <fill>
                <patternFill>
                  <fgColor theme="1"/>
                  <bgColor rgb="FFFFFF00"/>
                </patternFill>
              </fill>
            </x14:dxf>
          </x14:cfRule>
          <x14:cfRule type="containsText" priority="3" operator="containsText" id="{AFCAF07F-64C7-416F-BA37-817F51EBA322}">
            <xm:f>NOT(ISERROR(SEARCH(TB!$B$23,L39)))</xm:f>
            <xm:f>TB!$B$23</xm:f>
            <x14:dxf>
              <fill>
                <patternFill>
                  <fgColor theme="1"/>
                  <bgColor rgb="FFFFC000"/>
                </patternFill>
              </fill>
            </x14:dxf>
          </x14:cfRule>
          <x14:cfRule type="containsText" priority="4" operator="containsText" id="{B5680B33-05E1-40D3-8A0E-1A87D416F61B}">
            <xm:f>NOT(ISERROR(SEARCH(TB!$B$22,L39)))</xm:f>
            <xm:f>TB!$B$22</xm:f>
            <x14:dxf>
              <fill>
                <patternFill>
                  <fgColor theme="1"/>
                  <bgColor rgb="FFFF0000"/>
                </patternFill>
              </fill>
            </x14:dxf>
          </x14:cfRule>
          <xm:sqref>L39:L49</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71"/>
  <dimension ref="A1:W35"/>
  <sheetViews>
    <sheetView zoomScale="90" zoomScaleNormal="90" workbookViewId="0">
      <pane ySplit="14" topLeftCell="A31" activePane="bottomLeft" state="frozen"/>
      <selection activeCell="D10" sqref="D10:D11"/>
      <selection pane="bottomLeft" activeCell="F48" sqref="F48"/>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207</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v>
      </c>
      <c r="J9" s="40"/>
      <c r="K9" s="41"/>
      <c r="L9" s="40"/>
      <c r="M9" s="40"/>
      <c r="N9" s="40"/>
    </row>
    <row r="10" spans="1:14" s="47" customFormat="1" ht="11.4" customHeight="1" x14ac:dyDescent="0.3">
      <c r="B10" s="48"/>
      <c r="C10" s="164" t="s">
        <v>96</v>
      </c>
      <c r="D10" s="165" t="str">
        <f>Contenido!K25</f>
        <v>Dirección de Autoevaluación y Acreditación</v>
      </c>
      <c r="E10" s="43" t="s">
        <v>92</v>
      </c>
      <c r="F10" s="44">
        <v>1</v>
      </c>
      <c r="G10" s="43" t="s">
        <v>90</v>
      </c>
      <c r="H10" s="45" t="s">
        <v>115</v>
      </c>
      <c r="I10" s="46">
        <f>(SUM(L$21:L$24))/F10</f>
        <v>0</v>
      </c>
      <c r="J10" s="48"/>
      <c r="K10" s="50"/>
      <c r="L10" s="166" t="s">
        <v>100</v>
      </c>
      <c r="M10" s="166"/>
    </row>
    <row r="11" spans="1:14" s="47" customFormat="1" ht="11.4" customHeight="1" x14ac:dyDescent="0.3">
      <c r="B11" s="48"/>
      <c r="C11" s="164"/>
      <c r="D11" s="165"/>
      <c r="E11" s="43" t="s">
        <v>176</v>
      </c>
      <c r="F11" s="44">
        <v>1</v>
      </c>
      <c r="G11" s="43" t="s">
        <v>90</v>
      </c>
      <c r="H11" s="45" t="s">
        <v>178</v>
      </c>
      <c r="I11" s="46">
        <f>(SUM(L$27:L$30))/F11</f>
        <v>0</v>
      </c>
      <c r="J11" s="48"/>
      <c r="K11" s="50"/>
      <c r="L11" s="166"/>
      <c r="M11" s="166"/>
    </row>
    <row r="12" spans="1:14" s="47" customFormat="1" ht="11.4" customHeight="1" x14ac:dyDescent="0.3">
      <c r="B12" s="48"/>
      <c r="C12" s="43"/>
      <c r="D12" s="49"/>
      <c r="E12" s="43" t="s">
        <v>177</v>
      </c>
      <c r="F12" s="44">
        <v>1</v>
      </c>
      <c r="G12" s="43" t="s">
        <v>90</v>
      </c>
      <c r="H12" s="45" t="s">
        <v>179</v>
      </c>
      <c r="I12" s="46">
        <f>(SUM(L$33:L$35))/F12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121.5" customHeight="1" x14ac:dyDescent="0.3">
      <c r="B15" s="55">
        <v>1</v>
      </c>
      <c r="C15" s="55" t="s">
        <v>82</v>
      </c>
      <c r="D15" s="56" t="s">
        <v>2375</v>
      </c>
      <c r="E15" s="56" t="s">
        <v>2374</v>
      </c>
      <c r="F15" s="55" t="s">
        <v>4</v>
      </c>
      <c r="G15" s="55" t="s">
        <v>57</v>
      </c>
      <c r="H15" s="56" t="s">
        <v>2366</v>
      </c>
      <c r="I15" s="56" t="s">
        <v>2367</v>
      </c>
      <c r="J15" s="55" t="s">
        <v>86</v>
      </c>
      <c r="K15" s="56"/>
      <c r="L15" s="57"/>
      <c r="M15" s="56"/>
    </row>
    <row r="16" spans="1:14" ht="57" x14ac:dyDescent="0.3">
      <c r="B16" s="55">
        <v>1</v>
      </c>
      <c r="C16" s="55" t="s">
        <v>82</v>
      </c>
      <c r="D16" s="56" t="s">
        <v>2375</v>
      </c>
      <c r="E16" s="56" t="s">
        <v>2376</v>
      </c>
      <c r="F16" s="55" t="s">
        <v>4</v>
      </c>
      <c r="G16" s="55" t="s">
        <v>57</v>
      </c>
      <c r="H16" s="56" t="s">
        <v>2368</v>
      </c>
      <c r="I16" s="56" t="s">
        <v>2369</v>
      </c>
      <c r="J16" s="55" t="s">
        <v>86</v>
      </c>
      <c r="K16" s="56"/>
      <c r="L16" s="57"/>
      <c r="M16" s="56"/>
    </row>
    <row r="17" spans="2:13" ht="68.400000000000006" x14ac:dyDescent="0.3">
      <c r="B17" s="55">
        <v>1</v>
      </c>
      <c r="C17" s="55" t="s">
        <v>82</v>
      </c>
      <c r="D17" s="56" t="s">
        <v>2378</v>
      </c>
      <c r="E17" s="56" t="s">
        <v>2377</v>
      </c>
      <c r="F17" s="55" t="s">
        <v>4</v>
      </c>
      <c r="G17" s="55" t="s">
        <v>57</v>
      </c>
      <c r="H17" s="56" t="s">
        <v>2370</v>
      </c>
      <c r="I17" s="56" t="s">
        <v>2371</v>
      </c>
      <c r="J17" s="55" t="s">
        <v>86</v>
      </c>
      <c r="K17" s="56"/>
      <c r="L17" s="57"/>
      <c r="M17" s="56"/>
    </row>
    <row r="18" spans="2:13" ht="138" customHeight="1" x14ac:dyDescent="0.3">
      <c r="B18" s="55">
        <v>1</v>
      </c>
      <c r="C18" s="55" t="s">
        <v>82</v>
      </c>
      <c r="D18" s="56" t="s">
        <v>2378</v>
      </c>
      <c r="E18" s="56" t="s">
        <v>2377</v>
      </c>
      <c r="F18" s="55" t="s">
        <v>4</v>
      </c>
      <c r="G18" s="55" t="s">
        <v>57</v>
      </c>
      <c r="H18" s="56" t="s">
        <v>2372</v>
      </c>
      <c r="I18" s="56" t="s">
        <v>2373</v>
      </c>
      <c r="J18" s="55" t="s">
        <v>86</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114" x14ac:dyDescent="0.3">
      <c r="B21" s="55">
        <v>2</v>
      </c>
      <c r="C21" s="55" t="s">
        <v>82</v>
      </c>
      <c r="D21" s="56" t="s">
        <v>2388</v>
      </c>
      <c r="E21" s="56" t="s">
        <v>2387</v>
      </c>
      <c r="F21" s="55" t="s">
        <v>4</v>
      </c>
      <c r="G21" s="55" t="s">
        <v>57</v>
      </c>
      <c r="H21" s="56" t="s">
        <v>2379</v>
      </c>
      <c r="I21" s="56" t="s">
        <v>2380</v>
      </c>
      <c r="J21" s="55" t="s">
        <v>86</v>
      </c>
      <c r="K21" s="56"/>
      <c r="L21" s="57"/>
      <c r="M21" s="56"/>
    </row>
    <row r="22" spans="2:13" ht="167.25" customHeight="1" x14ac:dyDescent="0.3">
      <c r="B22" s="55">
        <v>2</v>
      </c>
      <c r="C22" s="55" t="s">
        <v>82</v>
      </c>
      <c r="D22" s="56" t="s">
        <v>2389</v>
      </c>
      <c r="E22" s="56" t="s">
        <v>2377</v>
      </c>
      <c r="F22" s="55" t="s">
        <v>4</v>
      </c>
      <c r="G22" s="55" t="s">
        <v>57</v>
      </c>
      <c r="H22" s="56" t="s">
        <v>2381</v>
      </c>
      <c r="I22" s="56" t="s">
        <v>2382</v>
      </c>
      <c r="J22" s="55" t="s">
        <v>86</v>
      </c>
      <c r="K22" s="56"/>
      <c r="L22" s="57"/>
      <c r="M22" s="56"/>
    </row>
    <row r="23" spans="2:13" ht="68.400000000000006" x14ac:dyDescent="0.3">
      <c r="B23" s="55">
        <v>2</v>
      </c>
      <c r="C23" s="55" t="s">
        <v>82</v>
      </c>
      <c r="D23" s="56" t="s">
        <v>2389</v>
      </c>
      <c r="E23" s="56" t="s">
        <v>2377</v>
      </c>
      <c r="F23" s="55" t="s">
        <v>4</v>
      </c>
      <c r="G23" s="55" t="s">
        <v>57</v>
      </c>
      <c r="H23" s="56" t="s">
        <v>2383</v>
      </c>
      <c r="I23" s="56" t="s">
        <v>2384</v>
      </c>
      <c r="J23" s="55" t="s">
        <v>86</v>
      </c>
      <c r="K23" s="56"/>
      <c r="L23" s="57"/>
      <c r="M23" s="56"/>
    </row>
    <row r="24" spans="2:13" ht="68.400000000000006" x14ac:dyDescent="0.3">
      <c r="B24" s="55">
        <v>2</v>
      </c>
      <c r="C24" s="55" t="s">
        <v>82</v>
      </c>
      <c r="D24" s="56" t="s">
        <v>2391</v>
      </c>
      <c r="E24" s="56" t="s">
        <v>2390</v>
      </c>
      <c r="F24" s="55" t="s">
        <v>4</v>
      </c>
      <c r="G24" s="55" t="s">
        <v>57</v>
      </c>
      <c r="H24" s="56" t="s">
        <v>2385</v>
      </c>
      <c r="I24" s="56" t="s">
        <v>2386</v>
      </c>
      <c r="J24" s="55" t="s">
        <v>87</v>
      </c>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79.8" x14ac:dyDescent="0.3">
      <c r="B27" s="55">
        <v>3</v>
      </c>
      <c r="C27" s="55" t="s">
        <v>82</v>
      </c>
      <c r="D27" s="56" t="s">
        <v>610</v>
      </c>
      <c r="E27" s="56" t="s">
        <v>2171</v>
      </c>
      <c r="F27" s="55" t="s">
        <v>4</v>
      </c>
      <c r="G27" s="55" t="s">
        <v>57</v>
      </c>
      <c r="H27" s="56" t="s">
        <v>2392</v>
      </c>
      <c r="I27" s="56" t="s">
        <v>2167</v>
      </c>
      <c r="J27" s="55" t="s">
        <v>87</v>
      </c>
      <c r="K27" s="56"/>
      <c r="L27" s="57"/>
      <c r="M27" s="56"/>
    </row>
    <row r="28" spans="2:13" ht="91.2" x14ac:dyDescent="0.3">
      <c r="B28" s="55">
        <v>3</v>
      </c>
      <c r="C28" s="55" t="s">
        <v>82</v>
      </c>
      <c r="D28" s="56" t="s">
        <v>2401</v>
      </c>
      <c r="E28" s="56" t="s">
        <v>2400</v>
      </c>
      <c r="F28" s="55" t="s">
        <v>4</v>
      </c>
      <c r="G28" s="55" t="s">
        <v>57</v>
      </c>
      <c r="H28" s="56" t="s">
        <v>2393</v>
      </c>
      <c r="I28" s="56" t="s">
        <v>2394</v>
      </c>
      <c r="J28" s="55" t="s">
        <v>86</v>
      </c>
      <c r="K28" s="56"/>
      <c r="L28" s="57"/>
      <c r="M28" s="56"/>
    </row>
    <row r="29" spans="2:13" ht="68.400000000000006" x14ac:dyDescent="0.3">
      <c r="B29" s="55">
        <v>3</v>
      </c>
      <c r="C29" s="55" t="s">
        <v>82</v>
      </c>
      <c r="D29" s="56" t="s">
        <v>2402</v>
      </c>
      <c r="E29" s="56" t="s">
        <v>2395</v>
      </c>
      <c r="F29" s="55" t="s">
        <v>4</v>
      </c>
      <c r="G29" s="55" t="s">
        <v>57</v>
      </c>
      <c r="H29" s="56" t="s">
        <v>2395</v>
      </c>
      <c r="I29" s="56" t="s">
        <v>2396</v>
      </c>
      <c r="J29" s="55" t="s">
        <v>86</v>
      </c>
      <c r="K29" s="56"/>
      <c r="L29" s="57"/>
      <c r="M29" s="56"/>
    </row>
    <row r="30" spans="2:13" ht="57" x14ac:dyDescent="0.3">
      <c r="B30" s="55">
        <v>3</v>
      </c>
      <c r="C30" s="55" t="s">
        <v>82</v>
      </c>
      <c r="D30" s="56" t="s">
        <v>753</v>
      </c>
      <c r="E30" s="56" t="s">
        <v>2403</v>
      </c>
      <c r="F30" s="55" t="s">
        <v>4</v>
      </c>
      <c r="G30" s="55" t="s">
        <v>57</v>
      </c>
      <c r="H30" s="56" t="s">
        <v>2397</v>
      </c>
      <c r="I30" s="56" t="s">
        <v>2398</v>
      </c>
      <c r="J30" s="55" t="s">
        <v>86</v>
      </c>
      <c r="K30" s="56"/>
      <c r="L30" s="57"/>
      <c r="M30" s="56"/>
    </row>
    <row r="31" spans="2:13" ht="12" thickBot="1" x14ac:dyDescent="0.35">
      <c r="D31" s="59"/>
      <c r="E31" s="59"/>
      <c r="H31" s="59"/>
      <c r="I31" s="59"/>
      <c r="K31" s="59"/>
      <c r="M31" s="59"/>
    </row>
    <row r="32" spans="2:13" s="48" customFormat="1" ht="21" thickTop="1" x14ac:dyDescent="0.3">
      <c r="B32" s="51" t="s">
        <v>93</v>
      </c>
      <c r="C32" s="51" t="s">
        <v>75</v>
      </c>
      <c r="D32" s="51" t="s">
        <v>76</v>
      </c>
      <c r="E32" s="51" t="s">
        <v>77</v>
      </c>
      <c r="F32" s="51" t="s">
        <v>78</v>
      </c>
      <c r="G32" s="51" t="s">
        <v>79</v>
      </c>
      <c r="H32" s="52" t="s">
        <v>156</v>
      </c>
      <c r="I32" s="52" t="s">
        <v>157</v>
      </c>
      <c r="J32" s="52" t="s">
        <v>158</v>
      </c>
      <c r="K32" s="52" t="s">
        <v>80</v>
      </c>
      <c r="L32" s="53" t="s">
        <v>94</v>
      </c>
      <c r="M32" s="53" t="s">
        <v>95</v>
      </c>
    </row>
    <row r="33" spans="2:13" ht="45.6" x14ac:dyDescent="0.3">
      <c r="B33" s="55">
        <v>4</v>
      </c>
      <c r="C33" s="55" t="s">
        <v>82</v>
      </c>
      <c r="D33" s="56" t="s">
        <v>2409</v>
      </c>
      <c r="E33" s="56" t="s">
        <v>2201</v>
      </c>
      <c r="F33" s="55" t="s">
        <v>4</v>
      </c>
      <c r="G33" s="55" t="s">
        <v>57</v>
      </c>
      <c r="H33" s="56" t="s">
        <v>2404</v>
      </c>
      <c r="I33" s="56" t="s">
        <v>2189</v>
      </c>
      <c r="J33" s="55" t="s">
        <v>87</v>
      </c>
      <c r="K33" s="56"/>
      <c r="L33" s="57"/>
      <c r="M33" s="56"/>
    </row>
    <row r="34" spans="2:13" ht="68.400000000000006" x14ac:dyDescent="0.3">
      <c r="B34" s="55">
        <v>4</v>
      </c>
      <c r="C34" s="55" t="s">
        <v>82</v>
      </c>
      <c r="D34" s="56" t="s">
        <v>1990</v>
      </c>
      <c r="E34" s="56" t="s">
        <v>2410</v>
      </c>
      <c r="F34" s="55" t="s">
        <v>4</v>
      </c>
      <c r="G34" s="55" t="s">
        <v>57</v>
      </c>
      <c r="H34" s="56" t="s">
        <v>2405</v>
      </c>
      <c r="I34" s="56" t="s">
        <v>2406</v>
      </c>
      <c r="J34" s="55" t="s">
        <v>86</v>
      </c>
      <c r="K34" s="56"/>
      <c r="L34" s="57"/>
      <c r="M34" s="56"/>
    </row>
    <row r="35" spans="2:13" ht="45.6" x14ac:dyDescent="0.3">
      <c r="B35" s="55">
        <v>4</v>
      </c>
      <c r="C35" s="55" t="s">
        <v>82</v>
      </c>
      <c r="D35" s="56" t="s">
        <v>610</v>
      </c>
      <c r="E35" s="56" t="s">
        <v>2411</v>
      </c>
      <c r="F35" s="55" t="s">
        <v>4</v>
      </c>
      <c r="G35" s="55" t="s">
        <v>57</v>
      </c>
      <c r="H35" s="56" t="s">
        <v>2407</v>
      </c>
      <c r="I35" s="56" t="s">
        <v>2408</v>
      </c>
      <c r="J35" s="55" t="s">
        <v>86</v>
      </c>
      <c r="K35" s="56"/>
      <c r="L35" s="57"/>
      <c r="M35"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8 B21:B24 B27:B30 B33:B35" xr:uid="{00000000-0002-0000-1900-000000000000}">
      <formula1>Trimestre</formula1>
    </dataValidation>
    <dataValidation type="list" allowBlank="1" showInputMessage="1" showErrorMessage="1" sqref="G27:G30 G15:G18 G21:G24 G33:G35" xr:uid="{00000000-0002-0000-1900-000001000000}">
      <formula1>Área</formula1>
    </dataValidation>
    <dataValidation type="list" allowBlank="1" showInputMessage="1" showErrorMessage="1" sqref="L21:L24 L33:L35 L27:L30 L15:L18" xr:uid="{00000000-0002-0000-1900-000002000000}">
      <formula1>Cumplimiento</formula1>
    </dataValidation>
    <dataValidation type="list" allowBlank="1" showInputMessage="1" showErrorMessage="1" sqref="J33:J35 J15:J18 J21:J24 J27:J30" xr:uid="{00000000-0002-0000-1900-000003000000}">
      <formula1>Categoría</formula1>
    </dataValidation>
    <dataValidation type="list" allowBlank="1" showInputMessage="1" showErrorMessage="1" sqref="F27:F30 F15:F18 F21:F24 F33:F35" xr:uid="{00000000-0002-0000-1900-000004000000}">
      <formula1>Alta_Dirección</formula1>
    </dataValidation>
    <dataValidation type="list" allowBlank="1" showInputMessage="1" showErrorMessage="1" sqref="C33:C35 C21:C24 C15:C18 C27:C30" xr:uid="{00000000-0002-0000-1900-000005000000}">
      <formula1>Frentes</formula1>
    </dataValidation>
  </dataValidations>
  <hyperlinks>
    <hyperlink ref="L10:M11" location="Instrucciones!A1" display="Instrucciones para el diligenciamiento" xr:uid="{00000000-0004-0000-19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0C5FA55-1DB6-4A08-857B-DA242C03BB02}">
            <xm:f>NOT(ISERROR(SEARCH(TB!$B$25,L15)))</xm:f>
            <xm:f>TB!$B$25</xm:f>
            <x14:dxf>
              <fill>
                <patternFill>
                  <fgColor theme="1"/>
                  <bgColor rgb="FF00B050"/>
                </patternFill>
              </fill>
            </x14:dxf>
          </x14:cfRule>
          <x14:cfRule type="containsText" priority="14" operator="containsText" id="{2767D2F3-9C3A-4F45-A7C4-E975E02558B7}">
            <xm:f>NOT(ISERROR(SEARCH(TB!$B$24,L15)))</xm:f>
            <xm:f>TB!$B$24</xm:f>
            <x14:dxf>
              <fill>
                <patternFill>
                  <fgColor theme="1"/>
                  <bgColor rgb="FFFFFF00"/>
                </patternFill>
              </fill>
            </x14:dxf>
          </x14:cfRule>
          <x14:cfRule type="containsText" priority="15" operator="containsText" id="{C85D1312-8EAB-4D56-8FA2-2099FF3C6A0F}">
            <xm:f>NOT(ISERROR(SEARCH(TB!$B$23,L15)))</xm:f>
            <xm:f>TB!$B$23</xm:f>
            <x14:dxf>
              <fill>
                <patternFill>
                  <fgColor theme="1"/>
                  <bgColor rgb="FFFFC000"/>
                </patternFill>
              </fill>
            </x14:dxf>
          </x14:cfRule>
          <x14:cfRule type="containsText" priority="16" operator="containsText" id="{8FC2E11F-4D5F-4FDD-A924-A6E4992199B4}">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C62B2054-6311-4D94-8ADB-C70752F822FA}">
            <xm:f>NOT(ISERROR(SEARCH(TB!$B$25,L21)))</xm:f>
            <xm:f>TB!$B$25</xm:f>
            <x14:dxf>
              <fill>
                <patternFill>
                  <fgColor theme="1"/>
                  <bgColor rgb="FF00B050"/>
                </patternFill>
              </fill>
            </x14:dxf>
          </x14:cfRule>
          <x14:cfRule type="containsText" priority="10" operator="containsText" id="{F3947BA4-8AC2-48CA-B8C7-A9BBD888951A}">
            <xm:f>NOT(ISERROR(SEARCH(TB!$B$24,L21)))</xm:f>
            <xm:f>TB!$B$24</xm:f>
            <x14:dxf>
              <fill>
                <patternFill>
                  <fgColor theme="1"/>
                  <bgColor rgb="FFFFFF00"/>
                </patternFill>
              </fill>
            </x14:dxf>
          </x14:cfRule>
          <x14:cfRule type="containsText" priority="11" operator="containsText" id="{69A1C4DE-2266-4EF9-AD87-5B0C916EC4E8}">
            <xm:f>NOT(ISERROR(SEARCH(TB!$B$23,L21)))</xm:f>
            <xm:f>TB!$B$23</xm:f>
            <x14:dxf>
              <fill>
                <patternFill>
                  <fgColor theme="1"/>
                  <bgColor rgb="FFFFC000"/>
                </patternFill>
              </fill>
            </x14:dxf>
          </x14:cfRule>
          <x14:cfRule type="containsText" priority="12" operator="containsText" id="{8BEE138E-7CAF-4EDC-AD1B-C00A52A172A9}">
            <xm:f>NOT(ISERROR(SEARCH(TB!$B$22,L21)))</xm:f>
            <xm:f>TB!$B$22</xm:f>
            <x14:dxf>
              <fill>
                <patternFill>
                  <fgColor theme="1"/>
                  <bgColor rgb="FFFF0000"/>
                </patternFill>
              </fill>
            </x14:dxf>
          </x14:cfRule>
          <xm:sqref>L21:L24</xm:sqref>
        </x14:conditionalFormatting>
        <x14:conditionalFormatting xmlns:xm="http://schemas.microsoft.com/office/excel/2006/main">
          <x14:cfRule type="containsText" priority="5" operator="containsText" id="{07CD8392-4CF6-4829-A8C0-CEFD0FBADFD8}">
            <xm:f>NOT(ISERROR(SEARCH(TB!$B$25,L27)))</xm:f>
            <xm:f>TB!$B$25</xm:f>
            <x14:dxf>
              <fill>
                <patternFill>
                  <fgColor theme="1"/>
                  <bgColor rgb="FF00B050"/>
                </patternFill>
              </fill>
            </x14:dxf>
          </x14:cfRule>
          <x14:cfRule type="containsText" priority="6" operator="containsText" id="{F409AD48-CC42-497D-B5FF-CB7C68F25B7F}">
            <xm:f>NOT(ISERROR(SEARCH(TB!$B$24,L27)))</xm:f>
            <xm:f>TB!$B$24</xm:f>
            <x14:dxf>
              <fill>
                <patternFill>
                  <fgColor theme="1"/>
                  <bgColor rgb="FFFFFF00"/>
                </patternFill>
              </fill>
            </x14:dxf>
          </x14:cfRule>
          <x14:cfRule type="containsText" priority="7" operator="containsText" id="{E4809A94-1AFD-4940-9302-43311ED85B36}">
            <xm:f>NOT(ISERROR(SEARCH(TB!$B$23,L27)))</xm:f>
            <xm:f>TB!$B$23</xm:f>
            <x14:dxf>
              <fill>
                <patternFill>
                  <fgColor theme="1"/>
                  <bgColor rgb="FFFFC000"/>
                </patternFill>
              </fill>
            </x14:dxf>
          </x14:cfRule>
          <x14:cfRule type="containsText" priority="8" operator="containsText" id="{A851C280-F42B-4DD5-B8AA-7E9EDEDB2391}">
            <xm:f>NOT(ISERROR(SEARCH(TB!$B$22,L27)))</xm:f>
            <xm:f>TB!$B$22</xm:f>
            <x14:dxf>
              <fill>
                <patternFill>
                  <fgColor theme="1"/>
                  <bgColor rgb="FFFF0000"/>
                </patternFill>
              </fill>
            </x14:dxf>
          </x14:cfRule>
          <xm:sqref>L27:L30</xm:sqref>
        </x14:conditionalFormatting>
        <x14:conditionalFormatting xmlns:xm="http://schemas.microsoft.com/office/excel/2006/main">
          <x14:cfRule type="containsText" priority="1" operator="containsText" id="{55FE40D9-65D3-4443-856B-8E1AF1011273}">
            <xm:f>NOT(ISERROR(SEARCH(TB!$B$25,L33)))</xm:f>
            <xm:f>TB!$B$25</xm:f>
            <x14:dxf>
              <fill>
                <patternFill>
                  <fgColor theme="1"/>
                  <bgColor rgb="FF00B050"/>
                </patternFill>
              </fill>
            </x14:dxf>
          </x14:cfRule>
          <x14:cfRule type="containsText" priority="2" operator="containsText" id="{B3B91197-A521-4F6B-97E5-542EE873B5AB}">
            <xm:f>NOT(ISERROR(SEARCH(TB!$B$24,L33)))</xm:f>
            <xm:f>TB!$B$24</xm:f>
            <x14:dxf>
              <fill>
                <patternFill>
                  <fgColor theme="1"/>
                  <bgColor rgb="FFFFFF00"/>
                </patternFill>
              </fill>
            </x14:dxf>
          </x14:cfRule>
          <x14:cfRule type="containsText" priority="3" operator="containsText" id="{CC4B7AF6-717E-485F-A4F5-1C4936B1C06E}">
            <xm:f>NOT(ISERROR(SEARCH(TB!$B$23,L33)))</xm:f>
            <xm:f>TB!$B$23</xm:f>
            <x14:dxf>
              <fill>
                <patternFill>
                  <fgColor theme="1"/>
                  <bgColor rgb="FFFFC000"/>
                </patternFill>
              </fill>
            </x14:dxf>
          </x14:cfRule>
          <x14:cfRule type="containsText" priority="4" operator="containsText" id="{DF752B3F-561F-4576-89B3-BCB58D2384B6}">
            <xm:f>NOT(ISERROR(SEARCH(TB!$B$22,L33)))</xm:f>
            <xm:f>TB!$B$22</xm:f>
            <x14:dxf>
              <fill>
                <patternFill>
                  <fgColor theme="1"/>
                  <bgColor rgb="FFFF0000"/>
                </patternFill>
              </fill>
            </x14:dxf>
          </x14:cfRule>
          <xm:sqref>L33:L35</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72"/>
  <dimension ref="A1:W37"/>
  <sheetViews>
    <sheetView zoomScale="90" zoomScaleNormal="90" workbookViewId="0">
      <pane ySplit="14" topLeftCell="A37" activePane="bottomLeft" state="frozen"/>
      <selection activeCell="D10" sqref="D10:D11"/>
      <selection pane="bottomLeft" activeCell="L28" sqref="L28"/>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208</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Contenido!K26</f>
        <v>Instituto de Posgrados</v>
      </c>
      <c r="E10" s="43" t="s">
        <v>92</v>
      </c>
      <c r="F10" s="44">
        <v>1</v>
      </c>
      <c r="G10" s="43" t="s">
        <v>90</v>
      </c>
      <c r="H10" s="45" t="s">
        <v>115</v>
      </c>
      <c r="I10" s="46">
        <f>(SUM(L$19:L$21))/F10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(SUM(L$24:L$29))/F11</f>
        <v>0</v>
      </c>
      <c r="J11" s="48"/>
      <c r="K11" s="50"/>
      <c r="L11" s="166"/>
      <c r="M11" s="166"/>
    </row>
    <row r="12" spans="1:14" s="47" customFormat="1" ht="11.4" customHeight="1" x14ac:dyDescent="0.3">
      <c r="B12" s="48"/>
      <c r="C12" s="43"/>
      <c r="D12" s="49"/>
      <c r="E12" s="43" t="s">
        <v>177</v>
      </c>
      <c r="F12" s="44">
        <v>1</v>
      </c>
      <c r="G12" s="43" t="s">
        <v>90</v>
      </c>
      <c r="H12" s="45" t="s">
        <v>179</v>
      </c>
      <c r="I12" s="46">
        <f>(SUM(L$32:L$37))/F12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82</v>
      </c>
      <c r="D15" s="56" t="s">
        <v>2417</v>
      </c>
      <c r="E15" s="56" t="s">
        <v>2416</v>
      </c>
      <c r="F15" s="55" t="s">
        <v>4</v>
      </c>
      <c r="G15" s="55" t="s">
        <v>61</v>
      </c>
      <c r="H15" s="56" t="s">
        <v>2412</v>
      </c>
      <c r="I15" s="56" t="s">
        <v>2413</v>
      </c>
      <c r="J15" s="55" t="s">
        <v>86</v>
      </c>
      <c r="K15" s="56"/>
      <c r="L15" s="57"/>
      <c r="M15" s="56"/>
    </row>
    <row r="16" spans="1:14" ht="45.6" x14ac:dyDescent="0.3">
      <c r="B16" s="55">
        <v>1</v>
      </c>
      <c r="C16" s="55" t="s">
        <v>82</v>
      </c>
      <c r="D16" s="56" t="s">
        <v>2418</v>
      </c>
      <c r="E16" s="56" t="s">
        <v>2419</v>
      </c>
      <c r="F16" s="55" t="s">
        <v>4</v>
      </c>
      <c r="G16" s="55" t="s">
        <v>61</v>
      </c>
      <c r="H16" s="56" t="s">
        <v>2414</v>
      </c>
      <c r="I16" s="56" t="s">
        <v>2415</v>
      </c>
      <c r="J16" s="55" t="s">
        <v>87</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57" x14ac:dyDescent="0.3">
      <c r="B19" s="55">
        <v>2</v>
      </c>
      <c r="C19" s="55" t="s">
        <v>82</v>
      </c>
      <c r="D19" s="56" t="s">
        <v>2426</v>
      </c>
      <c r="E19" s="56" t="s">
        <v>2427</v>
      </c>
      <c r="F19" s="55" t="s">
        <v>4</v>
      </c>
      <c r="G19" s="55" t="s">
        <v>61</v>
      </c>
      <c r="H19" s="56" t="s">
        <v>2420</v>
      </c>
      <c r="I19" s="56" t="s">
        <v>2421</v>
      </c>
      <c r="J19" s="55" t="s">
        <v>86</v>
      </c>
      <c r="K19" s="56"/>
      <c r="L19" s="57"/>
      <c r="M19" s="56"/>
    </row>
    <row r="20" spans="2:13" ht="57" x14ac:dyDescent="0.3">
      <c r="B20" s="55">
        <v>2</v>
      </c>
      <c r="C20" s="55" t="s">
        <v>174</v>
      </c>
      <c r="D20" s="56" t="s">
        <v>2429</v>
      </c>
      <c r="E20" s="56" t="s">
        <v>2428</v>
      </c>
      <c r="F20" s="55" t="s">
        <v>4</v>
      </c>
      <c r="G20" s="55" t="s">
        <v>61</v>
      </c>
      <c r="H20" s="56" t="s">
        <v>2422</v>
      </c>
      <c r="I20" s="56" t="s">
        <v>2423</v>
      </c>
      <c r="J20" s="55" t="s">
        <v>87</v>
      </c>
      <c r="K20" s="56"/>
      <c r="L20" s="57"/>
      <c r="M20" s="56"/>
    </row>
    <row r="21" spans="2:13" ht="45.6" x14ac:dyDescent="0.3">
      <c r="B21" s="55">
        <v>2</v>
      </c>
      <c r="C21" s="55" t="s">
        <v>174</v>
      </c>
      <c r="D21" s="56" t="s">
        <v>2431</v>
      </c>
      <c r="E21" s="56" t="s">
        <v>2430</v>
      </c>
      <c r="F21" s="55" t="s">
        <v>4</v>
      </c>
      <c r="G21" s="55" t="s">
        <v>61</v>
      </c>
      <c r="H21" s="56" t="s">
        <v>2424</v>
      </c>
      <c r="I21" s="56" t="s">
        <v>2425</v>
      </c>
      <c r="J21" s="55" t="s">
        <v>87</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68.400000000000006" x14ac:dyDescent="0.3">
      <c r="B24" s="55">
        <v>3</v>
      </c>
      <c r="C24" s="55" t="s">
        <v>175</v>
      </c>
      <c r="D24" s="56" t="s">
        <v>2444</v>
      </c>
      <c r="E24" s="56" t="s">
        <v>2443</v>
      </c>
      <c r="F24" s="55" t="s">
        <v>4</v>
      </c>
      <c r="G24" s="55" t="s">
        <v>61</v>
      </c>
      <c r="H24" s="56" t="s">
        <v>2432</v>
      </c>
      <c r="I24" s="56" t="s">
        <v>1861</v>
      </c>
      <c r="J24" s="55" t="s">
        <v>86</v>
      </c>
      <c r="K24" s="56"/>
      <c r="L24" s="57"/>
      <c r="M24" s="56"/>
    </row>
    <row r="25" spans="2:13" ht="45.6" x14ac:dyDescent="0.3">
      <c r="B25" s="55">
        <v>3</v>
      </c>
      <c r="C25" s="55" t="s">
        <v>174</v>
      </c>
      <c r="D25" s="56" t="s">
        <v>537</v>
      </c>
      <c r="E25" s="56" t="s">
        <v>2201</v>
      </c>
      <c r="F25" s="55" t="s">
        <v>4</v>
      </c>
      <c r="G25" s="55" t="s">
        <v>61</v>
      </c>
      <c r="H25" s="56" t="s">
        <v>2433</v>
      </c>
      <c r="I25" s="56" t="s">
        <v>2434</v>
      </c>
      <c r="J25" s="55" t="s">
        <v>86</v>
      </c>
      <c r="K25" s="56"/>
      <c r="L25" s="57"/>
      <c r="M25" s="56"/>
    </row>
    <row r="26" spans="2:13" ht="45.6" x14ac:dyDescent="0.3">
      <c r="B26" s="55">
        <v>3</v>
      </c>
      <c r="C26" s="55" t="s">
        <v>174</v>
      </c>
      <c r="D26" s="56" t="s">
        <v>397</v>
      </c>
      <c r="E26" s="56" t="s">
        <v>2201</v>
      </c>
      <c r="F26" s="55" t="s">
        <v>4</v>
      </c>
      <c r="G26" s="55" t="s">
        <v>61</v>
      </c>
      <c r="H26" s="56" t="s">
        <v>2435</v>
      </c>
      <c r="I26" s="56" t="s">
        <v>2436</v>
      </c>
      <c r="J26" s="55" t="s">
        <v>87</v>
      </c>
      <c r="K26" s="56"/>
      <c r="L26" s="57"/>
      <c r="M26" s="56"/>
    </row>
    <row r="27" spans="2:13" ht="57" x14ac:dyDescent="0.3">
      <c r="B27" s="55">
        <v>3</v>
      </c>
      <c r="C27" s="55" t="s">
        <v>174</v>
      </c>
      <c r="D27" s="56" t="s">
        <v>2446</v>
      </c>
      <c r="E27" s="56" t="s">
        <v>2445</v>
      </c>
      <c r="F27" s="55" t="s">
        <v>4</v>
      </c>
      <c r="G27" s="55" t="s">
        <v>61</v>
      </c>
      <c r="H27" s="56" t="s">
        <v>2437</v>
      </c>
      <c r="I27" s="56" t="s">
        <v>2438</v>
      </c>
      <c r="J27" s="55" t="s">
        <v>86</v>
      </c>
      <c r="K27" s="56"/>
      <c r="L27" s="57"/>
      <c r="M27" s="56"/>
    </row>
    <row r="28" spans="2:13" ht="102.6" x14ac:dyDescent="0.3">
      <c r="B28" s="55">
        <v>3</v>
      </c>
      <c r="C28" s="55" t="s">
        <v>174</v>
      </c>
      <c r="D28" s="56" t="s">
        <v>2448</v>
      </c>
      <c r="E28" s="56" t="s">
        <v>2447</v>
      </c>
      <c r="F28" s="55" t="s">
        <v>4</v>
      </c>
      <c r="G28" s="55" t="s">
        <v>61</v>
      </c>
      <c r="H28" s="56" t="s">
        <v>2439</v>
      </c>
      <c r="I28" s="56" t="s">
        <v>2440</v>
      </c>
      <c r="J28" s="55" t="s">
        <v>86</v>
      </c>
      <c r="K28" s="56"/>
      <c r="L28" s="57"/>
      <c r="M28" s="56"/>
    </row>
    <row r="29" spans="2:13" ht="114" x14ac:dyDescent="0.3">
      <c r="B29" s="55">
        <v>3</v>
      </c>
      <c r="C29" s="55" t="s">
        <v>174</v>
      </c>
      <c r="D29" s="56" t="s">
        <v>2450</v>
      </c>
      <c r="E29" s="56" t="s">
        <v>2449</v>
      </c>
      <c r="F29" s="55" t="s">
        <v>4</v>
      </c>
      <c r="G29" s="55" t="s">
        <v>61</v>
      </c>
      <c r="H29" s="56" t="s">
        <v>2441</v>
      </c>
      <c r="I29" s="56" t="s">
        <v>2442</v>
      </c>
      <c r="J29" s="55" t="s">
        <v>86</v>
      </c>
      <c r="K29" s="56"/>
      <c r="L29" s="57"/>
      <c r="M29" s="56"/>
    </row>
    <row r="30" spans="2:13" ht="12" thickBot="1" x14ac:dyDescent="0.35">
      <c r="D30" s="59"/>
      <c r="E30" s="59"/>
      <c r="H30" s="59"/>
      <c r="I30" s="59"/>
      <c r="K30" s="59"/>
      <c r="M30" s="59"/>
    </row>
    <row r="31" spans="2:13" s="48" customFormat="1" ht="2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68.400000000000006" x14ac:dyDescent="0.3">
      <c r="B32" s="55">
        <v>4</v>
      </c>
      <c r="C32" s="55" t="s">
        <v>175</v>
      </c>
      <c r="D32" s="56" t="s">
        <v>2444</v>
      </c>
      <c r="E32" s="56" t="s">
        <v>2443</v>
      </c>
      <c r="F32" s="55" t="s">
        <v>4</v>
      </c>
      <c r="G32" s="55" t="s">
        <v>61</v>
      </c>
      <c r="H32" s="56" t="s">
        <v>2432</v>
      </c>
      <c r="I32" s="56" t="s">
        <v>1861</v>
      </c>
      <c r="J32" s="55" t="s">
        <v>86</v>
      </c>
      <c r="K32" s="56"/>
      <c r="L32" s="57"/>
      <c r="M32" s="56"/>
    </row>
    <row r="33" spans="2:13" ht="45.6" x14ac:dyDescent="0.3">
      <c r="B33" s="55">
        <v>4</v>
      </c>
      <c r="C33" s="55" t="s">
        <v>174</v>
      </c>
      <c r="D33" s="56" t="s">
        <v>537</v>
      </c>
      <c r="E33" s="56" t="s">
        <v>2201</v>
      </c>
      <c r="F33" s="55" t="s">
        <v>4</v>
      </c>
      <c r="G33" s="55" t="s">
        <v>61</v>
      </c>
      <c r="H33" s="56" t="s">
        <v>2433</v>
      </c>
      <c r="I33" s="56" t="s">
        <v>2434</v>
      </c>
      <c r="J33" s="55" t="s">
        <v>86</v>
      </c>
      <c r="K33" s="56"/>
      <c r="L33" s="57"/>
      <c r="M33" s="56"/>
    </row>
    <row r="34" spans="2:13" ht="45.6" x14ac:dyDescent="0.3">
      <c r="B34" s="55">
        <v>4</v>
      </c>
      <c r="C34" s="55" t="s">
        <v>174</v>
      </c>
      <c r="D34" s="56" t="s">
        <v>397</v>
      </c>
      <c r="E34" s="56" t="s">
        <v>2201</v>
      </c>
      <c r="F34" s="55" t="s">
        <v>4</v>
      </c>
      <c r="G34" s="55" t="s">
        <v>61</v>
      </c>
      <c r="H34" s="56" t="s">
        <v>2451</v>
      </c>
      <c r="I34" s="56" t="s">
        <v>2452</v>
      </c>
      <c r="J34" s="55" t="s">
        <v>87</v>
      </c>
      <c r="K34" s="56"/>
      <c r="L34" s="57"/>
      <c r="M34" s="56"/>
    </row>
    <row r="35" spans="2:13" ht="57" x14ac:dyDescent="0.3">
      <c r="B35" s="55">
        <v>4</v>
      </c>
      <c r="C35" s="55" t="s">
        <v>174</v>
      </c>
      <c r="D35" s="56" t="s">
        <v>2446</v>
      </c>
      <c r="E35" s="56" t="s">
        <v>2445</v>
      </c>
      <c r="F35" s="55" t="s">
        <v>4</v>
      </c>
      <c r="G35" s="55" t="s">
        <v>61</v>
      </c>
      <c r="H35" s="56" t="s">
        <v>2437</v>
      </c>
      <c r="I35" s="56" t="s">
        <v>2438</v>
      </c>
      <c r="J35" s="55" t="s">
        <v>86</v>
      </c>
      <c r="K35" s="56"/>
      <c r="L35" s="57"/>
      <c r="M35" s="56"/>
    </row>
    <row r="36" spans="2:13" ht="102.6" x14ac:dyDescent="0.3">
      <c r="B36" s="55">
        <v>4</v>
      </c>
      <c r="C36" s="55" t="s">
        <v>174</v>
      </c>
      <c r="D36" s="56" t="s">
        <v>2448</v>
      </c>
      <c r="E36" s="56" t="s">
        <v>2447</v>
      </c>
      <c r="F36" s="55" t="s">
        <v>4</v>
      </c>
      <c r="G36" s="55" t="s">
        <v>61</v>
      </c>
      <c r="H36" s="56" t="s">
        <v>2439</v>
      </c>
      <c r="I36" s="56" t="s">
        <v>2440</v>
      </c>
      <c r="J36" s="55" t="s">
        <v>86</v>
      </c>
      <c r="K36" s="56"/>
      <c r="L36" s="57"/>
      <c r="M36" s="56"/>
    </row>
    <row r="37" spans="2:13" ht="114" x14ac:dyDescent="0.3">
      <c r="B37" s="55">
        <v>4</v>
      </c>
      <c r="C37" s="55" t="s">
        <v>174</v>
      </c>
      <c r="D37" s="56" t="s">
        <v>2450</v>
      </c>
      <c r="E37" s="56" t="s">
        <v>2449</v>
      </c>
      <c r="F37" s="55" t="s">
        <v>4</v>
      </c>
      <c r="G37" s="55" t="s">
        <v>61</v>
      </c>
      <c r="H37" s="56" t="s">
        <v>2441</v>
      </c>
      <c r="I37" s="56" t="s">
        <v>2442</v>
      </c>
      <c r="J37" s="55" t="s">
        <v>86</v>
      </c>
      <c r="K37" s="56"/>
      <c r="L37" s="57"/>
      <c r="M37"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6 B19:B21 B24:B29 B32:B37" xr:uid="{00000000-0002-0000-1A00-000000000000}">
      <formula1>Trimestre</formula1>
    </dataValidation>
    <dataValidation type="list" allowBlank="1" showInputMessage="1" showErrorMessage="1" sqref="G24:G29 G15:G16 G19:G21 G32:G37" xr:uid="{00000000-0002-0000-1A00-000001000000}">
      <formula1>Área</formula1>
    </dataValidation>
    <dataValidation type="list" allowBlank="1" showInputMessage="1" showErrorMessage="1" sqref="L19:L21 L32:L37 L24:L29 L15:L16" xr:uid="{00000000-0002-0000-1A00-000002000000}">
      <formula1>Cumplimiento</formula1>
    </dataValidation>
    <dataValidation type="list" allowBlank="1" showInputMessage="1" showErrorMessage="1" sqref="J15:J16 J19:J21 J24:J29 J32:J37" xr:uid="{00000000-0002-0000-1A00-000003000000}">
      <formula1>Categoría</formula1>
    </dataValidation>
    <dataValidation type="list" allowBlank="1" showInputMessage="1" showErrorMessage="1" sqref="F24:F29 F19:F21 F15:F16 F32:F37" xr:uid="{00000000-0002-0000-1A00-000004000000}">
      <formula1>Alta_Dirección</formula1>
    </dataValidation>
    <dataValidation type="list" allowBlank="1" showInputMessage="1" showErrorMessage="1" sqref="C15:C16 C19:C21 C24:C29 C32:C37" xr:uid="{00000000-0002-0000-1A00-000005000000}">
      <formula1>Frentes</formula1>
    </dataValidation>
  </dataValidations>
  <hyperlinks>
    <hyperlink ref="L10:M11" location="Instrucciones!A1" display="Instrucciones para el diligenciamiento" xr:uid="{00000000-0004-0000-1A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0A4DDF19-4E03-4BA1-AB43-B03F5034AC5A}">
            <xm:f>NOT(ISERROR(SEARCH(TB!$B$25,L15)))</xm:f>
            <xm:f>TB!$B$25</xm:f>
            <x14:dxf>
              <fill>
                <patternFill>
                  <fgColor theme="1"/>
                  <bgColor rgb="FF00B050"/>
                </patternFill>
              </fill>
            </x14:dxf>
          </x14:cfRule>
          <x14:cfRule type="containsText" priority="14" operator="containsText" id="{7A80DFD9-6939-4746-8F8D-F087DEDB7406}">
            <xm:f>NOT(ISERROR(SEARCH(TB!$B$24,L15)))</xm:f>
            <xm:f>TB!$B$24</xm:f>
            <x14:dxf>
              <fill>
                <patternFill>
                  <fgColor theme="1"/>
                  <bgColor rgb="FFFFFF00"/>
                </patternFill>
              </fill>
            </x14:dxf>
          </x14:cfRule>
          <x14:cfRule type="containsText" priority="15" operator="containsText" id="{6730EA48-1329-4166-8AAC-51FF9E7E4EA0}">
            <xm:f>NOT(ISERROR(SEARCH(TB!$B$23,L15)))</xm:f>
            <xm:f>TB!$B$23</xm:f>
            <x14:dxf>
              <fill>
                <patternFill>
                  <fgColor theme="1"/>
                  <bgColor rgb="FFFFC000"/>
                </patternFill>
              </fill>
            </x14:dxf>
          </x14:cfRule>
          <x14:cfRule type="containsText" priority="16" operator="containsText" id="{F95FB4E4-3850-4FCE-B019-8DC0F4D1E460}">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B081F20E-1517-4A69-A48F-96156A7AFC74}">
            <xm:f>NOT(ISERROR(SEARCH(TB!$B$25,L19)))</xm:f>
            <xm:f>TB!$B$25</xm:f>
            <x14:dxf>
              <fill>
                <patternFill>
                  <fgColor theme="1"/>
                  <bgColor rgb="FF00B050"/>
                </patternFill>
              </fill>
            </x14:dxf>
          </x14:cfRule>
          <x14:cfRule type="containsText" priority="10" operator="containsText" id="{292DDCDA-5E2A-443F-AC4D-BD7C30686BD5}">
            <xm:f>NOT(ISERROR(SEARCH(TB!$B$24,L19)))</xm:f>
            <xm:f>TB!$B$24</xm:f>
            <x14:dxf>
              <fill>
                <patternFill>
                  <fgColor theme="1"/>
                  <bgColor rgb="FFFFFF00"/>
                </patternFill>
              </fill>
            </x14:dxf>
          </x14:cfRule>
          <x14:cfRule type="containsText" priority="11" operator="containsText" id="{10072C61-E219-496E-9F83-19D288730363}">
            <xm:f>NOT(ISERROR(SEARCH(TB!$B$23,L19)))</xm:f>
            <xm:f>TB!$B$23</xm:f>
            <x14:dxf>
              <fill>
                <patternFill>
                  <fgColor theme="1"/>
                  <bgColor rgb="FFFFC000"/>
                </patternFill>
              </fill>
            </x14:dxf>
          </x14:cfRule>
          <x14:cfRule type="containsText" priority="12" operator="containsText" id="{7EDBD139-2FFF-48C1-B862-CCC65DF8F0D4}">
            <xm:f>NOT(ISERROR(SEARCH(TB!$B$22,L19)))</xm:f>
            <xm:f>TB!$B$22</xm:f>
            <x14:dxf>
              <fill>
                <patternFill>
                  <fgColor theme="1"/>
                  <bgColor rgb="FFFF0000"/>
                </patternFill>
              </fill>
            </x14:dxf>
          </x14:cfRule>
          <xm:sqref>L19:L21</xm:sqref>
        </x14:conditionalFormatting>
        <x14:conditionalFormatting xmlns:xm="http://schemas.microsoft.com/office/excel/2006/main">
          <x14:cfRule type="containsText" priority="5" operator="containsText" id="{9951E42A-5B61-4945-AD69-55D72974978D}">
            <xm:f>NOT(ISERROR(SEARCH(TB!$B$25,L24)))</xm:f>
            <xm:f>TB!$B$25</xm:f>
            <x14:dxf>
              <fill>
                <patternFill>
                  <fgColor theme="1"/>
                  <bgColor rgb="FF00B050"/>
                </patternFill>
              </fill>
            </x14:dxf>
          </x14:cfRule>
          <x14:cfRule type="containsText" priority="6" operator="containsText" id="{36B38A41-E606-465B-8C8A-517A869F2C40}">
            <xm:f>NOT(ISERROR(SEARCH(TB!$B$24,L24)))</xm:f>
            <xm:f>TB!$B$24</xm:f>
            <x14:dxf>
              <fill>
                <patternFill>
                  <fgColor theme="1"/>
                  <bgColor rgb="FFFFFF00"/>
                </patternFill>
              </fill>
            </x14:dxf>
          </x14:cfRule>
          <x14:cfRule type="containsText" priority="7" operator="containsText" id="{6EE31B84-F3DF-439C-BF2D-9B4C31B01CA9}">
            <xm:f>NOT(ISERROR(SEARCH(TB!$B$23,L24)))</xm:f>
            <xm:f>TB!$B$23</xm:f>
            <x14:dxf>
              <fill>
                <patternFill>
                  <fgColor theme="1"/>
                  <bgColor rgb="FFFFC000"/>
                </patternFill>
              </fill>
            </x14:dxf>
          </x14:cfRule>
          <x14:cfRule type="containsText" priority="8" operator="containsText" id="{820DDEDF-6FA7-4762-88F1-F9FDDF3CC36D}">
            <xm:f>NOT(ISERROR(SEARCH(TB!$B$22,L24)))</xm:f>
            <xm:f>TB!$B$22</xm:f>
            <x14:dxf>
              <fill>
                <patternFill>
                  <fgColor theme="1"/>
                  <bgColor rgb="FFFF0000"/>
                </patternFill>
              </fill>
            </x14:dxf>
          </x14:cfRule>
          <xm:sqref>L24:L29</xm:sqref>
        </x14:conditionalFormatting>
        <x14:conditionalFormatting xmlns:xm="http://schemas.microsoft.com/office/excel/2006/main">
          <x14:cfRule type="containsText" priority="1" operator="containsText" id="{2FA18174-8D58-482C-9958-2A0099199427}">
            <xm:f>NOT(ISERROR(SEARCH(TB!$B$25,L32)))</xm:f>
            <xm:f>TB!$B$25</xm:f>
            <x14:dxf>
              <fill>
                <patternFill>
                  <fgColor theme="1"/>
                  <bgColor rgb="FF00B050"/>
                </patternFill>
              </fill>
            </x14:dxf>
          </x14:cfRule>
          <x14:cfRule type="containsText" priority="2" operator="containsText" id="{E59B3FD7-0CF1-4A91-B34F-6828E7837C22}">
            <xm:f>NOT(ISERROR(SEARCH(TB!$B$24,L32)))</xm:f>
            <xm:f>TB!$B$24</xm:f>
            <x14:dxf>
              <fill>
                <patternFill>
                  <fgColor theme="1"/>
                  <bgColor rgb="FFFFFF00"/>
                </patternFill>
              </fill>
            </x14:dxf>
          </x14:cfRule>
          <x14:cfRule type="containsText" priority="3" operator="containsText" id="{1F044B71-2C03-48F3-BA7B-06B2EAA35918}">
            <xm:f>NOT(ISERROR(SEARCH(TB!$B$23,L32)))</xm:f>
            <xm:f>TB!$B$23</xm:f>
            <x14:dxf>
              <fill>
                <patternFill>
                  <fgColor theme="1"/>
                  <bgColor rgb="FFFFC000"/>
                </patternFill>
              </fill>
            </x14:dxf>
          </x14:cfRule>
          <x14:cfRule type="containsText" priority="4" operator="containsText" id="{D58395B2-C418-4BF0-BB75-30C88EBA43CB}">
            <xm:f>NOT(ISERROR(SEARCH(TB!$B$22,L32)))</xm:f>
            <xm:f>TB!$B$22</xm:f>
            <x14:dxf>
              <fill>
                <patternFill>
                  <fgColor theme="1"/>
                  <bgColor rgb="FFFF0000"/>
                </patternFill>
              </fill>
            </x14:dxf>
          </x14:cfRule>
          <xm:sqref>L32:L37</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73"/>
  <dimension ref="A1:W35"/>
  <sheetViews>
    <sheetView zoomScale="90" zoomScaleNormal="90" workbookViewId="0">
      <pane ySplit="14" topLeftCell="A33" activePane="bottomLeft" state="frozen"/>
      <selection activeCell="D10" sqref="D10:D11"/>
      <selection pane="bottomLeft" activeCell="F44" sqref="F44"/>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209</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Contenido!K27</f>
        <v>Unidad de Apoyo Académico</v>
      </c>
      <c r="E10" s="43" t="s">
        <v>92</v>
      </c>
      <c r="F10" s="44">
        <v>1</v>
      </c>
      <c r="G10" s="43" t="s">
        <v>90</v>
      </c>
      <c r="H10" s="45" t="s">
        <v>115</v>
      </c>
      <c r="I10" s="46">
        <f>(SUM(L$19:L$21))/F10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(SUM(L$24:L$28))/F11</f>
        <v>0</v>
      </c>
      <c r="J11" s="48"/>
      <c r="K11" s="50"/>
      <c r="L11" s="166"/>
      <c r="M11" s="166"/>
    </row>
    <row r="12" spans="1:14" s="47" customFormat="1" ht="11.4" customHeight="1" x14ac:dyDescent="0.3">
      <c r="B12" s="48"/>
      <c r="C12" s="43"/>
      <c r="D12" s="49"/>
      <c r="E12" s="43" t="s">
        <v>177</v>
      </c>
      <c r="F12" s="44">
        <v>1</v>
      </c>
      <c r="G12" s="43" t="s">
        <v>90</v>
      </c>
      <c r="H12" s="45" t="s">
        <v>179</v>
      </c>
      <c r="I12" s="46">
        <f>(SUM(L$31:L$35))/F12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34.200000000000003" x14ac:dyDescent="0.3">
      <c r="B15" s="55">
        <v>1</v>
      </c>
      <c r="C15" s="55" t="s">
        <v>82</v>
      </c>
      <c r="D15" s="56" t="s">
        <v>2457</v>
      </c>
      <c r="E15" s="56" t="s">
        <v>2456</v>
      </c>
      <c r="F15" s="55" t="s">
        <v>4</v>
      </c>
      <c r="G15" s="55" t="s">
        <v>65</v>
      </c>
      <c r="H15" s="56" t="s">
        <v>2453</v>
      </c>
      <c r="I15" s="56" t="s">
        <v>2454</v>
      </c>
      <c r="J15" s="55" t="s">
        <v>86</v>
      </c>
      <c r="K15" s="56"/>
      <c r="L15" s="57"/>
      <c r="M15" s="56"/>
    </row>
    <row r="16" spans="1:14" ht="34.200000000000003" x14ac:dyDescent="0.3">
      <c r="B16" s="55">
        <v>1</v>
      </c>
      <c r="C16" s="55" t="s">
        <v>82</v>
      </c>
      <c r="D16" s="56" t="s">
        <v>2459</v>
      </c>
      <c r="E16" s="56" t="s">
        <v>2458</v>
      </c>
      <c r="F16" s="55" t="s">
        <v>4</v>
      </c>
      <c r="G16" s="55" t="s">
        <v>65</v>
      </c>
      <c r="H16" s="56" t="s">
        <v>2453</v>
      </c>
      <c r="I16" s="56" t="s">
        <v>2455</v>
      </c>
      <c r="J16" s="55" t="s">
        <v>87</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34.200000000000003" x14ac:dyDescent="0.3">
      <c r="B19" s="55">
        <v>2</v>
      </c>
      <c r="C19" s="55" t="s">
        <v>82</v>
      </c>
      <c r="D19" s="56" t="s">
        <v>2457</v>
      </c>
      <c r="E19" s="56" t="s">
        <v>2456</v>
      </c>
      <c r="F19" s="55" t="s">
        <v>4</v>
      </c>
      <c r="G19" s="55" t="s">
        <v>65</v>
      </c>
      <c r="H19" s="56" t="s">
        <v>2460</v>
      </c>
      <c r="I19" s="56" t="s">
        <v>2461</v>
      </c>
      <c r="J19" s="55" t="s">
        <v>86</v>
      </c>
      <c r="K19" s="56"/>
      <c r="L19" s="57"/>
      <c r="M19" s="56"/>
    </row>
    <row r="20" spans="2:13" ht="57" x14ac:dyDescent="0.3">
      <c r="B20" s="55">
        <v>2</v>
      </c>
      <c r="C20" s="55" t="s">
        <v>82</v>
      </c>
      <c r="D20" s="56" t="s">
        <v>2466</v>
      </c>
      <c r="E20" s="56" t="s">
        <v>2465</v>
      </c>
      <c r="F20" s="55" t="s">
        <v>4</v>
      </c>
      <c r="G20" s="55" t="s">
        <v>65</v>
      </c>
      <c r="H20" s="56" t="s">
        <v>2462</v>
      </c>
      <c r="I20" s="56" t="s">
        <v>2463</v>
      </c>
      <c r="J20" s="55" t="s">
        <v>86</v>
      </c>
      <c r="K20" s="56"/>
      <c r="L20" s="57"/>
      <c r="M20" s="56"/>
    </row>
    <row r="21" spans="2:13" ht="34.200000000000003" x14ac:dyDescent="0.3">
      <c r="B21" s="55">
        <v>2</v>
      </c>
      <c r="C21" s="55" t="s">
        <v>82</v>
      </c>
      <c r="D21" s="56" t="s">
        <v>2467</v>
      </c>
      <c r="E21" s="56" t="s">
        <v>2458</v>
      </c>
      <c r="F21" s="55" t="s">
        <v>4</v>
      </c>
      <c r="G21" s="55" t="s">
        <v>65</v>
      </c>
      <c r="H21" s="56" t="s">
        <v>2460</v>
      </c>
      <c r="I21" s="56" t="s">
        <v>2464</v>
      </c>
      <c r="J21" s="55" t="s">
        <v>86</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79.8" x14ac:dyDescent="0.3">
      <c r="B24" s="55">
        <v>3</v>
      </c>
      <c r="C24" s="55" t="s">
        <v>82</v>
      </c>
      <c r="D24" s="56" t="s">
        <v>753</v>
      </c>
      <c r="E24" s="56" t="s">
        <v>269</v>
      </c>
      <c r="F24" s="55" t="s">
        <v>4</v>
      </c>
      <c r="G24" s="55" t="s">
        <v>65</v>
      </c>
      <c r="H24" s="56" t="s">
        <v>2468</v>
      </c>
      <c r="I24" s="56" t="s">
        <v>2469</v>
      </c>
      <c r="J24" s="55" t="s">
        <v>86</v>
      </c>
      <c r="K24" s="56"/>
      <c r="L24" s="57"/>
      <c r="M24" s="56"/>
    </row>
    <row r="25" spans="2:13" ht="45.6" x14ac:dyDescent="0.3">
      <c r="B25" s="55">
        <v>3</v>
      </c>
      <c r="C25" s="55" t="s">
        <v>82</v>
      </c>
      <c r="D25" s="56" t="s">
        <v>1990</v>
      </c>
      <c r="E25" s="56" t="s">
        <v>2171</v>
      </c>
      <c r="F25" s="55" t="s">
        <v>4</v>
      </c>
      <c r="G25" s="55" t="s">
        <v>65</v>
      </c>
      <c r="H25" s="56" t="s">
        <v>2470</v>
      </c>
      <c r="I25" s="56" t="s">
        <v>2167</v>
      </c>
      <c r="J25" s="55" t="s">
        <v>86</v>
      </c>
      <c r="K25" s="56"/>
      <c r="L25" s="57"/>
      <c r="M25" s="56"/>
    </row>
    <row r="26" spans="2:13" ht="45.6" x14ac:dyDescent="0.3">
      <c r="B26" s="55">
        <v>3</v>
      </c>
      <c r="C26" s="55" t="s">
        <v>82</v>
      </c>
      <c r="D26" s="56" t="s">
        <v>2477</v>
      </c>
      <c r="E26" s="56" t="s">
        <v>2478</v>
      </c>
      <c r="F26" s="55" t="s">
        <v>4</v>
      </c>
      <c r="G26" s="55" t="s">
        <v>65</v>
      </c>
      <c r="H26" s="56" t="s">
        <v>2471</v>
      </c>
      <c r="I26" s="56" t="s">
        <v>2472</v>
      </c>
      <c r="J26" s="55" t="s">
        <v>86</v>
      </c>
      <c r="K26" s="56"/>
      <c r="L26" s="57"/>
      <c r="M26" s="56"/>
    </row>
    <row r="27" spans="2:13" ht="45.6" x14ac:dyDescent="0.3">
      <c r="B27" s="55">
        <v>3</v>
      </c>
      <c r="C27" s="55" t="s">
        <v>82</v>
      </c>
      <c r="D27" s="56" t="s">
        <v>2401</v>
      </c>
      <c r="E27" s="56" t="s">
        <v>2479</v>
      </c>
      <c r="F27" s="55" t="s">
        <v>4</v>
      </c>
      <c r="G27" s="55" t="s">
        <v>65</v>
      </c>
      <c r="H27" s="56" t="s">
        <v>2473</v>
      </c>
      <c r="I27" s="56" t="s">
        <v>2474</v>
      </c>
      <c r="J27" s="55" t="s">
        <v>88</v>
      </c>
      <c r="K27" s="56"/>
      <c r="L27" s="57"/>
      <c r="M27" s="56"/>
    </row>
    <row r="28" spans="2:13" ht="106.5" customHeight="1" x14ac:dyDescent="0.3">
      <c r="B28" s="55">
        <v>3</v>
      </c>
      <c r="C28" s="55" t="s">
        <v>82</v>
      </c>
      <c r="D28" s="56" t="s">
        <v>753</v>
      </c>
      <c r="E28" s="56" t="s">
        <v>450</v>
      </c>
      <c r="F28" s="55" t="s">
        <v>4</v>
      </c>
      <c r="G28" s="55" t="s">
        <v>65</v>
      </c>
      <c r="H28" s="56" t="s">
        <v>2475</v>
      </c>
      <c r="I28" s="56" t="s">
        <v>2476</v>
      </c>
      <c r="J28" s="55" t="s">
        <v>86</v>
      </c>
      <c r="K28" s="56"/>
      <c r="L28" s="57"/>
      <c r="M28" s="56"/>
    </row>
    <row r="29" spans="2:13" ht="12" thickBot="1" x14ac:dyDescent="0.35">
      <c r="D29" s="59"/>
      <c r="E29" s="59"/>
      <c r="H29" s="59"/>
      <c r="I29" s="59"/>
      <c r="K29" s="59"/>
      <c r="M29" s="59"/>
    </row>
    <row r="30" spans="2:13" s="48" customFormat="1" ht="21" thickTop="1" x14ac:dyDescent="0.3">
      <c r="B30" s="51" t="s">
        <v>93</v>
      </c>
      <c r="C30" s="51" t="s">
        <v>75</v>
      </c>
      <c r="D30" s="51" t="s">
        <v>76</v>
      </c>
      <c r="E30" s="51" t="s">
        <v>77</v>
      </c>
      <c r="F30" s="51" t="s">
        <v>78</v>
      </c>
      <c r="G30" s="51" t="s">
        <v>79</v>
      </c>
      <c r="H30" s="52" t="s">
        <v>156</v>
      </c>
      <c r="I30" s="52" t="s">
        <v>157</v>
      </c>
      <c r="J30" s="52" t="s">
        <v>158</v>
      </c>
      <c r="K30" s="52" t="s">
        <v>80</v>
      </c>
      <c r="L30" s="53" t="s">
        <v>94</v>
      </c>
      <c r="M30" s="53" t="s">
        <v>95</v>
      </c>
    </row>
    <row r="31" spans="2:13" ht="68.400000000000006" x14ac:dyDescent="0.3">
      <c r="B31" s="55">
        <v>4</v>
      </c>
      <c r="C31" s="55" t="s">
        <v>82</v>
      </c>
      <c r="D31" s="56" t="s">
        <v>610</v>
      </c>
      <c r="E31" s="56" t="s">
        <v>395</v>
      </c>
      <c r="F31" s="55" t="s">
        <v>4</v>
      </c>
      <c r="G31" s="55" t="s">
        <v>65</v>
      </c>
      <c r="H31" s="56" t="s">
        <v>2480</v>
      </c>
      <c r="I31" s="56" t="s">
        <v>2481</v>
      </c>
      <c r="J31" s="55" t="s">
        <v>86</v>
      </c>
      <c r="K31" s="56"/>
      <c r="L31" s="57"/>
      <c r="M31" s="56"/>
    </row>
    <row r="32" spans="2:13" ht="79.8" x14ac:dyDescent="0.3">
      <c r="B32" s="55">
        <v>4</v>
      </c>
      <c r="C32" s="55" t="s">
        <v>82</v>
      </c>
      <c r="D32" s="56" t="s">
        <v>753</v>
      </c>
      <c r="E32" s="56" t="s">
        <v>2171</v>
      </c>
      <c r="F32" s="55" t="s">
        <v>4</v>
      </c>
      <c r="G32" s="55" t="s">
        <v>65</v>
      </c>
      <c r="H32" s="56" t="s">
        <v>2482</v>
      </c>
      <c r="I32" s="56" t="s">
        <v>2483</v>
      </c>
      <c r="J32" s="55" t="s">
        <v>86</v>
      </c>
      <c r="K32" s="56"/>
      <c r="L32" s="57"/>
      <c r="M32" s="56"/>
    </row>
    <row r="33" spans="2:13" ht="34.200000000000003" x14ac:dyDescent="0.3">
      <c r="B33" s="55">
        <v>4</v>
      </c>
      <c r="C33" s="55" t="s">
        <v>82</v>
      </c>
      <c r="D33" s="56" t="s">
        <v>753</v>
      </c>
      <c r="E33" s="56" t="s">
        <v>2489</v>
      </c>
      <c r="F33" s="55" t="s">
        <v>4</v>
      </c>
      <c r="G33" s="55" t="s">
        <v>65</v>
      </c>
      <c r="H33" s="56" t="s">
        <v>2484</v>
      </c>
      <c r="I33" s="56" t="s">
        <v>2485</v>
      </c>
      <c r="J33" s="55" t="s">
        <v>86</v>
      </c>
      <c r="K33" s="56"/>
      <c r="L33" s="57"/>
      <c r="M33" s="56"/>
    </row>
    <row r="34" spans="2:13" ht="68.400000000000006" x14ac:dyDescent="0.3">
      <c r="B34" s="55">
        <v>4</v>
      </c>
      <c r="C34" s="55" t="s">
        <v>82</v>
      </c>
      <c r="D34" s="56" t="s">
        <v>610</v>
      </c>
      <c r="E34" s="56" t="s">
        <v>2490</v>
      </c>
      <c r="F34" s="55" t="s">
        <v>4</v>
      </c>
      <c r="G34" s="55" t="s">
        <v>65</v>
      </c>
      <c r="H34" s="56" t="s">
        <v>2486</v>
      </c>
      <c r="I34" s="56" t="s">
        <v>2474</v>
      </c>
      <c r="J34" s="55" t="s">
        <v>88</v>
      </c>
      <c r="K34" s="56"/>
      <c r="L34" s="57"/>
      <c r="M34" s="56"/>
    </row>
    <row r="35" spans="2:13" ht="108.75" customHeight="1" x14ac:dyDescent="0.3">
      <c r="B35" s="55">
        <v>4</v>
      </c>
      <c r="C35" s="55" t="s">
        <v>82</v>
      </c>
      <c r="D35" s="56" t="s">
        <v>610</v>
      </c>
      <c r="E35" s="56" t="s">
        <v>450</v>
      </c>
      <c r="F35" s="55" t="s">
        <v>4</v>
      </c>
      <c r="G35" s="55" t="s">
        <v>65</v>
      </c>
      <c r="H35" s="56" t="s">
        <v>2487</v>
      </c>
      <c r="I35" s="56" t="s">
        <v>2488</v>
      </c>
      <c r="J35" s="55" t="s">
        <v>86</v>
      </c>
      <c r="K35" s="56"/>
      <c r="L35" s="57"/>
      <c r="M35"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6 C19:C21 C24:C28 C31:C35" xr:uid="{00000000-0002-0000-1B00-000000000000}">
      <formula1>Frentes</formula1>
    </dataValidation>
    <dataValidation type="list" allowBlank="1" showInputMessage="1" showErrorMessage="1" sqref="F24:F28 F15:F16 F19:F21 F31:F35" xr:uid="{00000000-0002-0000-1B00-000001000000}">
      <formula1>Alta_Dirección</formula1>
    </dataValidation>
    <dataValidation type="list" allowBlank="1" showInputMessage="1" showErrorMessage="1" sqref="J15:J16 J24:J28 J19:J21 J31:J35" xr:uid="{00000000-0002-0000-1B00-000002000000}">
      <formula1>Categoría</formula1>
    </dataValidation>
    <dataValidation type="list" allowBlank="1" showInputMessage="1" showErrorMessage="1" sqref="L19:L21 L31:L35 L24:L28 L15:L16" xr:uid="{00000000-0002-0000-1B00-000003000000}">
      <formula1>Cumplimiento</formula1>
    </dataValidation>
    <dataValidation type="list" allowBlank="1" showInputMessage="1" showErrorMessage="1" sqref="G24:G28 G15:G16 G19:G21 G31:G35" xr:uid="{00000000-0002-0000-1B00-000004000000}">
      <formula1>Área</formula1>
    </dataValidation>
    <dataValidation type="list" allowBlank="1" showInputMessage="1" showErrorMessage="1" sqref="B15:B16 B19:B21 B24:B28 B31:B35" xr:uid="{00000000-0002-0000-1B00-000005000000}">
      <formula1>Trimestre</formula1>
    </dataValidation>
  </dataValidations>
  <hyperlinks>
    <hyperlink ref="L10:M11" location="Instrucciones!A1" display="Instrucciones para el diligenciamiento" xr:uid="{00000000-0004-0000-1B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2BA89A62-FC14-490B-9E4C-0CF026CB0F86}">
            <xm:f>NOT(ISERROR(SEARCH(TB!$B$25,L15)))</xm:f>
            <xm:f>TB!$B$25</xm:f>
            <x14:dxf>
              <fill>
                <patternFill>
                  <fgColor theme="1"/>
                  <bgColor rgb="FF00B050"/>
                </patternFill>
              </fill>
            </x14:dxf>
          </x14:cfRule>
          <x14:cfRule type="containsText" priority="14" operator="containsText" id="{2A81803E-C0D6-46BA-8260-5BB3F74E45AA}">
            <xm:f>NOT(ISERROR(SEARCH(TB!$B$24,L15)))</xm:f>
            <xm:f>TB!$B$24</xm:f>
            <x14:dxf>
              <fill>
                <patternFill>
                  <fgColor theme="1"/>
                  <bgColor rgb="FFFFFF00"/>
                </patternFill>
              </fill>
            </x14:dxf>
          </x14:cfRule>
          <x14:cfRule type="containsText" priority="15" operator="containsText" id="{DD26C276-94D2-4697-8BDD-6CFA13BAC586}">
            <xm:f>NOT(ISERROR(SEARCH(TB!$B$23,L15)))</xm:f>
            <xm:f>TB!$B$23</xm:f>
            <x14:dxf>
              <fill>
                <patternFill>
                  <fgColor theme="1"/>
                  <bgColor rgb="FFFFC000"/>
                </patternFill>
              </fill>
            </x14:dxf>
          </x14:cfRule>
          <x14:cfRule type="containsText" priority="16" operator="containsText" id="{3A3AE80C-231E-4D53-A986-75F75F9E76C6}">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2FACC7D8-5700-4818-9D46-C99BBDCC4494}">
            <xm:f>NOT(ISERROR(SEARCH(TB!$B$25,L19)))</xm:f>
            <xm:f>TB!$B$25</xm:f>
            <x14:dxf>
              <fill>
                <patternFill>
                  <fgColor theme="1"/>
                  <bgColor rgb="FF00B050"/>
                </patternFill>
              </fill>
            </x14:dxf>
          </x14:cfRule>
          <x14:cfRule type="containsText" priority="10" operator="containsText" id="{EBCCF5AF-2DAB-4A4E-BC98-30B4E275B2E4}">
            <xm:f>NOT(ISERROR(SEARCH(TB!$B$24,L19)))</xm:f>
            <xm:f>TB!$B$24</xm:f>
            <x14:dxf>
              <fill>
                <patternFill>
                  <fgColor theme="1"/>
                  <bgColor rgb="FFFFFF00"/>
                </patternFill>
              </fill>
            </x14:dxf>
          </x14:cfRule>
          <x14:cfRule type="containsText" priority="11" operator="containsText" id="{D7CA2617-9AE0-4DA3-B85B-5E3989A259E7}">
            <xm:f>NOT(ISERROR(SEARCH(TB!$B$23,L19)))</xm:f>
            <xm:f>TB!$B$23</xm:f>
            <x14:dxf>
              <fill>
                <patternFill>
                  <fgColor theme="1"/>
                  <bgColor rgb="FFFFC000"/>
                </patternFill>
              </fill>
            </x14:dxf>
          </x14:cfRule>
          <x14:cfRule type="containsText" priority="12" operator="containsText" id="{CBBF99DF-FA19-41B5-916E-7FE9A3041EAF}">
            <xm:f>NOT(ISERROR(SEARCH(TB!$B$22,L19)))</xm:f>
            <xm:f>TB!$B$22</xm:f>
            <x14:dxf>
              <fill>
                <patternFill>
                  <fgColor theme="1"/>
                  <bgColor rgb="FFFF0000"/>
                </patternFill>
              </fill>
            </x14:dxf>
          </x14:cfRule>
          <xm:sqref>L19:L21</xm:sqref>
        </x14:conditionalFormatting>
        <x14:conditionalFormatting xmlns:xm="http://schemas.microsoft.com/office/excel/2006/main">
          <x14:cfRule type="containsText" priority="5" operator="containsText" id="{56439BF7-FF31-4628-8736-A751294C4BC3}">
            <xm:f>NOT(ISERROR(SEARCH(TB!$B$25,L24)))</xm:f>
            <xm:f>TB!$B$25</xm:f>
            <x14:dxf>
              <fill>
                <patternFill>
                  <fgColor theme="1"/>
                  <bgColor rgb="FF00B050"/>
                </patternFill>
              </fill>
            </x14:dxf>
          </x14:cfRule>
          <x14:cfRule type="containsText" priority="6" operator="containsText" id="{23029762-E4BA-46A3-8C21-F93B4033E16A}">
            <xm:f>NOT(ISERROR(SEARCH(TB!$B$24,L24)))</xm:f>
            <xm:f>TB!$B$24</xm:f>
            <x14:dxf>
              <fill>
                <patternFill>
                  <fgColor theme="1"/>
                  <bgColor rgb="FFFFFF00"/>
                </patternFill>
              </fill>
            </x14:dxf>
          </x14:cfRule>
          <x14:cfRule type="containsText" priority="7" operator="containsText" id="{8A4D1971-4FFB-4A80-9D4E-328F90F47C65}">
            <xm:f>NOT(ISERROR(SEARCH(TB!$B$23,L24)))</xm:f>
            <xm:f>TB!$B$23</xm:f>
            <x14:dxf>
              <fill>
                <patternFill>
                  <fgColor theme="1"/>
                  <bgColor rgb="FFFFC000"/>
                </patternFill>
              </fill>
            </x14:dxf>
          </x14:cfRule>
          <x14:cfRule type="containsText" priority="8" operator="containsText" id="{C7C42E2B-F315-4359-B35F-DE2631EE022C}">
            <xm:f>NOT(ISERROR(SEARCH(TB!$B$22,L24)))</xm:f>
            <xm:f>TB!$B$22</xm:f>
            <x14:dxf>
              <fill>
                <patternFill>
                  <fgColor theme="1"/>
                  <bgColor rgb="FFFF0000"/>
                </patternFill>
              </fill>
            </x14:dxf>
          </x14:cfRule>
          <xm:sqref>L24:L28</xm:sqref>
        </x14:conditionalFormatting>
        <x14:conditionalFormatting xmlns:xm="http://schemas.microsoft.com/office/excel/2006/main">
          <x14:cfRule type="containsText" priority="1" operator="containsText" id="{5C320DC9-AE2C-4122-9D2F-39419457F9EA}">
            <xm:f>NOT(ISERROR(SEARCH(TB!$B$25,L31)))</xm:f>
            <xm:f>TB!$B$25</xm:f>
            <x14:dxf>
              <fill>
                <patternFill>
                  <fgColor theme="1"/>
                  <bgColor rgb="FF00B050"/>
                </patternFill>
              </fill>
            </x14:dxf>
          </x14:cfRule>
          <x14:cfRule type="containsText" priority="2" operator="containsText" id="{3FEE1326-FFF4-4019-8280-C99116E3D13A}">
            <xm:f>NOT(ISERROR(SEARCH(TB!$B$24,L31)))</xm:f>
            <xm:f>TB!$B$24</xm:f>
            <x14:dxf>
              <fill>
                <patternFill>
                  <fgColor theme="1"/>
                  <bgColor rgb="FFFFFF00"/>
                </patternFill>
              </fill>
            </x14:dxf>
          </x14:cfRule>
          <x14:cfRule type="containsText" priority="3" operator="containsText" id="{1BF6AC1B-4E71-46A6-BF1E-26F44026917F}">
            <xm:f>NOT(ISERROR(SEARCH(TB!$B$23,L31)))</xm:f>
            <xm:f>TB!$B$23</xm:f>
            <x14:dxf>
              <fill>
                <patternFill>
                  <fgColor theme="1"/>
                  <bgColor rgb="FFFFC000"/>
                </patternFill>
              </fill>
            </x14:dxf>
          </x14:cfRule>
          <x14:cfRule type="containsText" priority="4" operator="containsText" id="{707A3003-B8A2-4376-95F8-CE0371F95646}">
            <xm:f>NOT(ISERROR(SEARCH(TB!$B$22,L31)))</xm:f>
            <xm:f>TB!$B$22</xm:f>
            <x14:dxf>
              <fill>
                <patternFill>
                  <fgColor theme="1"/>
                  <bgColor rgb="FFFF0000"/>
                </patternFill>
              </fill>
            </x14:dxf>
          </x14:cfRule>
          <xm:sqref>L31:L35</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74"/>
  <dimension ref="A1:W32"/>
  <sheetViews>
    <sheetView zoomScale="90" zoomScaleNormal="90" workbookViewId="0">
      <pane ySplit="14" topLeftCell="A30" activePane="bottomLeft" state="frozen"/>
      <selection activeCell="D10" sqref="D10:D11"/>
      <selection pane="bottomLeft" activeCell="L27" sqref="L27"/>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210</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Contenido!K28</f>
        <v>Oficina de Desarrollo Académico</v>
      </c>
      <c r="E10" s="43" t="s">
        <v>92</v>
      </c>
      <c r="F10" s="44">
        <v>1</v>
      </c>
      <c r="G10" s="43" t="s">
        <v>90</v>
      </c>
      <c r="H10" s="45" t="s">
        <v>115</v>
      </c>
      <c r="I10" s="46">
        <f>(SUM(L$19:L$20))/F10</f>
        <v>0</v>
      </c>
      <c r="J10" s="48"/>
      <c r="K10" s="50"/>
      <c r="L10" s="166" t="s">
        <v>100</v>
      </c>
      <c r="M10" s="166"/>
    </row>
    <row r="11" spans="1:14" s="47" customFormat="1" ht="11.4" customHeight="1" x14ac:dyDescent="0.3">
      <c r="B11" s="48"/>
      <c r="C11" s="164"/>
      <c r="D11" s="165"/>
      <c r="E11" s="43" t="s">
        <v>176</v>
      </c>
      <c r="F11" s="44">
        <v>1</v>
      </c>
      <c r="G11" s="43" t="s">
        <v>90</v>
      </c>
      <c r="H11" s="45" t="s">
        <v>178</v>
      </c>
      <c r="I11" s="46">
        <f>(SUM(L$23:L$23))/F11</f>
        <v>0</v>
      </c>
      <c r="J11" s="48"/>
      <c r="K11" s="50"/>
      <c r="L11" s="166"/>
      <c r="M11" s="166"/>
    </row>
    <row r="12" spans="1:14" s="47" customFormat="1" ht="11.4" customHeight="1" x14ac:dyDescent="0.3">
      <c r="B12" s="48"/>
      <c r="C12" s="43"/>
      <c r="D12" s="49"/>
      <c r="E12" s="43" t="s">
        <v>177</v>
      </c>
      <c r="F12" s="44">
        <v>1</v>
      </c>
      <c r="G12" s="43" t="s">
        <v>90</v>
      </c>
      <c r="H12" s="45" t="s">
        <v>179</v>
      </c>
      <c r="I12" s="46">
        <f>(SUM(L$26:L$32))/F12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2497</v>
      </c>
      <c r="E15" s="56" t="s">
        <v>2498</v>
      </c>
      <c r="F15" s="55" t="s">
        <v>4</v>
      </c>
      <c r="G15" s="55" t="s">
        <v>68</v>
      </c>
      <c r="H15" s="56" t="s">
        <v>2491</v>
      </c>
      <c r="I15" s="56" t="s">
        <v>2492</v>
      </c>
      <c r="J15" s="55" t="s">
        <v>86</v>
      </c>
      <c r="K15" s="56"/>
      <c r="L15" s="57"/>
      <c r="M15" s="56"/>
    </row>
    <row r="16" spans="1:14" ht="57" x14ac:dyDescent="0.3">
      <c r="B16" s="55">
        <v>1</v>
      </c>
      <c r="C16" s="55" t="s">
        <v>82</v>
      </c>
      <c r="D16" s="56" t="s">
        <v>2495</v>
      </c>
      <c r="E16" s="56" t="s">
        <v>2496</v>
      </c>
      <c r="F16" s="55" t="s">
        <v>4</v>
      </c>
      <c r="G16" s="55" t="s">
        <v>68</v>
      </c>
      <c r="H16" s="56" t="s">
        <v>2493</v>
      </c>
      <c r="I16" s="56" t="s">
        <v>2494</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79.8" x14ac:dyDescent="0.3">
      <c r="B19" s="55">
        <v>2</v>
      </c>
      <c r="C19" s="55" t="s">
        <v>82</v>
      </c>
      <c r="D19" s="56" t="s">
        <v>2497</v>
      </c>
      <c r="E19" s="56" t="s">
        <v>2502</v>
      </c>
      <c r="F19" s="55" t="s">
        <v>4</v>
      </c>
      <c r="G19" s="55" t="s">
        <v>68</v>
      </c>
      <c r="H19" s="56" t="s">
        <v>2499</v>
      </c>
      <c r="I19" s="56" t="s">
        <v>2500</v>
      </c>
      <c r="J19" s="55" t="s">
        <v>86</v>
      </c>
      <c r="K19" s="56"/>
      <c r="L19" s="57"/>
      <c r="M19" s="56"/>
    </row>
    <row r="20" spans="2:13" ht="57" x14ac:dyDescent="0.3">
      <c r="B20" s="55">
        <v>2</v>
      </c>
      <c r="C20" s="55" t="s">
        <v>82</v>
      </c>
      <c r="D20" s="56" t="s">
        <v>2503</v>
      </c>
      <c r="E20" s="56" t="s">
        <v>2496</v>
      </c>
      <c r="F20" s="55" t="s">
        <v>4</v>
      </c>
      <c r="G20" s="55" t="s">
        <v>68</v>
      </c>
      <c r="H20" s="56" t="s">
        <v>2501</v>
      </c>
      <c r="I20" s="56" t="s">
        <v>2494</v>
      </c>
      <c r="J20" s="55" t="s">
        <v>86</v>
      </c>
      <c r="K20" s="56"/>
      <c r="L20" s="57"/>
      <c r="M20" s="56"/>
    </row>
    <row r="21" spans="2:13" ht="12" thickBot="1" x14ac:dyDescent="0.35"/>
    <row r="22" spans="2:13" s="48" customFormat="1" ht="30.6" customHeight="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79.8" x14ac:dyDescent="0.3">
      <c r="B23" s="55">
        <v>3</v>
      </c>
      <c r="C23" s="55" t="s">
        <v>82</v>
      </c>
      <c r="D23" s="56" t="s">
        <v>753</v>
      </c>
      <c r="E23" s="56" t="s">
        <v>2171</v>
      </c>
      <c r="F23" s="55" t="s">
        <v>4</v>
      </c>
      <c r="G23" s="55" t="s">
        <v>68</v>
      </c>
      <c r="H23" s="56" t="s">
        <v>2504</v>
      </c>
      <c r="I23" s="56" t="s">
        <v>2167</v>
      </c>
      <c r="J23" s="55" t="s">
        <v>86</v>
      </c>
      <c r="K23" s="56"/>
      <c r="L23" s="57"/>
      <c r="M23" s="56"/>
    </row>
    <row r="24" spans="2:13" ht="12" thickBot="1" x14ac:dyDescent="0.35">
      <c r="D24" s="59"/>
      <c r="E24" s="59"/>
      <c r="H24" s="59"/>
      <c r="I24" s="59"/>
      <c r="K24" s="59"/>
      <c r="M24" s="59"/>
    </row>
    <row r="25" spans="2:13" s="48" customFormat="1" ht="2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57" x14ac:dyDescent="0.3">
      <c r="B26" s="55">
        <v>4</v>
      </c>
      <c r="C26" s="55" t="s">
        <v>82</v>
      </c>
      <c r="D26" s="56" t="s">
        <v>2514</v>
      </c>
      <c r="E26" s="56" t="s">
        <v>2515</v>
      </c>
      <c r="F26" s="55" t="s">
        <v>4</v>
      </c>
      <c r="G26" s="55" t="s">
        <v>68</v>
      </c>
      <c r="H26" s="56" t="s">
        <v>2505</v>
      </c>
      <c r="I26" s="56" t="s">
        <v>2506</v>
      </c>
      <c r="J26" s="55" t="s">
        <v>86</v>
      </c>
      <c r="K26" s="56"/>
      <c r="L26" s="57"/>
      <c r="M26" s="56"/>
    </row>
    <row r="27" spans="2:13" ht="91.2" x14ac:dyDescent="0.3">
      <c r="B27" s="55">
        <v>4</v>
      </c>
      <c r="C27" s="55" t="s">
        <v>82</v>
      </c>
      <c r="D27" s="56" t="s">
        <v>610</v>
      </c>
      <c r="E27" s="56" t="s">
        <v>2201</v>
      </c>
      <c r="F27" s="55" t="s">
        <v>4</v>
      </c>
      <c r="G27" s="55" t="s">
        <v>68</v>
      </c>
      <c r="H27" s="56" t="s">
        <v>2507</v>
      </c>
      <c r="I27" s="56" t="s">
        <v>2189</v>
      </c>
      <c r="J27" s="55" t="s">
        <v>87</v>
      </c>
      <c r="K27" s="56"/>
      <c r="L27" s="57"/>
      <c r="M27" s="56"/>
    </row>
    <row r="28" spans="2:13" ht="45.6" x14ac:dyDescent="0.3">
      <c r="B28" s="55">
        <v>4</v>
      </c>
      <c r="C28" s="55" t="s">
        <v>82</v>
      </c>
      <c r="D28" s="56" t="s">
        <v>610</v>
      </c>
      <c r="E28" s="56" t="s">
        <v>2516</v>
      </c>
      <c r="F28" s="55" t="s">
        <v>4</v>
      </c>
      <c r="G28" s="55" t="s">
        <v>68</v>
      </c>
      <c r="H28" s="56" t="s">
        <v>2508</v>
      </c>
      <c r="I28" s="56" t="s">
        <v>2509</v>
      </c>
      <c r="J28" s="55" t="s">
        <v>86</v>
      </c>
      <c r="K28" s="56"/>
      <c r="L28" s="57"/>
      <c r="M28" s="56"/>
    </row>
    <row r="29" spans="2:13" ht="68.400000000000006" x14ac:dyDescent="0.3">
      <c r="B29" s="55">
        <v>4</v>
      </c>
      <c r="C29" s="55" t="s">
        <v>82</v>
      </c>
      <c r="D29" s="56" t="s">
        <v>753</v>
      </c>
      <c r="E29" s="56" t="s">
        <v>2517</v>
      </c>
      <c r="F29" s="55" t="s">
        <v>4</v>
      </c>
      <c r="G29" s="55" t="s">
        <v>68</v>
      </c>
      <c r="H29" s="56" t="s">
        <v>2510</v>
      </c>
      <c r="I29" s="56" t="s">
        <v>2511</v>
      </c>
      <c r="J29" s="55" t="s">
        <v>86</v>
      </c>
      <c r="K29" s="56"/>
      <c r="L29" s="57"/>
      <c r="M29" s="56"/>
    </row>
    <row r="30" spans="2:13" ht="34.200000000000003" x14ac:dyDescent="0.3">
      <c r="B30" s="55">
        <v>4</v>
      </c>
      <c r="C30" s="55" t="s">
        <v>82</v>
      </c>
      <c r="D30" s="56" t="s">
        <v>1990</v>
      </c>
      <c r="E30" s="56" t="s">
        <v>2518</v>
      </c>
      <c r="F30" s="55" t="s">
        <v>4</v>
      </c>
      <c r="G30" s="55" t="s">
        <v>68</v>
      </c>
      <c r="H30" s="56" t="s">
        <v>1855</v>
      </c>
      <c r="I30" s="56" t="s">
        <v>1855</v>
      </c>
      <c r="J30" s="55" t="s">
        <v>87</v>
      </c>
      <c r="K30" s="56"/>
      <c r="L30" s="57"/>
      <c r="M30" s="56"/>
    </row>
    <row r="31" spans="2:13" ht="79.8" x14ac:dyDescent="0.3">
      <c r="B31" s="55">
        <v>4</v>
      </c>
      <c r="C31" s="55" t="s">
        <v>82</v>
      </c>
      <c r="D31" s="56" t="s">
        <v>610</v>
      </c>
      <c r="E31" s="56" t="s">
        <v>2519</v>
      </c>
      <c r="F31" s="55" t="s">
        <v>4</v>
      </c>
      <c r="G31" s="55" t="s">
        <v>68</v>
      </c>
      <c r="H31" s="56" t="s">
        <v>2510</v>
      </c>
      <c r="I31" s="56" t="s">
        <v>2511</v>
      </c>
      <c r="J31" s="55" t="s">
        <v>86</v>
      </c>
      <c r="K31" s="56"/>
      <c r="L31" s="57"/>
      <c r="M31" s="56"/>
    </row>
    <row r="32" spans="2:13" ht="60.75" customHeight="1" x14ac:dyDescent="0.3">
      <c r="B32" s="55">
        <v>4</v>
      </c>
      <c r="C32" s="55" t="s">
        <v>82</v>
      </c>
      <c r="D32" s="56" t="s">
        <v>2399</v>
      </c>
      <c r="E32" s="56" t="s">
        <v>2520</v>
      </c>
      <c r="F32" s="55" t="s">
        <v>4</v>
      </c>
      <c r="G32" s="55" t="s">
        <v>68</v>
      </c>
      <c r="H32" s="56" t="s">
        <v>2512</v>
      </c>
      <c r="I32" s="56" t="s">
        <v>2513</v>
      </c>
      <c r="J32" s="55" t="s">
        <v>86</v>
      </c>
      <c r="K32" s="56"/>
      <c r="L32" s="57"/>
      <c r="M32"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6 C19:C20 C23 C26:C32" xr:uid="{00000000-0002-0000-1C00-000000000000}">
      <formula1>Frentes</formula1>
    </dataValidation>
    <dataValidation type="list" allowBlank="1" showInputMessage="1" showErrorMessage="1" sqref="F23 F15:F16 F19:F20 F26:F32" xr:uid="{00000000-0002-0000-1C00-000001000000}">
      <formula1>Alta_Dirección</formula1>
    </dataValidation>
    <dataValidation type="list" allowBlank="1" showInputMessage="1" showErrorMessage="1" sqref="J15:J16 J19:J20 J23 J26:J32" xr:uid="{00000000-0002-0000-1C00-000002000000}">
      <formula1>Categoría</formula1>
    </dataValidation>
    <dataValidation type="list" allowBlank="1" showInputMessage="1" showErrorMessage="1" sqref="L19:L20 L26:L32 L23 L15:L16" xr:uid="{00000000-0002-0000-1C00-000003000000}">
      <formula1>Cumplimiento</formula1>
    </dataValidation>
    <dataValidation type="list" allowBlank="1" showInputMessage="1" showErrorMessage="1" sqref="G23 G15:G16 G19:G20 G26:G32" xr:uid="{00000000-0002-0000-1C00-000004000000}">
      <formula1>Área</formula1>
    </dataValidation>
    <dataValidation type="list" allowBlank="1" showInputMessage="1" showErrorMessage="1" sqref="B15:B16 B19:B20 B23 B26:B32" xr:uid="{00000000-0002-0000-1C00-000005000000}">
      <formula1>Trimestre</formula1>
    </dataValidation>
  </dataValidations>
  <hyperlinks>
    <hyperlink ref="L10:M11" location="Instrucciones!A1" display="Instrucciones para el diligenciamiento" xr:uid="{00000000-0004-0000-1C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B9B37CDD-E02E-4913-883C-B3E6E193EC72}">
            <xm:f>NOT(ISERROR(SEARCH(TB!$B$25,L15)))</xm:f>
            <xm:f>TB!$B$25</xm:f>
            <x14:dxf>
              <fill>
                <patternFill>
                  <fgColor theme="1"/>
                  <bgColor rgb="FF00B050"/>
                </patternFill>
              </fill>
            </x14:dxf>
          </x14:cfRule>
          <x14:cfRule type="containsText" priority="14" operator="containsText" id="{E9D117E0-52E9-4450-BD6C-DE01E63516D6}">
            <xm:f>NOT(ISERROR(SEARCH(TB!$B$24,L15)))</xm:f>
            <xm:f>TB!$B$24</xm:f>
            <x14:dxf>
              <fill>
                <patternFill>
                  <fgColor theme="1"/>
                  <bgColor rgb="FFFFFF00"/>
                </patternFill>
              </fill>
            </x14:dxf>
          </x14:cfRule>
          <x14:cfRule type="containsText" priority="15" operator="containsText" id="{7A67D802-6C24-4694-83D5-CB051EE3E1B4}">
            <xm:f>NOT(ISERROR(SEARCH(TB!$B$23,L15)))</xm:f>
            <xm:f>TB!$B$23</xm:f>
            <x14:dxf>
              <fill>
                <patternFill>
                  <fgColor theme="1"/>
                  <bgColor rgb="FFFFC000"/>
                </patternFill>
              </fill>
            </x14:dxf>
          </x14:cfRule>
          <x14:cfRule type="containsText" priority="16" operator="containsText" id="{D027C401-81E3-42CD-AF88-0556C5BFB72F}">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A64A8013-71CE-420B-B33F-9033DFD6EA70}">
            <xm:f>NOT(ISERROR(SEARCH(TB!$B$25,L19)))</xm:f>
            <xm:f>TB!$B$25</xm:f>
            <x14:dxf>
              <fill>
                <patternFill>
                  <fgColor theme="1"/>
                  <bgColor rgb="FF00B050"/>
                </patternFill>
              </fill>
            </x14:dxf>
          </x14:cfRule>
          <x14:cfRule type="containsText" priority="10" operator="containsText" id="{E13076F6-C3FD-4C5D-9D8A-2980FF10DB11}">
            <xm:f>NOT(ISERROR(SEARCH(TB!$B$24,L19)))</xm:f>
            <xm:f>TB!$B$24</xm:f>
            <x14:dxf>
              <fill>
                <patternFill>
                  <fgColor theme="1"/>
                  <bgColor rgb="FFFFFF00"/>
                </patternFill>
              </fill>
            </x14:dxf>
          </x14:cfRule>
          <x14:cfRule type="containsText" priority="11" operator="containsText" id="{F2575836-B3BC-4F8E-94FE-4848DDB19A0B}">
            <xm:f>NOT(ISERROR(SEARCH(TB!$B$23,L19)))</xm:f>
            <xm:f>TB!$B$23</xm:f>
            <x14:dxf>
              <fill>
                <patternFill>
                  <fgColor theme="1"/>
                  <bgColor rgb="FFFFC000"/>
                </patternFill>
              </fill>
            </x14:dxf>
          </x14:cfRule>
          <x14:cfRule type="containsText" priority="12" operator="containsText" id="{56B1D06B-7638-45A5-AF26-49902069FDB2}">
            <xm:f>NOT(ISERROR(SEARCH(TB!$B$22,L19)))</xm:f>
            <xm:f>TB!$B$22</xm:f>
            <x14:dxf>
              <fill>
                <patternFill>
                  <fgColor theme="1"/>
                  <bgColor rgb="FFFF0000"/>
                </patternFill>
              </fill>
            </x14:dxf>
          </x14:cfRule>
          <xm:sqref>L19:L20</xm:sqref>
        </x14:conditionalFormatting>
        <x14:conditionalFormatting xmlns:xm="http://schemas.microsoft.com/office/excel/2006/main">
          <x14:cfRule type="containsText" priority="5" operator="containsText" id="{8EFE6B26-573C-4AF3-B04A-E3017C0B1E72}">
            <xm:f>NOT(ISERROR(SEARCH(TB!$B$25,L23)))</xm:f>
            <xm:f>TB!$B$25</xm:f>
            <x14:dxf>
              <fill>
                <patternFill>
                  <fgColor theme="1"/>
                  <bgColor rgb="FF00B050"/>
                </patternFill>
              </fill>
            </x14:dxf>
          </x14:cfRule>
          <x14:cfRule type="containsText" priority="6" operator="containsText" id="{1C2BD8E8-1822-4517-9A14-0A20A8DB6838}">
            <xm:f>NOT(ISERROR(SEARCH(TB!$B$24,L23)))</xm:f>
            <xm:f>TB!$B$24</xm:f>
            <x14:dxf>
              <fill>
                <patternFill>
                  <fgColor theme="1"/>
                  <bgColor rgb="FFFFFF00"/>
                </patternFill>
              </fill>
            </x14:dxf>
          </x14:cfRule>
          <x14:cfRule type="containsText" priority="7" operator="containsText" id="{E34B62BA-613B-4308-9FBD-5EBACF7A9DC1}">
            <xm:f>NOT(ISERROR(SEARCH(TB!$B$23,L23)))</xm:f>
            <xm:f>TB!$B$23</xm:f>
            <x14:dxf>
              <fill>
                <patternFill>
                  <fgColor theme="1"/>
                  <bgColor rgb="FFFFC000"/>
                </patternFill>
              </fill>
            </x14:dxf>
          </x14:cfRule>
          <x14:cfRule type="containsText" priority="8" operator="containsText" id="{C32954DF-3F58-4D4F-B14D-590EF710E082}">
            <xm:f>NOT(ISERROR(SEARCH(TB!$B$22,L23)))</xm:f>
            <xm:f>TB!$B$22</xm:f>
            <x14:dxf>
              <fill>
                <patternFill>
                  <fgColor theme="1"/>
                  <bgColor rgb="FFFF0000"/>
                </patternFill>
              </fill>
            </x14:dxf>
          </x14:cfRule>
          <xm:sqref>L23</xm:sqref>
        </x14:conditionalFormatting>
        <x14:conditionalFormatting xmlns:xm="http://schemas.microsoft.com/office/excel/2006/main">
          <x14:cfRule type="containsText" priority="1" operator="containsText" id="{C6CCAE01-4C7F-498E-8705-D8A9B8CEDB11}">
            <xm:f>NOT(ISERROR(SEARCH(TB!$B$25,L26)))</xm:f>
            <xm:f>TB!$B$25</xm:f>
            <x14:dxf>
              <fill>
                <patternFill>
                  <fgColor theme="1"/>
                  <bgColor rgb="FF00B050"/>
                </patternFill>
              </fill>
            </x14:dxf>
          </x14:cfRule>
          <x14:cfRule type="containsText" priority="2" operator="containsText" id="{384894C9-36D5-413B-A20E-3DF67EA59D17}">
            <xm:f>NOT(ISERROR(SEARCH(TB!$B$24,L26)))</xm:f>
            <xm:f>TB!$B$24</xm:f>
            <x14:dxf>
              <fill>
                <patternFill>
                  <fgColor theme="1"/>
                  <bgColor rgb="FFFFFF00"/>
                </patternFill>
              </fill>
            </x14:dxf>
          </x14:cfRule>
          <x14:cfRule type="containsText" priority="3" operator="containsText" id="{8D684219-8F2B-48F2-9644-5F6FB9B0020E}">
            <xm:f>NOT(ISERROR(SEARCH(TB!$B$23,L26)))</xm:f>
            <xm:f>TB!$B$23</xm:f>
            <x14:dxf>
              <fill>
                <patternFill>
                  <fgColor theme="1"/>
                  <bgColor rgb="FFFFC000"/>
                </patternFill>
              </fill>
            </x14:dxf>
          </x14:cfRule>
          <x14:cfRule type="containsText" priority="4" operator="containsText" id="{E336A8D2-3E91-4965-B8B7-9A06E2DC83A2}">
            <xm:f>NOT(ISERROR(SEARCH(TB!$B$22,L26)))</xm:f>
            <xm:f>TB!$B$22</xm:f>
            <x14:dxf>
              <fill>
                <patternFill>
                  <fgColor theme="1"/>
                  <bgColor rgb="FFFF0000"/>
                </patternFill>
              </fill>
            </x14:dxf>
          </x14:cfRule>
          <xm:sqref>L26:L32</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75"/>
  <dimension ref="A1:W29"/>
  <sheetViews>
    <sheetView zoomScale="90" zoomScaleNormal="90" workbookViewId="0">
      <pane ySplit="14" topLeftCell="A24" activePane="bottomLeft" state="frozen"/>
      <selection activeCell="D10" sqref="D10:D11"/>
      <selection pane="bottomLeft" activeCell="H38" sqref="H38"/>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211</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Contenido!K29</f>
        <v>Oficina de Educación Virtual y a Distancia</v>
      </c>
      <c r="E10" s="43" t="s">
        <v>92</v>
      </c>
      <c r="F10" s="44">
        <v>1</v>
      </c>
      <c r="G10" s="43" t="s">
        <v>90</v>
      </c>
      <c r="H10" s="45" t="s">
        <v>115</v>
      </c>
      <c r="I10" s="46">
        <f>(SUM(L$18:L$21))/F10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(SUM(L$24:L$25))/F11</f>
        <v>0</v>
      </c>
      <c r="J11" s="48"/>
      <c r="K11" s="50"/>
      <c r="L11" s="166"/>
      <c r="M11" s="166"/>
    </row>
    <row r="12" spans="1:14" s="47" customFormat="1" ht="11.4" customHeight="1" x14ac:dyDescent="0.3">
      <c r="B12" s="48"/>
      <c r="C12" s="43"/>
      <c r="D12" s="49"/>
      <c r="E12" s="43" t="s">
        <v>177</v>
      </c>
      <c r="F12" s="44">
        <v>1</v>
      </c>
      <c r="G12" s="43" t="s">
        <v>90</v>
      </c>
      <c r="H12" s="45" t="s">
        <v>179</v>
      </c>
      <c r="I12" s="46">
        <f>(SUM(L$28:L$29))/F12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2524</v>
      </c>
      <c r="E15" s="56" t="s">
        <v>2523</v>
      </c>
      <c r="F15" s="55" t="s">
        <v>4</v>
      </c>
      <c r="G15" s="55" t="s">
        <v>70</v>
      </c>
      <c r="H15" s="56" t="s">
        <v>2521</v>
      </c>
      <c r="I15" s="56" t="s">
        <v>2522</v>
      </c>
      <c r="J15" s="55" t="s">
        <v>86</v>
      </c>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68.400000000000006" x14ac:dyDescent="0.3">
      <c r="B18" s="55">
        <v>2</v>
      </c>
      <c r="C18" s="55" t="s">
        <v>82</v>
      </c>
      <c r="D18" s="56" t="s">
        <v>2162</v>
      </c>
      <c r="E18" s="56" t="s">
        <v>2533</v>
      </c>
      <c r="F18" s="55" t="s">
        <v>4</v>
      </c>
      <c r="G18" s="55" t="s">
        <v>70</v>
      </c>
      <c r="H18" s="56" t="s">
        <v>2525</v>
      </c>
      <c r="I18" s="56" t="s">
        <v>2526</v>
      </c>
      <c r="J18" s="55" t="s">
        <v>86</v>
      </c>
      <c r="K18" s="56"/>
      <c r="L18" s="57"/>
      <c r="M18" s="56"/>
    </row>
    <row r="19" spans="2:13" ht="57" x14ac:dyDescent="0.3">
      <c r="B19" s="55">
        <v>2</v>
      </c>
      <c r="C19" s="55" t="s">
        <v>82</v>
      </c>
      <c r="D19" s="56" t="s">
        <v>2535</v>
      </c>
      <c r="E19" s="56" t="s">
        <v>2534</v>
      </c>
      <c r="F19" s="55" t="s">
        <v>4</v>
      </c>
      <c r="G19" s="55" t="s">
        <v>70</v>
      </c>
      <c r="H19" s="56" t="s">
        <v>2527</v>
      </c>
      <c r="I19" s="56" t="s">
        <v>2528</v>
      </c>
      <c r="J19" s="55" t="s">
        <v>86</v>
      </c>
      <c r="K19" s="56"/>
      <c r="L19" s="57"/>
      <c r="M19" s="56"/>
    </row>
    <row r="20" spans="2:13" ht="68.400000000000006" x14ac:dyDescent="0.3">
      <c r="B20" s="55">
        <v>2</v>
      </c>
      <c r="C20" s="55" t="s">
        <v>82</v>
      </c>
      <c r="D20" s="56" t="s">
        <v>2536</v>
      </c>
      <c r="E20" s="56" t="s">
        <v>2523</v>
      </c>
      <c r="F20" s="55" t="s">
        <v>4</v>
      </c>
      <c r="G20" s="55" t="s">
        <v>70</v>
      </c>
      <c r="H20" s="56" t="s">
        <v>2529</v>
      </c>
      <c r="I20" s="56" t="s">
        <v>2530</v>
      </c>
      <c r="J20" s="55" t="s">
        <v>86</v>
      </c>
      <c r="K20" s="56"/>
      <c r="L20" s="57"/>
      <c r="M20" s="56"/>
    </row>
    <row r="21" spans="2:13" ht="45.6" x14ac:dyDescent="0.3">
      <c r="B21" s="55">
        <v>2</v>
      </c>
      <c r="C21" s="55" t="s">
        <v>82</v>
      </c>
      <c r="D21" s="56" t="s">
        <v>2537</v>
      </c>
      <c r="E21" s="56" t="s">
        <v>2531</v>
      </c>
      <c r="F21" s="55" t="s">
        <v>4</v>
      </c>
      <c r="G21" s="55" t="s">
        <v>70</v>
      </c>
      <c r="H21" s="56" t="s">
        <v>2531</v>
      </c>
      <c r="I21" s="56" t="s">
        <v>2532</v>
      </c>
      <c r="J21" s="55" t="s">
        <v>86</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57" x14ac:dyDescent="0.3">
      <c r="B24" s="55">
        <v>3</v>
      </c>
      <c r="C24" s="55" t="s">
        <v>82</v>
      </c>
      <c r="D24" s="56" t="s">
        <v>610</v>
      </c>
      <c r="E24" s="56" t="s">
        <v>2541</v>
      </c>
      <c r="F24" s="55" t="s">
        <v>4</v>
      </c>
      <c r="G24" s="55" t="s">
        <v>70</v>
      </c>
      <c r="H24" s="56" t="s">
        <v>2538</v>
      </c>
      <c r="I24" s="56" t="s">
        <v>2539</v>
      </c>
      <c r="J24" s="55" t="s">
        <v>86</v>
      </c>
      <c r="K24" s="56"/>
      <c r="L24" s="57"/>
      <c r="M24" s="56"/>
    </row>
    <row r="25" spans="2:13" ht="79.8" x14ac:dyDescent="0.3">
      <c r="B25" s="55">
        <v>3</v>
      </c>
      <c r="C25" s="55" t="s">
        <v>82</v>
      </c>
      <c r="D25" s="56" t="s">
        <v>1990</v>
      </c>
      <c r="E25" s="56" t="s">
        <v>2171</v>
      </c>
      <c r="F25" s="55" t="s">
        <v>4</v>
      </c>
      <c r="G25" s="55" t="s">
        <v>70</v>
      </c>
      <c r="H25" s="56" t="s">
        <v>2540</v>
      </c>
      <c r="I25" s="56" t="s">
        <v>2167</v>
      </c>
      <c r="J25" s="55" t="s">
        <v>87</v>
      </c>
      <c r="K25" s="56"/>
      <c r="L25" s="57"/>
      <c r="M25" s="56"/>
    </row>
    <row r="26" spans="2:13" ht="12" thickBot="1" x14ac:dyDescent="0.35">
      <c r="D26" s="59"/>
      <c r="E26" s="59"/>
      <c r="H26" s="59"/>
      <c r="I26" s="59"/>
      <c r="K26" s="59"/>
      <c r="M26" s="59"/>
    </row>
    <row r="27" spans="2:13" s="48" customFormat="1" ht="2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45.6" x14ac:dyDescent="0.3">
      <c r="B28" s="55">
        <v>4</v>
      </c>
      <c r="C28" s="55" t="s">
        <v>82</v>
      </c>
      <c r="D28" s="56" t="s">
        <v>1990</v>
      </c>
      <c r="E28" s="56" t="s">
        <v>2544</v>
      </c>
      <c r="F28" s="55" t="s">
        <v>4</v>
      </c>
      <c r="G28" s="55" t="s">
        <v>70</v>
      </c>
      <c r="H28" s="56" t="s">
        <v>2542</v>
      </c>
      <c r="I28" s="56" t="s">
        <v>2543</v>
      </c>
      <c r="J28" s="55" t="s">
        <v>86</v>
      </c>
      <c r="K28" s="56"/>
      <c r="L28" s="57"/>
      <c r="M28" s="56"/>
    </row>
    <row r="29" spans="2:13" ht="79.8" x14ac:dyDescent="0.3">
      <c r="B29" s="55">
        <v>4</v>
      </c>
      <c r="C29" s="55" t="s">
        <v>82</v>
      </c>
      <c r="D29" s="56" t="s">
        <v>753</v>
      </c>
      <c r="E29" s="56" t="s">
        <v>2171</v>
      </c>
      <c r="F29" s="55" t="s">
        <v>4</v>
      </c>
      <c r="G29" s="55" t="s">
        <v>70</v>
      </c>
      <c r="H29" s="56" t="s">
        <v>2188</v>
      </c>
      <c r="I29" s="56" t="s">
        <v>2189</v>
      </c>
      <c r="J29" s="55" t="s">
        <v>87</v>
      </c>
      <c r="K29" s="56"/>
      <c r="L29" s="57"/>
      <c r="M2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 B18:B21 B24:B25 B28:B29" xr:uid="{00000000-0002-0000-1D00-000000000000}">
      <formula1>Trimestre</formula1>
    </dataValidation>
    <dataValidation type="list" allowBlank="1" showInputMessage="1" showErrorMessage="1" sqref="G15 G24:G25 G18:G21 G28:G29" xr:uid="{00000000-0002-0000-1D00-000001000000}">
      <formula1>Área</formula1>
    </dataValidation>
    <dataValidation type="list" allowBlank="1" showInputMessage="1" showErrorMessage="1" sqref="L18:L21 L28:L29 L24:L25 L15" xr:uid="{00000000-0002-0000-1D00-000002000000}">
      <formula1>Cumplimiento</formula1>
    </dataValidation>
    <dataValidation type="list" allowBlank="1" showInputMessage="1" showErrorMessage="1" sqref="J15 J28:J29 J24:J25 J18:J21" xr:uid="{00000000-0002-0000-1D00-000003000000}">
      <formula1>Categoría</formula1>
    </dataValidation>
    <dataValidation type="list" allowBlank="1" showInputMessage="1" showErrorMessage="1" sqref="F15 F24:F25 F18:F21 F28:F29" xr:uid="{00000000-0002-0000-1D00-000004000000}">
      <formula1>Alta_Dirección</formula1>
    </dataValidation>
    <dataValidation type="list" allowBlank="1" showInputMessage="1" showErrorMessage="1" sqref="C15 C28:C29 C24:C25 C18:C21" xr:uid="{00000000-0002-0000-1D00-000005000000}">
      <formula1>Frentes</formula1>
    </dataValidation>
  </dataValidations>
  <hyperlinks>
    <hyperlink ref="L10:M11" location="Instrucciones!A1" display="Instrucciones para el diligenciamiento" xr:uid="{00000000-0004-0000-1D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75DAE783-5183-47F4-807D-7E87FD159F2D}">
            <xm:f>NOT(ISERROR(SEARCH(TB!$B$25,L15)))</xm:f>
            <xm:f>TB!$B$25</xm:f>
            <x14:dxf>
              <fill>
                <patternFill>
                  <fgColor theme="1"/>
                  <bgColor rgb="FF00B050"/>
                </patternFill>
              </fill>
            </x14:dxf>
          </x14:cfRule>
          <x14:cfRule type="containsText" priority="14" operator="containsText" id="{A5FE2CE4-B2BC-43D5-9D37-26CD35F252D4}">
            <xm:f>NOT(ISERROR(SEARCH(TB!$B$24,L15)))</xm:f>
            <xm:f>TB!$B$24</xm:f>
            <x14:dxf>
              <fill>
                <patternFill>
                  <fgColor theme="1"/>
                  <bgColor rgb="FFFFFF00"/>
                </patternFill>
              </fill>
            </x14:dxf>
          </x14:cfRule>
          <x14:cfRule type="containsText" priority="15" operator="containsText" id="{BD89AE3F-63A2-4E9E-BB51-11CAFB41D31E}">
            <xm:f>NOT(ISERROR(SEARCH(TB!$B$23,L15)))</xm:f>
            <xm:f>TB!$B$23</xm:f>
            <x14:dxf>
              <fill>
                <patternFill>
                  <fgColor theme="1"/>
                  <bgColor rgb="FFFFC000"/>
                </patternFill>
              </fill>
            </x14:dxf>
          </x14:cfRule>
          <x14:cfRule type="containsText" priority="16" operator="containsText" id="{DE4BEA9A-DBF5-411C-827B-CD1376D84003}">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D7066E18-DA0B-41AA-A294-25E2687495A9}">
            <xm:f>NOT(ISERROR(SEARCH(TB!$B$25,L18)))</xm:f>
            <xm:f>TB!$B$25</xm:f>
            <x14:dxf>
              <fill>
                <patternFill>
                  <fgColor theme="1"/>
                  <bgColor rgb="FF00B050"/>
                </patternFill>
              </fill>
            </x14:dxf>
          </x14:cfRule>
          <x14:cfRule type="containsText" priority="10" operator="containsText" id="{3B0BBFEF-17C0-4987-B929-74A7E9204AB4}">
            <xm:f>NOT(ISERROR(SEARCH(TB!$B$24,L18)))</xm:f>
            <xm:f>TB!$B$24</xm:f>
            <x14:dxf>
              <fill>
                <patternFill>
                  <fgColor theme="1"/>
                  <bgColor rgb="FFFFFF00"/>
                </patternFill>
              </fill>
            </x14:dxf>
          </x14:cfRule>
          <x14:cfRule type="containsText" priority="11" operator="containsText" id="{E782B7FD-2257-4BF6-9EFD-593A20E6220C}">
            <xm:f>NOT(ISERROR(SEARCH(TB!$B$23,L18)))</xm:f>
            <xm:f>TB!$B$23</xm:f>
            <x14:dxf>
              <fill>
                <patternFill>
                  <fgColor theme="1"/>
                  <bgColor rgb="FFFFC000"/>
                </patternFill>
              </fill>
            </x14:dxf>
          </x14:cfRule>
          <x14:cfRule type="containsText" priority="12" operator="containsText" id="{B44EAD2C-C3B3-4E17-825B-13ED1852ADF4}">
            <xm:f>NOT(ISERROR(SEARCH(TB!$B$22,L18)))</xm:f>
            <xm:f>TB!$B$22</xm:f>
            <x14:dxf>
              <fill>
                <patternFill>
                  <fgColor theme="1"/>
                  <bgColor rgb="FFFF0000"/>
                </patternFill>
              </fill>
            </x14:dxf>
          </x14:cfRule>
          <xm:sqref>L18:L21</xm:sqref>
        </x14:conditionalFormatting>
        <x14:conditionalFormatting xmlns:xm="http://schemas.microsoft.com/office/excel/2006/main">
          <x14:cfRule type="containsText" priority="5" operator="containsText" id="{DB685D6A-3DC6-4C75-B472-AF76E041577B}">
            <xm:f>NOT(ISERROR(SEARCH(TB!$B$25,L24)))</xm:f>
            <xm:f>TB!$B$25</xm:f>
            <x14:dxf>
              <fill>
                <patternFill>
                  <fgColor theme="1"/>
                  <bgColor rgb="FF00B050"/>
                </patternFill>
              </fill>
            </x14:dxf>
          </x14:cfRule>
          <x14:cfRule type="containsText" priority="6" operator="containsText" id="{AD35E664-4ED2-430F-90CA-353D4A5F3EE5}">
            <xm:f>NOT(ISERROR(SEARCH(TB!$B$24,L24)))</xm:f>
            <xm:f>TB!$B$24</xm:f>
            <x14:dxf>
              <fill>
                <patternFill>
                  <fgColor theme="1"/>
                  <bgColor rgb="FFFFFF00"/>
                </patternFill>
              </fill>
            </x14:dxf>
          </x14:cfRule>
          <x14:cfRule type="containsText" priority="7" operator="containsText" id="{F2334DD9-E2F9-4991-B03C-D82B467B04AA}">
            <xm:f>NOT(ISERROR(SEARCH(TB!$B$23,L24)))</xm:f>
            <xm:f>TB!$B$23</xm:f>
            <x14:dxf>
              <fill>
                <patternFill>
                  <fgColor theme="1"/>
                  <bgColor rgb="FFFFC000"/>
                </patternFill>
              </fill>
            </x14:dxf>
          </x14:cfRule>
          <x14:cfRule type="containsText" priority="8" operator="containsText" id="{EC76FADC-07F2-40E5-9A6B-68D20ED21F9E}">
            <xm:f>NOT(ISERROR(SEARCH(TB!$B$22,L24)))</xm:f>
            <xm:f>TB!$B$22</xm:f>
            <x14:dxf>
              <fill>
                <patternFill>
                  <fgColor theme="1"/>
                  <bgColor rgb="FFFF0000"/>
                </patternFill>
              </fill>
            </x14:dxf>
          </x14:cfRule>
          <xm:sqref>L24:L25</xm:sqref>
        </x14:conditionalFormatting>
        <x14:conditionalFormatting xmlns:xm="http://schemas.microsoft.com/office/excel/2006/main">
          <x14:cfRule type="containsText" priority="1" operator="containsText" id="{7A6D5E61-1FB4-4849-AC96-E7A126BD7A8B}">
            <xm:f>NOT(ISERROR(SEARCH(TB!$B$25,L28)))</xm:f>
            <xm:f>TB!$B$25</xm:f>
            <x14:dxf>
              <fill>
                <patternFill>
                  <fgColor theme="1"/>
                  <bgColor rgb="FF00B050"/>
                </patternFill>
              </fill>
            </x14:dxf>
          </x14:cfRule>
          <x14:cfRule type="containsText" priority="2" operator="containsText" id="{A9128FB3-A471-4318-A52C-AA55353298CC}">
            <xm:f>NOT(ISERROR(SEARCH(TB!$B$24,L28)))</xm:f>
            <xm:f>TB!$B$24</xm:f>
            <x14:dxf>
              <fill>
                <patternFill>
                  <fgColor theme="1"/>
                  <bgColor rgb="FFFFFF00"/>
                </patternFill>
              </fill>
            </x14:dxf>
          </x14:cfRule>
          <x14:cfRule type="containsText" priority="3" operator="containsText" id="{C86E9D3B-4133-4DAA-AF6A-A4DB977FEC6A}">
            <xm:f>NOT(ISERROR(SEARCH(TB!$B$23,L28)))</xm:f>
            <xm:f>TB!$B$23</xm:f>
            <x14:dxf>
              <fill>
                <patternFill>
                  <fgColor theme="1"/>
                  <bgColor rgb="FFFFC000"/>
                </patternFill>
              </fill>
            </x14:dxf>
          </x14:cfRule>
          <x14:cfRule type="containsText" priority="4" operator="containsText" id="{7A2F7ADD-DFBC-4542-9FDA-ED2274A9628B}">
            <xm:f>NOT(ISERROR(SEARCH(TB!$B$22,L28)))</xm:f>
            <xm:f>TB!$B$22</xm:f>
            <x14:dxf>
              <fill>
                <patternFill>
                  <fgColor theme="1"/>
                  <bgColor rgb="FFFF0000"/>
                </patternFill>
              </fill>
            </x14:dxf>
          </x14:cfRule>
          <xm:sqref>L28:L29</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76"/>
  <dimension ref="A1:W40"/>
  <sheetViews>
    <sheetView zoomScale="90" zoomScaleNormal="90" workbookViewId="0">
      <pane ySplit="14" topLeftCell="A23" activePane="bottomLeft" state="frozen"/>
      <selection activeCell="D10" sqref="D10:D11"/>
      <selection pane="bottomLeft" activeCell="E52" sqref="E52"/>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212</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Contenido!K30</f>
        <v>Dialogando con el Mundo</v>
      </c>
      <c r="E10" s="43" t="s">
        <v>92</v>
      </c>
      <c r="F10" s="44">
        <v>1</v>
      </c>
      <c r="G10" s="43" t="s">
        <v>90</v>
      </c>
      <c r="H10" s="45" t="s">
        <v>115</v>
      </c>
      <c r="I10" s="46">
        <f>(SUM(L$19:L$26))/F10</f>
        <v>0</v>
      </c>
      <c r="J10" s="48"/>
      <c r="K10" s="50"/>
      <c r="L10" s="166" t="s">
        <v>100</v>
      </c>
      <c r="M10" s="166"/>
    </row>
    <row r="11" spans="1:14" s="47" customFormat="1" ht="11.4" customHeight="1" x14ac:dyDescent="0.3">
      <c r="B11" s="48"/>
      <c r="C11" s="164"/>
      <c r="D11" s="165"/>
      <c r="E11" s="43" t="s">
        <v>176</v>
      </c>
      <c r="F11" s="44">
        <v>1</v>
      </c>
      <c r="G11" s="43" t="s">
        <v>90</v>
      </c>
      <c r="H11" s="45" t="s">
        <v>178</v>
      </c>
      <c r="I11" s="46">
        <f>(SUM(L$29:L$33))/F11</f>
        <v>0</v>
      </c>
      <c r="J11" s="48"/>
      <c r="K11" s="50"/>
      <c r="L11" s="166"/>
      <c r="M11" s="166"/>
    </row>
    <row r="12" spans="1:14" s="47" customFormat="1" ht="11.4" customHeight="1" x14ac:dyDescent="0.3">
      <c r="B12" s="48"/>
      <c r="C12" s="43"/>
      <c r="D12" s="49"/>
      <c r="E12" s="43" t="s">
        <v>177</v>
      </c>
      <c r="F12" s="44">
        <v>1</v>
      </c>
      <c r="G12" s="43" t="s">
        <v>90</v>
      </c>
      <c r="H12" s="45" t="s">
        <v>179</v>
      </c>
      <c r="I12" s="46">
        <f>(SUM(L$36:L$40))/F12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2550</v>
      </c>
      <c r="E15" s="56" t="s">
        <v>2549</v>
      </c>
      <c r="F15" s="55" t="s">
        <v>4</v>
      </c>
      <c r="G15" s="55" t="s">
        <v>139</v>
      </c>
      <c r="H15" s="56" t="s">
        <v>2545</v>
      </c>
      <c r="I15" s="56" t="s">
        <v>2546</v>
      </c>
      <c r="J15" s="55" t="s">
        <v>86</v>
      </c>
      <c r="K15" s="56"/>
      <c r="L15" s="57"/>
      <c r="M15" s="56"/>
    </row>
    <row r="16" spans="1:14" ht="57" x14ac:dyDescent="0.3">
      <c r="B16" s="55">
        <v>1</v>
      </c>
      <c r="C16" s="55" t="s">
        <v>82</v>
      </c>
      <c r="D16" s="56" t="s">
        <v>2552</v>
      </c>
      <c r="E16" s="56" t="s">
        <v>2551</v>
      </c>
      <c r="F16" s="55" t="s">
        <v>4</v>
      </c>
      <c r="G16" s="55" t="s">
        <v>139</v>
      </c>
      <c r="H16" s="56" t="s">
        <v>2547</v>
      </c>
      <c r="I16" s="56" t="s">
        <v>2548</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45.6" x14ac:dyDescent="0.3">
      <c r="B19" s="55">
        <v>2</v>
      </c>
      <c r="C19" s="55" t="s">
        <v>175</v>
      </c>
      <c r="D19" s="56" t="s">
        <v>2569</v>
      </c>
      <c r="E19" s="56" t="s">
        <v>2570</v>
      </c>
      <c r="F19" s="55" t="s">
        <v>4</v>
      </c>
      <c r="G19" s="55" t="s">
        <v>139</v>
      </c>
      <c r="H19" s="56" t="s">
        <v>2553</v>
      </c>
      <c r="I19" s="56" t="s">
        <v>2554</v>
      </c>
      <c r="J19" s="55" t="s">
        <v>86</v>
      </c>
      <c r="K19" s="56"/>
      <c r="L19" s="57"/>
      <c r="M19" s="56"/>
    </row>
    <row r="20" spans="2:13" ht="79.8" x14ac:dyDescent="0.3">
      <c r="B20" s="55">
        <v>2</v>
      </c>
      <c r="C20" s="55" t="s">
        <v>175</v>
      </c>
      <c r="D20" s="56" t="s">
        <v>2571</v>
      </c>
      <c r="E20" s="56" t="s">
        <v>2549</v>
      </c>
      <c r="F20" s="55" t="s">
        <v>4</v>
      </c>
      <c r="G20" s="55" t="s">
        <v>139</v>
      </c>
      <c r="H20" s="56" t="s">
        <v>2555</v>
      </c>
      <c r="I20" s="56" t="s">
        <v>2556</v>
      </c>
      <c r="J20" s="55" t="s">
        <v>86</v>
      </c>
      <c r="K20" s="56"/>
      <c r="L20" s="57"/>
      <c r="M20" s="56"/>
    </row>
    <row r="21" spans="2:13" ht="91.2" x14ac:dyDescent="0.3">
      <c r="B21" s="55">
        <v>2</v>
      </c>
      <c r="C21" s="55" t="s">
        <v>175</v>
      </c>
      <c r="D21" s="56" t="s">
        <v>2571</v>
      </c>
      <c r="E21" s="56" t="s">
        <v>2572</v>
      </c>
      <c r="F21" s="55" t="s">
        <v>4</v>
      </c>
      <c r="G21" s="55" t="s">
        <v>139</v>
      </c>
      <c r="H21" s="56" t="s">
        <v>2557</v>
      </c>
      <c r="I21" s="56" t="s">
        <v>2558</v>
      </c>
      <c r="J21" s="55" t="s">
        <v>86</v>
      </c>
      <c r="K21" s="56"/>
      <c r="L21" s="57"/>
      <c r="M21" s="56"/>
    </row>
    <row r="22" spans="2:13" ht="57" x14ac:dyDescent="0.3">
      <c r="B22" s="55">
        <v>2</v>
      </c>
      <c r="C22" s="55" t="s">
        <v>175</v>
      </c>
      <c r="D22" s="56" t="s">
        <v>2573</v>
      </c>
      <c r="E22" s="56" t="s">
        <v>2559</v>
      </c>
      <c r="F22" s="55" t="s">
        <v>4</v>
      </c>
      <c r="G22" s="55" t="s">
        <v>139</v>
      </c>
      <c r="H22" s="56" t="s">
        <v>2559</v>
      </c>
      <c r="I22" s="56" t="s">
        <v>2560</v>
      </c>
      <c r="J22" s="55" t="s">
        <v>86</v>
      </c>
      <c r="K22" s="56"/>
      <c r="L22" s="57"/>
      <c r="M22" s="56"/>
    </row>
    <row r="23" spans="2:13" ht="79.8" x14ac:dyDescent="0.3">
      <c r="B23" s="55">
        <v>2</v>
      </c>
      <c r="C23" s="55" t="s">
        <v>175</v>
      </c>
      <c r="D23" s="56" t="s">
        <v>2573</v>
      </c>
      <c r="E23" s="56" t="s">
        <v>2574</v>
      </c>
      <c r="F23" s="55" t="s">
        <v>4</v>
      </c>
      <c r="G23" s="55" t="s">
        <v>139</v>
      </c>
      <c r="H23" s="56" t="s">
        <v>2561</v>
      </c>
      <c r="I23" s="56" t="s">
        <v>2562</v>
      </c>
      <c r="J23" s="55" t="s">
        <v>86</v>
      </c>
      <c r="K23" s="56"/>
      <c r="L23" s="57"/>
      <c r="M23" s="56"/>
    </row>
    <row r="24" spans="2:13" ht="68.400000000000006" x14ac:dyDescent="0.3">
      <c r="B24" s="55">
        <v>2</v>
      </c>
      <c r="C24" s="55" t="s">
        <v>175</v>
      </c>
      <c r="D24" s="56" t="s">
        <v>2573</v>
      </c>
      <c r="E24" s="56" t="s">
        <v>2575</v>
      </c>
      <c r="F24" s="55" t="s">
        <v>4</v>
      </c>
      <c r="G24" s="55" t="s">
        <v>139</v>
      </c>
      <c r="H24" s="56" t="s">
        <v>2563</v>
      </c>
      <c r="I24" s="56" t="s">
        <v>2564</v>
      </c>
      <c r="J24" s="55" t="s">
        <v>86</v>
      </c>
      <c r="K24" s="56"/>
      <c r="L24" s="57"/>
      <c r="M24" s="56"/>
    </row>
    <row r="25" spans="2:13" ht="57" x14ac:dyDescent="0.3">
      <c r="B25" s="55">
        <v>2</v>
      </c>
      <c r="C25" s="55" t="s">
        <v>175</v>
      </c>
      <c r="D25" s="56" t="s">
        <v>2573</v>
      </c>
      <c r="E25" s="56" t="s">
        <v>2576</v>
      </c>
      <c r="F25" s="55" t="s">
        <v>4</v>
      </c>
      <c r="G25" s="55" t="s">
        <v>139</v>
      </c>
      <c r="H25" s="56" t="s">
        <v>2565</v>
      </c>
      <c r="I25" s="56" t="s">
        <v>2566</v>
      </c>
      <c r="J25" s="55" t="s">
        <v>86</v>
      </c>
      <c r="K25" s="56"/>
      <c r="L25" s="57"/>
      <c r="M25" s="56"/>
    </row>
    <row r="26" spans="2:13" ht="57" x14ac:dyDescent="0.3">
      <c r="B26" s="55">
        <v>2</v>
      </c>
      <c r="C26" s="55" t="s">
        <v>175</v>
      </c>
      <c r="D26" s="56" t="s">
        <v>2573</v>
      </c>
      <c r="E26" s="56" t="s">
        <v>2577</v>
      </c>
      <c r="F26" s="55" t="s">
        <v>4</v>
      </c>
      <c r="G26" s="55" t="s">
        <v>139</v>
      </c>
      <c r="H26" s="56" t="s">
        <v>2567</v>
      </c>
      <c r="I26" s="56" t="s">
        <v>2568</v>
      </c>
      <c r="J26" s="55" t="s">
        <v>86</v>
      </c>
      <c r="K26" s="56"/>
      <c r="L26" s="57"/>
      <c r="M26" s="56"/>
    </row>
    <row r="27" spans="2:13" ht="12" thickBot="1" x14ac:dyDescent="0.35"/>
    <row r="28" spans="2:13" s="48" customFormat="1" ht="30.6" customHeight="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102.6" x14ac:dyDescent="0.3">
      <c r="B29" s="55">
        <v>3</v>
      </c>
      <c r="C29" s="55" t="s">
        <v>175</v>
      </c>
      <c r="D29" s="56" t="s">
        <v>2587</v>
      </c>
      <c r="E29" s="56" t="s">
        <v>2588</v>
      </c>
      <c r="F29" s="55" t="s">
        <v>4</v>
      </c>
      <c r="G29" s="55" t="s">
        <v>139</v>
      </c>
      <c r="H29" s="56" t="s">
        <v>2578</v>
      </c>
      <c r="I29" s="56" t="s">
        <v>2579</v>
      </c>
      <c r="J29" s="55" t="s">
        <v>86</v>
      </c>
      <c r="K29" s="56"/>
      <c r="L29" s="57"/>
      <c r="M29" s="56"/>
    </row>
    <row r="30" spans="2:13" ht="114" x14ac:dyDescent="0.3">
      <c r="B30" s="55">
        <v>3</v>
      </c>
      <c r="C30" s="55" t="s">
        <v>175</v>
      </c>
      <c r="D30" s="56" t="s">
        <v>2590</v>
      </c>
      <c r="E30" s="56" t="s">
        <v>2589</v>
      </c>
      <c r="F30" s="55" t="s">
        <v>4</v>
      </c>
      <c r="G30" s="55" t="s">
        <v>139</v>
      </c>
      <c r="H30" s="56" t="s">
        <v>2580</v>
      </c>
      <c r="I30" s="56" t="s">
        <v>2581</v>
      </c>
      <c r="J30" s="55" t="s">
        <v>86</v>
      </c>
      <c r="K30" s="56"/>
      <c r="L30" s="57"/>
      <c r="M30" s="56"/>
    </row>
    <row r="31" spans="2:13" ht="102.6" x14ac:dyDescent="0.3">
      <c r="B31" s="55">
        <v>3</v>
      </c>
      <c r="C31" s="55" t="s">
        <v>175</v>
      </c>
      <c r="D31" s="56" t="s">
        <v>2591</v>
      </c>
      <c r="E31" s="56" t="s">
        <v>2592</v>
      </c>
      <c r="F31" s="55" t="s">
        <v>4</v>
      </c>
      <c r="G31" s="55" t="s">
        <v>139</v>
      </c>
      <c r="H31" s="56" t="s">
        <v>2582</v>
      </c>
      <c r="I31" s="56" t="s">
        <v>2583</v>
      </c>
      <c r="J31" s="55" t="s">
        <v>86</v>
      </c>
      <c r="K31" s="56"/>
      <c r="L31" s="57"/>
      <c r="M31" s="56"/>
    </row>
    <row r="32" spans="2:13" ht="91.2" x14ac:dyDescent="0.3">
      <c r="B32" s="55">
        <v>3</v>
      </c>
      <c r="C32" s="55" t="s">
        <v>175</v>
      </c>
      <c r="D32" s="56" t="s">
        <v>2594</v>
      </c>
      <c r="E32" s="56" t="s">
        <v>2593</v>
      </c>
      <c r="F32" s="55" t="s">
        <v>4</v>
      </c>
      <c r="G32" s="55" t="s">
        <v>139</v>
      </c>
      <c r="H32" s="56" t="s">
        <v>2584</v>
      </c>
      <c r="I32" s="56" t="s">
        <v>2585</v>
      </c>
      <c r="J32" s="55" t="s">
        <v>86</v>
      </c>
      <c r="K32" s="56"/>
      <c r="L32" s="57"/>
      <c r="M32" s="56"/>
    </row>
    <row r="33" spans="2:13" ht="79.8" x14ac:dyDescent="0.3">
      <c r="B33" s="55">
        <v>3</v>
      </c>
      <c r="C33" s="55" t="s">
        <v>175</v>
      </c>
      <c r="D33" s="56" t="s">
        <v>397</v>
      </c>
      <c r="E33" s="56" t="s">
        <v>2201</v>
      </c>
      <c r="F33" s="55" t="s">
        <v>4</v>
      </c>
      <c r="G33" s="55" t="s">
        <v>139</v>
      </c>
      <c r="H33" s="56" t="s">
        <v>2586</v>
      </c>
      <c r="I33" s="56" t="s">
        <v>2167</v>
      </c>
      <c r="J33" s="55" t="s">
        <v>87</v>
      </c>
      <c r="K33" s="56"/>
      <c r="L33" s="57"/>
      <c r="M33" s="56"/>
    </row>
    <row r="34" spans="2:13" ht="12" thickBot="1" x14ac:dyDescent="0.35">
      <c r="D34" s="59"/>
      <c r="E34" s="59"/>
      <c r="H34" s="59"/>
      <c r="I34" s="59"/>
      <c r="K34" s="59"/>
      <c r="M34" s="59"/>
    </row>
    <row r="35" spans="2:13" s="48" customFormat="1" ht="21" thickTop="1" x14ac:dyDescent="0.3">
      <c r="B35" s="51" t="s">
        <v>93</v>
      </c>
      <c r="C35" s="51" t="s">
        <v>75</v>
      </c>
      <c r="D35" s="51" t="s">
        <v>76</v>
      </c>
      <c r="E35" s="51" t="s">
        <v>77</v>
      </c>
      <c r="F35" s="51" t="s">
        <v>78</v>
      </c>
      <c r="G35" s="51" t="s">
        <v>79</v>
      </c>
      <c r="H35" s="52" t="s">
        <v>156</v>
      </c>
      <c r="I35" s="52" t="s">
        <v>157</v>
      </c>
      <c r="J35" s="52" t="s">
        <v>158</v>
      </c>
      <c r="K35" s="52" t="s">
        <v>80</v>
      </c>
      <c r="L35" s="53" t="s">
        <v>94</v>
      </c>
      <c r="M35" s="53" t="s">
        <v>95</v>
      </c>
    </row>
    <row r="36" spans="2:13" ht="79.8" x14ac:dyDescent="0.3">
      <c r="B36" s="55">
        <v>4</v>
      </c>
      <c r="C36" s="55" t="s">
        <v>175</v>
      </c>
      <c r="D36" s="56" t="s">
        <v>2587</v>
      </c>
      <c r="E36" s="56" t="s">
        <v>2588</v>
      </c>
      <c r="F36" s="55" t="s">
        <v>4</v>
      </c>
      <c r="G36" s="55" t="s">
        <v>139</v>
      </c>
      <c r="H36" s="56" t="s">
        <v>2595</v>
      </c>
      <c r="I36" s="56" t="s">
        <v>2596</v>
      </c>
      <c r="J36" s="55" t="s">
        <v>86</v>
      </c>
      <c r="K36" s="56"/>
      <c r="L36" s="57"/>
      <c r="M36" s="56"/>
    </row>
    <row r="37" spans="2:13" ht="68.400000000000006" x14ac:dyDescent="0.3">
      <c r="B37" s="55">
        <v>4</v>
      </c>
      <c r="C37" s="55" t="s">
        <v>175</v>
      </c>
      <c r="D37" s="56" t="s">
        <v>2604</v>
      </c>
      <c r="E37" s="56" t="s">
        <v>2603</v>
      </c>
      <c r="F37" s="55" t="s">
        <v>4</v>
      </c>
      <c r="G37" s="55" t="s">
        <v>139</v>
      </c>
      <c r="H37" s="56" t="s">
        <v>2597</v>
      </c>
      <c r="I37" s="56" t="s">
        <v>2598</v>
      </c>
      <c r="J37" s="55" t="s">
        <v>86</v>
      </c>
      <c r="K37" s="56"/>
      <c r="L37" s="57"/>
      <c r="M37" s="56"/>
    </row>
    <row r="38" spans="2:13" ht="114" x14ac:dyDescent="0.3">
      <c r="B38" s="55">
        <v>4</v>
      </c>
      <c r="C38" s="55" t="s">
        <v>175</v>
      </c>
      <c r="D38" s="56" t="s">
        <v>2605</v>
      </c>
      <c r="E38" s="56" t="s">
        <v>2593</v>
      </c>
      <c r="F38" s="55" t="s">
        <v>4</v>
      </c>
      <c r="G38" s="55" t="s">
        <v>139</v>
      </c>
      <c r="H38" s="56" t="s">
        <v>2599</v>
      </c>
      <c r="I38" s="56" t="s">
        <v>2583</v>
      </c>
      <c r="J38" s="55" t="s">
        <v>86</v>
      </c>
      <c r="K38" s="56"/>
      <c r="L38" s="57"/>
      <c r="M38" s="56"/>
    </row>
    <row r="39" spans="2:13" ht="57" x14ac:dyDescent="0.3">
      <c r="B39" s="55">
        <v>4</v>
      </c>
      <c r="C39" s="55" t="s">
        <v>175</v>
      </c>
      <c r="D39" s="56" t="s">
        <v>1718</v>
      </c>
      <c r="E39" s="56" t="s">
        <v>2606</v>
      </c>
      <c r="F39" s="55" t="s">
        <v>4</v>
      </c>
      <c r="G39" s="55" t="s">
        <v>139</v>
      </c>
      <c r="H39" s="56" t="s">
        <v>2600</v>
      </c>
      <c r="I39" s="56" t="s">
        <v>2601</v>
      </c>
      <c r="J39" s="55" t="s">
        <v>86</v>
      </c>
      <c r="K39" s="56"/>
      <c r="L39" s="57"/>
      <c r="M39" s="56"/>
    </row>
    <row r="40" spans="2:13" ht="79.8" x14ac:dyDescent="0.3">
      <c r="B40" s="55">
        <v>4</v>
      </c>
      <c r="C40" s="55" t="s">
        <v>174</v>
      </c>
      <c r="D40" s="56" t="s">
        <v>397</v>
      </c>
      <c r="E40" s="56" t="s">
        <v>2171</v>
      </c>
      <c r="F40" s="55" t="s">
        <v>4</v>
      </c>
      <c r="G40" s="55" t="s">
        <v>139</v>
      </c>
      <c r="H40" s="56" t="s">
        <v>2602</v>
      </c>
      <c r="I40" s="56" t="s">
        <v>2189</v>
      </c>
      <c r="J40" s="55" t="s">
        <v>87</v>
      </c>
      <c r="K40" s="56"/>
      <c r="L40" s="57"/>
      <c r="M40"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6 C29:C33 C19:C26 C36:C40" xr:uid="{00000000-0002-0000-1E00-000000000000}">
      <formula1>Frentes</formula1>
    </dataValidation>
    <dataValidation type="list" allowBlank="1" showInputMessage="1" showErrorMessage="1" sqref="F29:F33 F15:F16 F19:F26 F36:F40" xr:uid="{00000000-0002-0000-1E00-000001000000}">
      <formula1>Alta_Dirección</formula1>
    </dataValidation>
    <dataValidation type="list" allowBlank="1" showInputMessage="1" showErrorMessage="1" sqref="J15:J16 J29:J33 J19:J26 J36:J40" xr:uid="{00000000-0002-0000-1E00-000002000000}">
      <formula1>Categoría</formula1>
    </dataValidation>
    <dataValidation type="list" allowBlank="1" showInputMessage="1" showErrorMessage="1" sqref="L19:L26 L29:L33 L15:L16 L36:L40" xr:uid="{00000000-0002-0000-1E00-000003000000}">
      <formula1>Cumplimiento</formula1>
    </dataValidation>
    <dataValidation type="list" allowBlank="1" showInputMessage="1" showErrorMessage="1" sqref="G29:G33 G15:G16 G19:G26 G36:G40" xr:uid="{00000000-0002-0000-1E00-000004000000}">
      <formula1>Área</formula1>
    </dataValidation>
    <dataValidation type="list" allowBlank="1" showInputMessage="1" showErrorMessage="1" sqref="B15:B16 B19:B26 B29:B33 B36:B40" xr:uid="{00000000-0002-0000-1E00-000005000000}">
      <formula1>Trimestre</formula1>
    </dataValidation>
  </dataValidations>
  <hyperlinks>
    <hyperlink ref="L10:M11" location="Instrucciones!A1" display="Instrucciones para el diligenciamiento" xr:uid="{00000000-0004-0000-1E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06DC36DC-E091-462A-BEA1-719C0B5FDA3B}">
            <xm:f>NOT(ISERROR(SEARCH(TB!$B$25,L15)))</xm:f>
            <xm:f>TB!$B$25</xm:f>
            <x14:dxf>
              <fill>
                <patternFill>
                  <fgColor theme="1"/>
                  <bgColor rgb="FF00B050"/>
                </patternFill>
              </fill>
            </x14:dxf>
          </x14:cfRule>
          <x14:cfRule type="containsText" priority="14" operator="containsText" id="{2B73AA52-CAC9-4DDB-91DF-8F6EE8D038D7}">
            <xm:f>NOT(ISERROR(SEARCH(TB!$B$24,L15)))</xm:f>
            <xm:f>TB!$B$24</xm:f>
            <x14:dxf>
              <fill>
                <patternFill>
                  <fgColor theme="1"/>
                  <bgColor rgb="FFFFFF00"/>
                </patternFill>
              </fill>
            </x14:dxf>
          </x14:cfRule>
          <x14:cfRule type="containsText" priority="15" operator="containsText" id="{F43E534E-5623-4AFE-8460-20CB63500164}">
            <xm:f>NOT(ISERROR(SEARCH(TB!$B$23,L15)))</xm:f>
            <xm:f>TB!$B$23</xm:f>
            <x14:dxf>
              <fill>
                <patternFill>
                  <fgColor theme="1"/>
                  <bgColor rgb="FFFFC000"/>
                </patternFill>
              </fill>
            </x14:dxf>
          </x14:cfRule>
          <x14:cfRule type="containsText" priority="16" operator="containsText" id="{A8F77D0E-4C8B-44B3-BD67-42CFD2B9370F}">
            <xm:f>NOT(ISERROR(SEARCH(TB!$B$22,L15)))</xm:f>
            <xm:f>TB!$B$22</xm:f>
            <x14:dxf>
              <fill>
                <patternFill>
                  <fgColor theme="1"/>
                  <bgColor rgb="FFFF0000"/>
                </patternFill>
              </fill>
            </x14:dxf>
          </x14:cfRule>
          <xm:sqref>L15:L16 L36:L40</xm:sqref>
        </x14:conditionalFormatting>
        <x14:conditionalFormatting xmlns:xm="http://schemas.microsoft.com/office/excel/2006/main">
          <x14:cfRule type="containsText" priority="9" operator="containsText" id="{4A0E8E04-21F0-49B6-92F9-C6D16DE7A300}">
            <xm:f>NOT(ISERROR(SEARCH(TB!$B$25,L19)))</xm:f>
            <xm:f>TB!$B$25</xm:f>
            <x14:dxf>
              <fill>
                <patternFill>
                  <fgColor theme="1"/>
                  <bgColor rgb="FF00B050"/>
                </patternFill>
              </fill>
            </x14:dxf>
          </x14:cfRule>
          <x14:cfRule type="containsText" priority="10" operator="containsText" id="{187B4481-C824-4F3C-88E6-8A7C8937119F}">
            <xm:f>NOT(ISERROR(SEARCH(TB!$B$24,L19)))</xm:f>
            <xm:f>TB!$B$24</xm:f>
            <x14:dxf>
              <fill>
                <patternFill>
                  <fgColor theme="1"/>
                  <bgColor rgb="FFFFFF00"/>
                </patternFill>
              </fill>
            </x14:dxf>
          </x14:cfRule>
          <x14:cfRule type="containsText" priority="11" operator="containsText" id="{417E177A-8A59-4C33-8CBD-3082E69D16CD}">
            <xm:f>NOT(ISERROR(SEARCH(TB!$B$23,L19)))</xm:f>
            <xm:f>TB!$B$23</xm:f>
            <x14:dxf>
              <fill>
                <patternFill>
                  <fgColor theme="1"/>
                  <bgColor rgb="FFFFC000"/>
                </patternFill>
              </fill>
            </x14:dxf>
          </x14:cfRule>
          <x14:cfRule type="containsText" priority="12" operator="containsText" id="{F8605C25-E7E4-4A6F-8B8D-CBA9A0D8C75D}">
            <xm:f>NOT(ISERROR(SEARCH(TB!$B$22,L19)))</xm:f>
            <xm:f>TB!$B$22</xm:f>
            <x14:dxf>
              <fill>
                <patternFill>
                  <fgColor theme="1"/>
                  <bgColor rgb="FFFF0000"/>
                </patternFill>
              </fill>
            </x14:dxf>
          </x14:cfRule>
          <xm:sqref>L19:L26</xm:sqref>
        </x14:conditionalFormatting>
        <x14:conditionalFormatting xmlns:xm="http://schemas.microsoft.com/office/excel/2006/main">
          <x14:cfRule type="containsText" priority="5" operator="containsText" id="{2CC9D696-4BF6-42E4-AD1E-7000C3BA7D4C}">
            <xm:f>NOT(ISERROR(SEARCH(TB!$B$25,L29)))</xm:f>
            <xm:f>TB!$B$25</xm:f>
            <x14:dxf>
              <fill>
                <patternFill>
                  <fgColor theme="1"/>
                  <bgColor rgb="FF00B050"/>
                </patternFill>
              </fill>
            </x14:dxf>
          </x14:cfRule>
          <x14:cfRule type="containsText" priority="6" operator="containsText" id="{9FDFD277-C175-4C4E-AB21-9222F9C9478C}">
            <xm:f>NOT(ISERROR(SEARCH(TB!$B$24,L29)))</xm:f>
            <xm:f>TB!$B$24</xm:f>
            <x14:dxf>
              <fill>
                <patternFill>
                  <fgColor theme="1"/>
                  <bgColor rgb="FFFFFF00"/>
                </patternFill>
              </fill>
            </x14:dxf>
          </x14:cfRule>
          <x14:cfRule type="containsText" priority="7" operator="containsText" id="{03EA091D-C2D3-4395-9849-A7CA6C7F1874}">
            <xm:f>NOT(ISERROR(SEARCH(TB!$B$23,L29)))</xm:f>
            <xm:f>TB!$B$23</xm:f>
            <x14:dxf>
              <fill>
                <patternFill>
                  <fgColor theme="1"/>
                  <bgColor rgb="FFFFC000"/>
                </patternFill>
              </fill>
            </x14:dxf>
          </x14:cfRule>
          <x14:cfRule type="containsText" priority="8" operator="containsText" id="{B5AA7F37-A40F-48FF-ACB3-E6CC2AEB8EF4}">
            <xm:f>NOT(ISERROR(SEARCH(TB!$B$22,L29)))</xm:f>
            <xm:f>TB!$B$22</xm:f>
            <x14:dxf>
              <fill>
                <patternFill>
                  <fgColor theme="1"/>
                  <bgColor rgb="FFFF0000"/>
                </patternFill>
              </fill>
            </x14:dxf>
          </x14:cfRule>
          <xm:sqref>L29:L33</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77"/>
  <dimension ref="A1:W49"/>
  <sheetViews>
    <sheetView zoomScale="90" zoomScaleNormal="90" workbookViewId="0">
      <pane ySplit="14" topLeftCell="A42" activePane="bottomLeft" state="frozen"/>
      <selection activeCell="D10" sqref="D10:D11"/>
      <selection pane="bottomLeft" activeCell="E67" sqref="E67"/>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213</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(SUM(L$15:L$34))/F9</f>
        <v>0</v>
      </c>
      <c r="J9" s="40"/>
      <c r="K9" s="41"/>
      <c r="L9" s="40"/>
      <c r="M9" s="40"/>
      <c r="N9" s="40"/>
    </row>
    <row r="10" spans="1:14" s="47" customFormat="1" ht="11.4" customHeight="1" x14ac:dyDescent="0.3">
      <c r="B10" s="48"/>
      <c r="C10" s="164" t="s">
        <v>96</v>
      </c>
      <c r="D10" s="165" t="str">
        <f>Contenido!K31</f>
        <v>Escuela de Formación y Aprendizaje Docente (EFAD)</v>
      </c>
      <c r="E10" s="43" t="s">
        <v>92</v>
      </c>
      <c r="F10" s="44">
        <v>1</v>
      </c>
      <c r="G10" s="43" t="s">
        <v>90</v>
      </c>
      <c r="H10" s="45" t="s">
        <v>115</v>
      </c>
      <c r="I10" s="46">
        <f>(SUM(L$37:L$39))/F10</f>
        <v>0</v>
      </c>
      <c r="J10" s="48"/>
      <c r="K10" s="50"/>
      <c r="L10" s="166" t="s">
        <v>100</v>
      </c>
      <c r="M10" s="166"/>
    </row>
    <row r="11" spans="1:14" s="47" customFormat="1" ht="11.4" customHeight="1" x14ac:dyDescent="0.3">
      <c r="B11" s="48"/>
      <c r="C11" s="164"/>
      <c r="D11" s="165"/>
      <c r="E11" s="43" t="s">
        <v>176</v>
      </c>
      <c r="F11" s="44">
        <v>1</v>
      </c>
      <c r="G11" s="43" t="s">
        <v>90</v>
      </c>
      <c r="H11" s="45" t="s">
        <v>178</v>
      </c>
      <c r="I11" s="46">
        <f>(SUM(L$42:L$44))/F11</f>
        <v>0</v>
      </c>
      <c r="J11" s="48"/>
      <c r="K11" s="50"/>
      <c r="L11" s="166"/>
      <c r="M11" s="166"/>
    </row>
    <row r="12" spans="1:14" s="47" customFormat="1" ht="11.4" customHeight="1" x14ac:dyDescent="0.3">
      <c r="B12" s="48"/>
      <c r="C12" s="43"/>
      <c r="D12" s="49"/>
      <c r="E12" s="43" t="s">
        <v>177</v>
      </c>
      <c r="F12" s="44">
        <v>1</v>
      </c>
      <c r="G12" s="43" t="s">
        <v>90</v>
      </c>
      <c r="H12" s="45" t="s">
        <v>179</v>
      </c>
      <c r="I12" s="46">
        <f>(SUM(L$47:L$49))/F12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x14ac:dyDescent="0.3">
      <c r="B15" s="55">
        <v>1</v>
      </c>
      <c r="C15" s="55"/>
      <c r="D15" s="56"/>
      <c r="E15" s="56"/>
      <c r="F15" s="55"/>
      <c r="G15" s="55"/>
      <c r="H15" s="56"/>
      <c r="I15" s="56"/>
      <c r="J15" s="55"/>
      <c r="K15" s="56"/>
      <c r="L15" s="57"/>
      <c r="M15" s="56"/>
    </row>
    <row r="16" spans="1:14" x14ac:dyDescent="0.3">
      <c r="B16" s="55">
        <v>1</v>
      </c>
      <c r="C16" s="55"/>
      <c r="D16" s="56"/>
      <c r="E16" s="56"/>
      <c r="F16" s="55"/>
      <c r="G16" s="55"/>
      <c r="H16" s="56"/>
      <c r="I16" s="56"/>
      <c r="J16" s="55"/>
      <c r="K16" s="56"/>
      <c r="L16" s="57"/>
      <c r="M16" s="56"/>
    </row>
    <row r="17" spans="2:13" x14ac:dyDescent="0.3">
      <c r="B17" s="55">
        <v>1</v>
      </c>
      <c r="C17" s="55"/>
      <c r="D17" s="56"/>
      <c r="E17" s="56"/>
      <c r="F17" s="55"/>
      <c r="G17" s="55"/>
      <c r="H17" s="56"/>
      <c r="I17" s="56"/>
      <c r="J17" s="55"/>
      <c r="K17" s="56"/>
      <c r="L17" s="57"/>
      <c r="M17" s="56"/>
    </row>
    <row r="18" spans="2:13" x14ac:dyDescent="0.3">
      <c r="B18" s="55">
        <v>1</v>
      </c>
      <c r="C18" s="55"/>
      <c r="D18" s="56"/>
      <c r="E18" s="56"/>
      <c r="F18" s="55"/>
      <c r="G18" s="55"/>
      <c r="H18" s="56"/>
      <c r="I18" s="56"/>
      <c r="J18" s="55"/>
      <c r="K18" s="56"/>
      <c r="L18" s="57"/>
      <c r="M18" s="56"/>
    </row>
    <row r="19" spans="2:13" x14ac:dyDescent="0.3">
      <c r="B19" s="55">
        <v>1</v>
      </c>
      <c r="C19" s="55"/>
      <c r="D19" s="56"/>
      <c r="E19" s="56"/>
      <c r="F19" s="55"/>
      <c r="G19" s="55"/>
      <c r="H19" s="56"/>
      <c r="I19" s="56"/>
      <c r="J19" s="55"/>
      <c r="K19" s="56"/>
      <c r="L19" s="57"/>
      <c r="M19" s="56"/>
    </row>
    <row r="20" spans="2:13" x14ac:dyDescent="0.3">
      <c r="B20" s="55">
        <v>1</v>
      </c>
      <c r="C20" s="55"/>
      <c r="D20" s="56"/>
      <c r="E20" s="56"/>
      <c r="F20" s="55"/>
      <c r="G20" s="55"/>
      <c r="H20" s="56"/>
      <c r="I20" s="56"/>
      <c r="J20" s="55"/>
      <c r="K20" s="56"/>
      <c r="L20" s="57"/>
      <c r="M20" s="56"/>
    </row>
    <row r="21" spans="2:13" x14ac:dyDescent="0.3">
      <c r="B21" s="55">
        <v>1</v>
      </c>
      <c r="C21" s="55"/>
      <c r="D21" s="56"/>
      <c r="E21" s="56"/>
      <c r="F21" s="55"/>
      <c r="G21" s="55"/>
      <c r="H21" s="56"/>
      <c r="I21" s="56"/>
      <c r="J21" s="55"/>
      <c r="K21" s="56"/>
      <c r="L21" s="57"/>
      <c r="M21" s="56"/>
    </row>
    <row r="22" spans="2:13" x14ac:dyDescent="0.3">
      <c r="B22" s="55">
        <v>1</v>
      </c>
      <c r="C22" s="55"/>
      <c r="D22" s="56"/>
      <c r="E22" s="56"/>
      <c r="F22" s="55"/>
      <c r="G22" s="55"/>
      <c r="H22" s="56"/>
      <c r="I22" s="56"/>
      <c r="J22" s="55"/>
      <c r="K22" s="56"/>
      <c r="L22" s="57"/>
      <c r="M22" s="56"/>
    </row>
    <row r="23" spans="2:13" x14ac:dyDescent="0.3">
      <c r="B23" s="55">
        <v>1</v>
      </c>
      <c r="C23" s="55"/>
      <c r="D23" s="56"/>
      <c r="E23" s="56"/>
      <c r="F23" s="55"/>
      <c r="G23" s="55"/>
      <c r="H23" s="56"/>
      <c r="I23" s="56"/>
      <c r="J23" s="55"/>
      <c r="K23" s="56"/>
      <c r="L23" s="57"/>
      <c r="M23" s="56"/>
    </row>
    <row r="24" spans="2:13" x14ac:dyDescent="0.3">
      <c r="B24" s="55">
        <v>1</v>
      </c>
      <c r="C24" s="55"/>
      <c r="D24" s="56"/>
      <c r="E24" s="56"/>
      <c r="F24" s="55"/>
      <c r="G24" s="55"/>
      <c r="H24" s="56"/>
      <c r="I24" s="56"/>
      <c r="J24" s="55"/>
      <c r="K24" s="56"/>
      <c r="L24" s="57"/>
      <c r="M24" s="56"/>
    </row>
    <row r="25" spans="2:13" x14ac:dyDescent="0.3">
      <c r="B25" s="55">
        <v>1</v>
      </c>
      <c r="C25" s="55"/>
      <c r="D25" s="56"/>
      <c r="E25" s="56"/>
      <c r="F25" s="55"/>
      <c r="G25" s="55"/>
      <c r="H25" s="56"/>
      <c r="I25" s="56"/>
      <c r="J25" s="55"/>
      <c r="K25" s="56"/>
      <c r="L25" s="57"/>
      <c r="M25" s="56"/>
    </row>
    <row r="26" spans="2:13" x14ac:dyDescent="0.3">
      <c r="B26" s="55">
        <v>1</v>
      </c>
      <c r="C26" s="55"/>
      <c r="D26" s="56"/>
      <c r="E26" s="56"/>
      <c r="F26" s="55"/>
      <c r="G26" s="55"/>
      <c r="H26" s="56"/>
      <c r="I26" s="56"/>
      <c r="J26" s="55"/>
      <c r="K26" s="56"/>
      <c r="L26" s="57"/>
      <c r="M26" s="56"/>
    </row>
    <row r="27" spans="2:13" x14ac:dyDescent="0.3">
      <c r="B27" s="55">
        <v>1</v>
      </c>
      <c r="C27" s="55"/>
      <c r="D27" s="56"/>
      <c r="E27" s="56"/>
      <c r="F27" s="55"/>
      <c r="G27" s="55"/>
      <c r="H27" s="56"/>
      <c r="I27" s="56"/>
      <c r="J27" s="55"/>
      <c r="K27" s="56"/>
      <c r="L27" s="57"/>
      <c r="M27" s="56"/>
    </row>
    <row r="28" spans="2:13" x14ac:dyDescent="0.3">
      <c r="B28" s="55">
        <v>1</v>
      </c>
      <c r="C28" s="55"/>
      <c r="D28" s="56"/>
      <c r="E28" s="56"/>
      <c r="F28" s="55"/>
      <c r="G28" s="55"/>
      <c r="H28" s="56"/>
      <c r="I28" s="56"/>
      <c r="J28" s="55"/>
      <c r="K28" s="56"/>
      <c r="L28" s="57"/>
      <c r="M28" s="56"/>
    </row>
    <row r="29" spans="2:13" x14ac:dyDescent="0.3">
      <c r="B29" s="55">
        <v>1</v>
      </c>
      <c r="C29" s="55"/>
      <c r="D29" s="56"/>
      <c r="E29" s="56"/>
      <c r="F29" s="55"/>
      <c r="G29" s="55"/>
      <c r="H29" s="56"/>
      <c r="I29" s="56"/>
      <c r="J29" s="55"/>
      <c r="K29" s="56"/>
      <c r="L29" s="57"/>
      <c r="M29" s="56"/>
    </row>
    <row r="30" spans="2:13" x14ac:dyDescent="0.3">
      <c r="B30" s="55">
        <v>1</v>
      </c>
      <c r="C30" s="55"/>
      <c r="D30" s="56"/>
      <c r="E30" s="56"/>
      <c r="F30" s="55"/>
      <c r="G30" s="55"/>
      <c r="H30" s="56"/>
      <c r="I30" s="56"/>
      <c r="J30" s="55"/>
      <c r="K30" s="56"/>
      <c r="L30" s="57"/>
      <c r="M30" s="56"/>
    </row>
    <row r="31" spans="2:13" x14ac:dyDescent="0.3">
      <c r="B31" s="55">
        <v>1</v>
      </c>
      <c r="C31" s="55"/>
      <c r="D31" s="56"/>
      <c r="E31" s="56"/>
      <c r="F31" s="55"/>
      <c r="G31" s="55"/>
      <c r="H31" s="56"/>
      <c r="I31" s="56"/>
      <c r="J31" s="55"/>
      <c r="K31" s="56"/>
      <c r="L31" s="57"/>
      <c r="M31" s="56"/>
    </row>
    <row r="32" spans="2:13" x14ac:dyDescent="0.3">
      <c r="B32" s="55">
        <v>1</v>
      </c>
      <c r="C32" s="55"/>
      <c r="D32" s="56"/>
      <c r="E32" s="56"/>
      <c r="F32" s="55"/>
      <c r="G32" s="55"/>
      <c r="H32" s="56"/>
      <c r="I32" s="56"/>
      <c r="J32" s="55"/>
      <c r="K32" s="56"/>
      <c r="L32" s="57"/>
      <c r="M32" s="56"/>
    </row>
    <row r="33" spans="2:13" x14ac:dyDescent="0.3">
      <c r="B33" s="55">
        <v>1</v>
      </c>
      <c r="C33" s="55"/>
      <c r="D33" s="56"/>
      <c r="E33" s="56"/>
      <c r="F33" s="55"/>
      <c r="G33" s="55"/>
      <c r="H33" s="56"/>
      <c r="I33" s="56"/>
      <c r="J33" s="55"/>
      <c r="K33" s="56"/>
      <c r="L33" s="57"/>
      <c r="M33" s="56"/>
    </row>
    <row r="34" spans="2:13" x14ac:dyDescent="0.3">
      <c r="B34" s="55">
        <v>1</v>
      </c>
      <c r="C34" s="55"/>
      <c r="D34" s="56"/>
      <c r="E34" s="56"/>
      <c r="F34" s="55"/>
      <c r="G34" s="55"/>
      <c r="H34" s="56"/>
      <c r="I34" s="56"/>
      <c r="J34" s="55"/>
      <c r="K34" s="56"/>
      <c r="L34" s="57"/>
      <c r="M34" s="56"/>
    </row>
    <row r="35" spans="2:13" ht="12" thickBot="1" x14ac:dyDescent="0.35">
      <c r="D35" s="59"/>
      <c r="E35" s="59"/>
      <c r="H35" s="59"/>
      <c r="I35" s="59"/>
      <c r="K35" s="59"/>
      <c r="M35" s="59"/>
    </row>
    <row r="36" spans="2:13" s="48" customFormat="1" ht="21" thickTop="1" x14ac:dyDescent="0.3">
      <c r="B36" s="51" t="s">
        <v>93</v>
      </c>
      <c r="C36" s="51" t="s">
        <v>75</v>
      </c>
      <c r="D36" s="51" t="s">
        <v>76</v>
      </c>
      <c r="E36" s="51" t="s">
        <v>77</v>
      </c>
      <c r="F36" s="51" t="s">
        <v>78</v>
      </c>
      <c r="G36" s="51" t="s">
        <v>79</v>
      </c>
      <c r="H36" s="52" t="s">
        <v>156</v>
      </c>
      <c r="I36" s="52" t="s">
        <v>157</v>
      </c>
      <c r="J36" s="52" t="s">
        <v>158</v>
      </c>
      <c r="K36" s="52" t="s">
        <v>80</v>
      </c>
      <c r="L36" s="53" t="s">
        <v>94</v>
      </c>
      <c r="M36" s="53" t="s">
        <v>95</v>
      </c>
    </row>
    <row r="37" spans="2:13" ht="57" x14ac:dyDescent="0.3">
      <c r="B37" s="55">
        <v>2</v>
      </c>
      <c r="C37" s="55" t="s">
        <v>83</v>
      </c>
      <c r="D37" s="56" t="s">
        <v>2615</v>
      </c>
      <c r="E37" s="56" t="s">
        <v>2614</v>
      </c>
      <c r="F37" s="55" t="s">
        <v>4</v>
      </c>
      <c r="G37" s="55" t="s">
        <v>140</v>
      </c>
      <c r="H37" s="56" t="s">
        <v>2607</v>
      </c>
      <c r="I37" s="56" t="s">
        <v>2608</v>
      </c>
      <c r="J37" s="55" t="s">
        <v>86</v>
      </c>
      <c r="K37" s="56"/>
      <c r="L37" s="57"/>
      <c r="M37" s="56"/>
    </row>
    <row r="38" spans="2:13" ht="91.2" x14ac:dyDescent="0.3">
      <c r="B38" s="55">
        <v>2</v>
      </c>
      <c r="C38" s="55" t="s">
        <v>83</v>
      </c>
      <c r="D38" s="56" t="s">
        <v>2613</v>
      </c>
      <c r="E38" s="56" t="s">
        <v>2616</v>
      </c>
      <c r="F38" s="55" t="s">
        <v>4</v>
      </c>
      <c r="G38" s="55" t="s">
        <v>140</v>
      </c>
      <c r="H38" s="56" t="s">
        <v>2609</v>
      </c>
      <c r="I38" s="56" t="s">
        <v>2610</v>
      </c>
      <c r="J38" s="55" t="s">
        <v>86</v>
      </c>
      <c r="K38" s="56"/>
      <c r="L38" s="57"/>
      <c r="M38" s="56"/>
    </row>
    <row r="39" spans="2:13" ht="68.400000000000006" x14ac:dyDescent="0.3">
      <c r="B39" s="55">
        <v>2</v>
      </c>
      <c r="C39" s="55" t="s">
        <v>83</v>
      </c>
      <c r="D39" s="56" t="s">
        <v>2617</v>
      </c>
      <c r="E39" s="56" t="s">
        <v>2616</v>
      </c>
      <c r="F39" s="55" t="s">
        <v>4</v>
      </c>
      <c r="G39" s="55" t="s">
        <v>140</v>
      </c>
      <c r="H39" s="56" t="s">
        <v>2611</v>
      </c>
      <c r="I39" s="56" t="s">
        <v>2612</v>
      </c>
      <c r="J39" s="55" t="s">
        <v>86</v>
      </c>
      <c r="K39" s="56"/>
      <c r="L39" s="57"/>
      <c r="M39" s="56"/>
    </row>
    <row r="40" spans="2:13" ht="12" thickBot="1" x14ac:dyDescent="0.35"/>
    <row r="41" spans="2:13" s="48" customFormat="1" ht="30.6" customHeight="1" thickTop="1" x14ac:dyDescent="0.3">
      <c r="B41" s="51" t="s">
        <v>93</v>
      </c>
      <c r="C41" s="51" t="s">
        <v>75</v>
      </c>
      <c r="D41" s="51" t="s">
        <v>76</v>
      </c>
      <c r="E41" s="51" t="s">
        <v>77</v>
      </c>
      <c r="F41" s="51" t="s">
        <v>78</v>
      </c>
      <c r="G41" s="51" t="s">
        <v>79</v>
      </c>
      <c r="H41" s="52" t="s">
        <v>156</v>
      </c>
      <c r="I41" s="52" t="s">
        <v>157</v>
      </c>
      <c r="J41" s="52" t="s">
        <v>158</v>
      </c>
      <c r="K41" s="52" t="s">
        <v>80</v>
      </c>
      <c r="L41" s="53" t="s">
        <v>94</v>
      </c>
      <c r="M41" s="53" t="s">
        <v>95</v>
      </c>
    </row>
    <row r="42" spans="2:13" ht="68.400000000000006" x14ac:dyDescent="0.3">
      <c r="B42" s="55">
        <v>3</v>
      </c>
      <c r="C42" s="55" t="s">
        <v>83</v>
      </c>
      <c r="D42" s="56" t="s">
        <v>2624</v>
      </c>
      <c r="E42" s="56" t="s">
        <v>2623</v>
      </c>
      <c r="F42" s="55" t="s">
        <v>4</v>
      </c>
      <c r="G42" s="55" t="s">
        <v>140</v>
      </c>
      <c r="H42" s="56" t="s">
        <v>2618</v>
      </c>
      <c r="I42" s="56" t="s">
        <v>2619</v>
      </c>
      <c r="J42" s="55" t="s">
        <v>86</v>
      </c>
      <c r="K42" s="56"/>
      <c r="L42" s="57"/>
      <c r="M42" s="56"/>
    </row>
    <row r="43" spans="2:13" ht="45.6" x14ac:dyDescent="0.3">
      <c r="B43" s="55">
        <v>3</v>
      </c>
      <c r="C43" s="55" t="s">
        <v>83</v>
      </c>
      <c r="D43" s="56" t="s">
        <v>2626</v>
      </c>
      <c r="E43" s="56" t="s">
        <v>2625</v>
      </c>
      <c r="F43" s="55" t="s">
        <v>4</v>
      </c>
      <c r="G43" s="55" t="s">
        <v>140</v>
      </c>
      <c r="H43" s="56" t="s">
        <v>2620</v>
      </c>
      <c r="I43" s="56" t="s">
        <v>2621</v>
      </c>
      <c r="J43" s="55" t="s">
        <v>86</v>
      </c>
      <c r="K43" s="56"/>
      <c r="L43" s="57"/>
      <c r="M43" s="56"/>
    </row>
    <row r="44" spans="2:13" ht="45.6" x14ac:dyDescent="0.3">
      <c r="B44" s="55">
        <v>3</v>
      </c>
      <c r="C44" s="55" t="s">
        <v>83</v>
      </c>
      <c r="D44" s="56" t="s">
        <v>477</v>
      </c>
      <c r="E44" s="56" t="s">
        <v>2171</v>
      </c>
      <c r="F44" s="55" t="s">
        <v>4</v>
      </c>
      <c r="G44" s="55" t="s">
        <v>140</v>
      </c>
      <c r="H44" s="56" t="s">
        <v>2622</v>
      </c>
      <c r="I44" s="56" t="s">
        <v>2167</v>
      </c>
      <c r="J44" s="55" t="s">
        <v>87</v>
      </c>
      <c r="K44" s="56"/>
      <c r="L44" s="57"/>
      <c r="M44" s="56"/>
    </row>
    <row r="45" spans="2:13" ht="12" thickBot="1" x14ac:dyDescent="0.35">
      <c r="D45" s="59"/>
      <c r="E45" s="59"/>
      <c r="H45" s="59"/>
      <c r="I45" s="59"/>
      <c r="K45" s="59"/>
      <c r="M45" s="59"/>
    </row>
    <row r="46" spans="2:13" s="48" customFormat="1" ht="21" thickTop="1" x14ac:dyDescent="0.3">
      <c r="B46" s="51" t="s">
        <v>93</v>
      </c>
      <c r="C46" s="51" t="s">
        <v>75</v>
      </c>
      <c r="D46" s="51" t="s">
        <v>76</v>
      </c>
      <c r="E46" s="51" t="s">
        <v>77</v>
      </c>
      <c r="F46" s="51" t="s">
        <v>78</v>
      </c>
      <c r="G46" s="51" t="s">
        <v>79</v>
      </c>
      <c r="H46" s="52" t="s">
        <v>156</v>
      </c>
      <c r="I46" s="52" t="s">
        <v>157</v>
      </c>
      <c r="J46" s="52" t="s">
        <v>158</v>
      </c>
      <c r="K46" s="52" t="s">
        <v>80</v>
      </c>
      <c r="L46" s="53" t="s">
        <v>94</v>
      </c>
      <c r="M46" s="53" t="s">
        <v>95</v>
      </c>
    </row>
    <row r="47" spans="2:13" ht="68.400000000000006" x14ac:dyDescent="0.3">
      <c r="B47" s="55">
        <v>4</v>
      </c>
      <c r="C47" s="55" t="s">
        <v>83</v>
      </c>
      <c r="D47" s="56" t="s">
        <v>2631</v>
      </c>
      <c r="E47" s="56" t="s">
        <v>2616</v>
      </c>
      <c r="F47" s="55" t="s">
        <v>4</v>
      </c>
      <c r="G47" s="55" t="s">
        <v>140</v>
      </c>
      <c r="H47" s="56" t="s">
        <v>2627</v>
      </c>
      <c r="I47" s="56" t="s">
        <v>2628</v>
      </c>
      <c r="J47" s="55" t="s">
        <v>86</v>
      </c>
      <c r="K47" s="56"/>
      <c r="L47" s="57"/>
      <c r="M47" s="56"/>
    </row>
    <row r="48" spans="2:13" ht="102.6" x14ac:dyDescent="0.3">
      <c r="B48" s="55">
        <v>4</v>
      </c>
      <c r="C48" s="55" t="s">
        <v>83</v>
      </c>
      <c r="D48" s="56" t="s">
        <v>2626</v>
      </c>
      <c r="E48" s="56" t="s">
        <v>2623</v>
      </c>
      <c r="F48" s="55" t="s">
        <v>4</v>
      </c>
      <c r="G48" s="55" t="s">
        <v>140</v>
      </c>
      <c r="H48" s="56" t="s">
        <v>2629</v>
      </c>
      <c r="I48" s="56" t="s">
        <v>2629</v>
      </c>
      <c r="J48" s="55" t="s">
        <v>86</v>
      </c>
      <c r="K48" s="56"/>
      <c r="L48" s="57"/>
      <c r="M48" s="56"/>
    </row>
    <row r="49" spans="2:13" ht="79.8" x14ac:dyDescent="0.3">
      <c r="B49" s="55">
        <v>4</v>
      </c>
      <c r="C49" s="55" t="s">
        <v>174</v>
      </c>
      <c r="D49" s="56" t="s">
        <v>477</v>
      </c>
      <c r="E49" s="56" t="s">
        <v>2171</v>
      </c>
      <c r="F49" s="55" t="s">
        <v>4</v>
      </c>
      <c r="G49" s="55" t="s">
        <v>140</v>
      </c>
      <c r="H49" s="56" t="s">
        <v>2630</v>
      </c>
      <c r="I49" s="56" t="s">
        <v>2189</v>
      </c>
      <c r="J49" s="55" t="s">
        <v>86</v>
      </c>
      <c r="K49" s="56"/>
      <c r="L49" s="57"/>
      <c r="M4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34 B37:B39 B42:B44 B47:B49" xr:uid="{00000000-0002-0000-1F00-000000000000}">
      <formula1>Trimestre</formula1>
    </dataValidation>
    <dataValidation type="list" allowBlank="1" showInputMessage="1" showErrorMessage="1" sqref="G15:G34 G42:G44 G37:G39 G47:G49" xr:uid="{00000000-0002-0000-1F00-000001000000}">
      <formula1>Área</formula1>
    </dataValidation>
    <dataValidation type="list" allowBlank="1" showInputMessage="1" showErrorMessage="1" sqref="L37:L39 L47:L49 L42:L44 L15:L34" xr:uid="{00000000-0002-0000-1F00-000002000000}">
      <formula1>Cumplimiento</formula1>
    </dataValidation>
    <dataValidation type="list" allowBlank="1" showInputMessage="1" showErrorMessage="1" sqref="J15:J34 J47:J49 J42:J44 J37:J39" xr:uid="{00000000-0002-0000-1F00-000003000000}">
      <formula1>Categoría</formula1>
    </dataValidation>
    <dataValidation type="list" allowBlank="1" showInputMessage="1" showErrorMessage="1" sqref="F15:F34 F42:F44 F37:F39 F47:F49" xr:uid="{00000000-0002-0000-1F00-000004000000}">
      <formula1>Alta_Dirección</formula1>
    </dataValidation>
    <dataValidation type="list" allowBlank="1" showInputMessage="1" showErrorMessage="1" sqref="C15:C34 C37:C39 C42:C44 C47:C49" xr:uid="{00000000-0002-0000-1F00-000005000000}">
      <formula1>Frentes</formula1>
    </dataValidation>
  </dataValidations>
  <hyperlinks>
    <hyperlink ref="L10:M11" location="Instrucciones!A1" display="Instrucciones para el diligenciamiento" xr:uid="{00000000-0004-0000-1F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1086EA00-93C8-421E-8FBB-D6AFC3B5BCDE}">
            <xm:f>NOT(ISERROR(SEARCH(TB!$B$25,L15)))</xm:f>
            <xm:f>TB!$B$25</xm:f>
            <x14:dxf>
              <fill>
                <patternFill>
                  <fgColor theme="1"/>
                  <bgColor rgb="FF00B050"/>
                </patternFill>
              </fill>
            </x14:dxf>
          </x14:cfRule>
          <x14:cfRule type="containsText" priority="14" operator="containsText" id="{4A663ED3-9382-4906-8DF6-DE1689F3E1FA}">
            <xm:f>NOT(ISERROR(SEARCH(TB!$B$24,L15)))</xm:f>
            <xm:f>TB!$B$24</xm:f>
            <x14:dxf>
              <fill>
                <patternFill>
                  <fgColor theme="1"/>
                  <bgColor rgb="FFFFFF00"/>
                </patternFill>
              </fill>
            </x14:dxf>
          </x14:cfRule>
          <x14:cfRule type="containsText" priority="15" operator="containsText" id="{8328BE84-8FF0-4892-94F1-6A3DAD2A7FED}">
            <xm:f>NOT(ISERROR(SEARCH(TB!$B$23,L15)))</xm:f>
            <xm:f>TB!$B$23</xm:f>
            <x14:dxf>
              <fill>
                <patternFill>
                  <fgColor theme="1"/>
                  <bgColor rgb="FFFFC000"/>
                </patternFill>
              </fill>
            </x14:dxf>
          </x14:cfRule>
          <x14:cfRule type="containsText" priority="16" operator="containsText" id="{1EFE0C54-CA31-4147-A7FA-12888A845447}">
            <xm:f>NOT(ISERROR(SEARCH(TB!$B$22,L15)))</xm:f>
            <xm:f>TB!$B$22</xm:f>
            <x14:dxf>
              <fill>
                <patternFill>
                  <fgColor theme="1"/>
                  <bgColor rgb="FFFF0000"/>
                </patternFill>
              </fill>
            </x14:dxf>
          </x14:cfRule>
          <xm:sqref>L15:L34</xm:sqref>
        </x14:conditionalFormatting>
        <x14:conditionalFormatting xmlns:xm="http://schemas.microsoft.com/office/excel/2006/main">
          <x14:cfRule type="containsText" priority="9" operator="containsText" id="{714C3283-3731-4553-B7E2-37256526EF37}">
            <xm:f>NOT(ISERROR(SEARCH(TB!$B$25,L37)))</xm:f>
            <xm:f>TB!$B$25</xm:f>
            <x14:dxf>
              <fill>
                <patternFill>
                  <fgColor theme="1"/>
                  <bgColor rgb="FF00B050"/>
                </patternFill>
              </fill>
            </x14:dxf>
          </x14:cfRule>
          <x14:cfRule type="containsText" priority="10" operator="containsText" id="{5F9B855E-01AB-4CBC-96C9-E219E2441545}">
            <xm:f>NOT(ISERROR(SEARCH(TB!$B$24,L37)))</xm:f>
            <xm:f>TB!$B$24</xm:f>
            <x14:dxf>
              <fill>
                <patternFill>
                  <fgColor theme="1"/>
                  <bgColor rgb="FFFFFF00"/>
                </patternFill>
              </fill>
            </x14:dxf>
          </x14:cfRule>
          <x14:cfRule type="containsText" priority="11" operator="containsText" id="{618E06C2-BD14-4FCF-8709-EBFACBBD9EB9}">
            <xm:f>NOT(ISERROR(SEARCH(TB!$B$23,L37)))</xm:f>
            <xm:f>TB!$B$23</xm:f>
            <x14:dxf>
              <fill>
                <patternFill>
                  <fgColor theme="1"/>
                  <bgColor rgb="FFFFC000"/>
                </patternFill>
              </fill>
            </x14:dxf>
          </x14:cfRule>
          <x14:cfRule type="containsText" priority="12" operator="containsText" id="{BB8FF43A-287B-4F09-9F61-1DBB1CC7778F}">
            <xm:f>NOT(ISERROR(SEARCH(TB!$B$22,L37)))</xm:f>
            <xm:f>TB!$B$22</xm:f>
            <x14:dxf>
              <fill>
                <patternFill>
                  <fgColor theme="1"/>
                  <bgColor rgb="FFFF0000"/>
                </patternFill>
              </fill>
            </x14:dxf>
          </x14:cfRule>
          <xm:sqref>L37:L39</xm:sqref>
        </x14:conditionalFormatting>
        <x14:conditionalFormatting xmlns:xm="http://schemas.microsoft.com/office/excel/2006/main">
          <x14:cfRule type="containsText" priority="5" operator="containsText" id="{7BA7F452-C6FD-4DBE-A322-8FE2DC2CAEC0}">
            <xm:f>NOT(ISERROR(SEARCH(TB!$B$25,L42)))</xm:f>
            <xm:f>TB!$B$25</xm:f>
            <x14:dxf>
              <fill>
                <patternFill>
                  <fgColor theme="1"/>
                  <bgColor rgb="FF00B050"/>
                </patternFill>
              </fill>
            </x14:dxf>
          </x14:cfRule>
          <x14:cfRule type="containsText" priority="6" operator="containsText" id="{090EBE5E-FCA2-4CA0-B225-5BC8770ED2A2}">
            <xm:f>NOT(ISERROR(SEARCH(TB!$B$24,L42)))</xm:f>
            <xm:f>TB!$B$24</xm:f>
            <x14:dxf>
              <fill>
                <patternFill>
                  <fgColor theme="1"/>
                  <bgColor rgb="FFFFFF00"/>
                </patternFill>
              </fill>
            </x14:dxf>
          </x14:cfRule>
          <x14:cfRule type="containsText" priority="7" operator="containsText" id="{473DAAC1-108A-4646-94E7-55AB753E221F}">
            <xm:f>NOT(ISERROR(SEARCH(TB!$B$23,L42)))</xm:f>
            <xm:f>TB!$B$23</xm:f>
            <x14:dxf>
              <fill>
                <patternFill>
                  <fgColor theme="1"/>
                  <bgColor rgb="FFFFC000"/>
                </patternFill>
              </fill>
            </x14:dxf>
          </x14:cfRule>
          <x14:cfRule type="containsText" priority="8" operator="containsText" id="{32854995-4689-4093-99FA-C8F1F26419D2}">
            <xm:f>NOT(ISERROR(SEARCH(TB!$B$22,L42)))</xm:f>
            <xm:f>TB!$B$22</xm:f>
            <x14:dxf>
              <fill>
                <patternFill>
                  <fgColor theme="1"/>
                  <bgColor rgb="FFFF0000"/>
                </patternFill>
              </fill>
            </x14:dxf>
          </x14:cfRule>
          <xm:sqref>L42:L44</xm:sqref>
        </x14:conditionalFormatting>
        <x14:conditionalFormatting xmlns:xm="http://schemas.microsoft.com/office/excel/2006/main">
          <x14:cfRule type="containsText" priority="1" operator="containsText" id="{7F5CC4BB-A771-4A6E-85F6-D61CB8ED87BE}">
            <xm:f>NOT(ISERROR(SEARCH(TB!$B$25,L47)))</xm:f>
            <xm:f>TB!$B$25</xm:f>
            <x14:dxf>
              <fill>
                <patternFill>
                  <fgColor theme="1"/>
                  <bgColor rgb="FF00B050"/>
                </patternFill>
              </fill>
            </x14:dxf>
          </x14:cfRule>
          <x14:cfRule type="containsText" priority="2" operator="containsText" id="{F011E28A-8DA7-4EA5-BDF9-95A24FF9E465}">
            <xm:f>NOT(ISERROR(SEARCH(TB!$B$24,L47)))</xm:f>
            <xm:f>TB!$B$24</xm:f>
            <x14:dxf>
              <fill>
                <patternFill>
                  <fgColor theme="1"/>
                  <bgColor rgb="FFFFFF00"/>
                </patternFill>
              </fill>
            </x14:dxf>
          </x14:cfRule>
          <x14:cfRule type="containsText" priority="3" operator="containsText" id="{2C535AFD-7A0A-4ED0-8F0C-2480ED116D7E}">
            <xm:f>NOT(ISERROR(SEARCH(TB!$B$23,L47)))</xm:f>
            <xm:f>TB!$B$23</xm:f>
            <x14:dxf>
              <fill>
                <patternFill>
                  <fgColor theme="1"/>
                  <bgColor rgb="FFFFC000"/>
                </patternFill>
              </fill>
            </x14:dxf>
          </x14:cfRule>
          <x14:cfRule type="containsText" priority="4" operator="containsText" id="{71E2EA0B-4B1A-4E62-BE33-62FAA0D0DE90}">
            <xm:f>NOT(ISERROR(SEARCH(TB!$B$22,L47)))</xm:f>
            <xm:f>TB!$B$22</xm:f>
            <x14:dxf>
              <fill>
                <patternFill>
                  <fgColor theme="1"/>
                  <bgColor rgb="FFFF0000"/>
                </patternFill>
              </fill>
            </x14:dxf>
          </x14:cfRule>
          <xm:sqref>L47:L49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78"/>
  <dimension ref="A1:W30"/>
  <sheetViews>
    <sheetView zoomScale="90" zoomScaleNormal="90" workbookViewId="0">
      <pane ySplit="14" topLeftCell="A15" activePane="bottomLeft" state="frozen"/>
      <selection activeCell="D10" sqref="D10:D11"/>
      <selection pane="bottomLeft" activeCell="D39" sqref="D39"/>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(SUM(L$15:L$17))/F9</f>
        <v>0</v>
      </c>
      <c r="J9" s="40"/>
      <c r="K9" s="41"/>
      <c r="L9" s="40"/>
      <c r="M9" s="40"/>
      <c r="N9" s="40"/>
    </row>
    <row r="10" spans="1:14" s="47" customFormat="1" ht="11.4" customHeight="1" x14ac:dyDescent="0.3">
      <c r="B10" s="48"/>
      <c r="C10" s="164" t="s">
        <v>96</v>
      </c>
      <c r="D10" s="165" t="str">
        <f>Contenido!K32</f>
        <v>Graduados</v>
      </c>
      <c r="E10" s="43" t="s">
        <v>92</v>
      </c>
      <c r="F10" s="44">
        <v>1</v>
      </c>
      <c r="G10" s="43" t="s">
        <v>90</v>
      </c>
      <c r="H10" s="45" t="s">
        <v>115</v>
      </c>
      <c r="I10" s="46">
        <f>(SUM(L$20:L$22))/F10</f>
        <v>0</v>
      </c>
      <c r="J10" s="48"/>
      <c r="K10" s="50"/>
      <c r="L10" s="166" t="s">
        <v>100</v>
      </c>
      <c r="M10" s="166"/>
    </row>
    <row r="11" spans="1:14" s="47" customFormat="1" ht="11.4" customHeight="1" x14ac:dyDescent="0.3">
      <c r="B11" s="48"/>
      <c r="C11" s="164"/>
      <c r="D11" s="165"/>
      <c r="E11" s="43" t="s">
        <v>176</v>
      </c>
      <c r="F11" s="44">
        <v>1</v>
      </c>
      <c r="G11" s="43" t="s">
        <v>90</v>
      </c>
      <c r="H11" s="45" t="s">
        <v>178</v>
      </c>
      <c r="I11" s="46">
        <f>(SUM(L$25:L$25))/F11</f>
        <v>0</v>
      </c>
      <c r="J11" s="48"/>
      <c r="K11" s="50"/>
      <c r="L11" s="166"/>
      <c r="M11" s="166"/>
    </row>
    <row r="12" spans="1:14" s="47" customFormat="1" ht="11.4" customHeight="1" x14ac:dyDescent="0.3">
      <c r="B12" s="48"/>
      <c r="C12" s="43"/>
      <c r="D12" s="49"/>
      <c r="E12" s="43" t="s">
        <v>177</v>
      </c>
      <c r="F12" s="44">
        <v>1</v>
      </c>
      <c r="G12" s="43" t="s">
        <v>90</v>
      </c>
      <c r="H12" s="45" t="s">
        <v>179</v>
      </c>
      <c r="I12" s="46">
        <f>(SUM(L$28:L$30))/F12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83</v>
      </c>
      <c r="D15" s="56" t="s">
        <v>2639</v>
      </c>
      <c r="E15" s="56" t="s">
        <v>2638</v>
      </c>
      <c r="F15" s="55" t="s">
        <v>4</v>
      </c>
      <c r="G15" s="55" t="s">
        <v>143</v>
      </c>
      <c r="H15" s="56" t="s">
        <v>2632</v>
      </c>
      <c r="I15" s="56" t="s">
        <v>2633</v>
      </c>
      <c r="J15" s="55" t="s">
        <v>86</v>
      </c>
      <c r="K15" s="56"/>
      <c r="L15" s="57"/>
      <c r="M15" s="56"/>
    </row>
    <row r="16" spans="1:14" ht="45.6" x14ac:dyDescent="0.3">
      <c r="B16" s="55">
        <v>1</v>
      </c>
      <c r="C16" s="55" t="s">
        <v>83</v>
      </c>
      <c r="D16" s="56" t="s">
        <v>2641</v>
      </c>
      <c r="E16" s="56" t="s">
        <v>2640</v>
      </c>
      <c r="F16" s="55" t="s">
        <v>4</v>
      </c>
      <c r="G16" s="55" t="s">
        <v>143</v>
      </c>
      <c r="H16" s="56" t="s">
        <v>2634</v>
      </c>
      <c r="I16" s="56" t="s">
        <v>2635</v>
      </c>
      <c r="J16" s="55" t="s">
        <v>86</v>
      </c>
      <c r="K16" s="56"/>
      <c r="L16" s="57"/>
      <c r="M16" s="56"/>
    </row>
    <row r="17" spans="2:13" ht="57" x14ac:dyDescent="0.3">
      <c r="B17" s="55">
        <v>1</v>
      </c>
      <c r="C17" s="55" t="s">
        <v>83</v>
      </c>
      <c r="D17" s="56" t="s">
        <v>2643</v>
      </c>
      <c r="E17" s="56" t="s">
        <v>2642</v>
      </c>
      <c r="F17" s="55" t="s">
        <v>4</v>
      </c>
      <c r="G17" s="55" t="s">
        <v>143</v>
      </c>
      <c r="H17" s="56" t="s">
        <v>2636</v>
      </c>
      <c r="I17" s="56" t="s">
        <v>2637</v>
      </c>
      <c r="J17" s="55" t="s">
        <v>86</v>
      </c>
      <c r="K17" s="56"/>
      <c r="L17" s="57"/>
      <c r="M17" s="56"/>
    </row>
    <row r="18" spans="2:13" ht="12" thickBot="1" x14ac:dyDescent="0.35">
      <c r="D18" s="59"/>
      <c r="E18" s="59"/>
      <c r="H18" s="59"/>
      <c r="I18" s="59"/>
      <c r="K18" s="59"/>
      <c r="M18" s="59"/>
    </row>
    <row r="19" spans="2:13" s="48" customFormat="1" ht="21" thickTop="1" x14ac:dyDescent="0.3">
      <c r="B19" s="51" t="s">
        <v>93</v>
      </c>
      <c r="C19" s="51" t="s">
        <v>75</v>
      </c>
      <c r="D19" s="51" t="s">
        <v>76</v>
      </c>
      <c r="E19" s="51" t="s">
        <v>77</v>
      </c>
      <c r="F19" s="51" t="s">
        <v>78</v>
      </c>
      <c r="G19" s="51" t="s">
        <v>79</v>
      </c>
      <c r="H19" s="52" t="s">
        <v>156</v>
      </c>
      <c r="I19" s="52" t="s">
        <v>157</v>
      </c>
      <c r="J19" s="52" t="s">
        <v>158</v>
      </c>
      <c r="K19" s="52" t="s">
        <v>80</v>
      </c>
      <c r="L19" s="53" t="s">
        <v>94</v>
      </c>
      <c r="M19" s="53" t="s">
        <v>95</v>
      </c>
    </row>
    <row r="20" spans="2:13" ht="57" x14ac:dyDescent="0.3">
      <c r="B20" s="55">
        <v>2</v>
      </c>
      <c r="C20" s="55" t="s">
        <v>83</v>
      </c>
      <c r="D20" s="56" t="s">
        <v>2650</v>
      </c>
      <c r="E20" s="56" t="s">
        <v>2638</v>
      </c>
      <c r="F20" s="55" t="s">
        <v>4</v>
      </c>
      <c r="G20" s="55" t="s">
        <v>143</v>
      </c>
      <c r="H20" s="56" t="s">
        <v>2644</v>
      </c>
      <c r="I20" s="56" t="s">
        <v>2645</v>
      </c>
      <c r="J20" s="55" t="s">
        <v>86</v>
      </c>
      <c r="K20" s="56"/>
      <c r="L20" s="57"/>
      <c r="M20" s="56"/>
    </row>
    <row r="21" spans="2:13" ht="68.400000000000006" x14ac:dyDescent="0.3">
      <c r="B21" s="55">
        <v>2</v>
      </c>
      <c r="C21" s="55" t="s">
        <v>83</v>
      </c>
      <c r="D21" s="56" t="s">
        <v>2641</v>
      </c>
      <c r="E21" s="56" t="s">
        <v>2651</v>
      </c>
      <c r="F21" s="55" t="s">
        <v>4</v>
      </c>
      <c r="G21" s="55" t="s">
        <v>143</v>
      </c>
      <c r="H21" s="56" t="s">
        <v>2646</v>
      </c>
      <c r="I21" s="56" t="s">
        <v>2647</v>
      </c>
      <c r="J21" s="55" t="s">
        <v>86</v>
      </c>
      <c r="K21" s="56"/>
      <c r="L21" s="57"/>
      <c r="M21" s="56"/>
    </row>
    <row r="22" spans="2:13" ht="91.2" x14ac:dyDescent="0.3">
      <c r="B22" s="55">
        <v>2</v>
      </c>
      <c r="C22" s="55" t="s">
        <v>83</v>
      </c>
      <c r="D22" s="56" t="s">
        <v>2653</v>
      </c>
      <c r="E22" s="56" t="s">
        <v>2652</v>
      </c>
      <c r="F22" s="55" t="s">
        <v>4</v>
      </c>
      <c r="G22" s="55" t="s">
        <v>143</v>
      </c>
      <c r="H22" s="56" t="s">
        <v>2648</v>
      </c>
      <c r="I22" s="56" t="s">
        <v>2649</v>
      </c>
      <c r="J22" s="55" t="s">
        <v>86</v>
      </c>
      <c r="K22" s="56"/>
      <c r="L22" s="57"/>
      <c r="M22" s="56"/>
    </row>
    <row r="23" spans="2:13" ht="12" thickBot="1" x14ac:dyDescent="0.35"/>
    <row r="24" spans="2:13" s="48" customFormat="1" ht="30.6" customHeight="1" thickTop="1" x14ac:dyDescent="0.3">
      <c r="B24" s="51" t="s">
        <v>93</v>
      </c>
      <c r="C24" s="51" t="s">
        <v>75</v>
      </c>
      <c r="D24" s="51" t="s">
        <v>76</v>
      </c>
      <c r="E24" s="51" t="s">
        <v>77</v>
      </c>
      <c r="F24" s="51" t="s">
        <v>78</v>
      </c>
      <c r="G24" s="51" t="s">
        <v>79</v>
      </c>
      <c r="H24" s="52" t="s">
        <v>156</v>
      </c>
      <c r="I24" s="52" t="s">
        <v>157</v>
      </c>
      <c r="J24" s="52" t="s">
        <v>158</v>
      </c>
      <c r="K24" s="52" t="s">
        <v>80</v>
      </c>
      <c r="L24" s="53" t="s">
        <v>94</v>
      </c>
      <c r="M24" s="53" t="s">
        <v>95</v>
      </c>
    </row>
    <row r="25" spans="2:13" ht="79.8" x14ac:dyDescent="0.3">
      <c r="B25" s="55">
        <v>3</v>
      </c>
      <c r="C25" s="55" t="s">
        <v>83</v>
      </c>
      <c r="D25" s="56" t="s">
        <v>1990</v>
      </c>
      <c r="E25" s="56" t="s">
        <v>2201</v>
      </c>
      <c r="F25" s="55" t="s">
        <v>4</v>
      </c>
      <c r="G25" s="55" t="s">
        <v>143</v>
      </c>
      <c r="H25" s="56" t="s">
        <v>2654</v>
      </c>
      <c r="I25" s="56" t="s">
        <v>2167</v>
      </c>
      <c r="J25" s="55" t="s">
        <v>87</v>
      </c>
      <c r="K25" s="56"/>
      <c r="L25" s="57"/>
      <c r="M25" s="56"/>
    </row>
    <row r="26" spans="2:13" ht="12" thickBot="1" x14ac:dyDescent="0.35">
      <c r="D26" s="59"/>
      <c r="E26" s="59"/>
      <c r="H26" s="59"/>
      <c r="I26" s="59"/>
      <c r="K26" s="59"/>
      <c r="M26" s="59"/>
    </row>
    <row r="27" spans="2:13" s="48" customFormat="1" ht="2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79.8" x14ac:dyDescent="0.3">
      <c r="B28" s="55">
        <v>4</v>
      </c>
      <c r="C28" s="55" t="s">
        <v>82</v>
      </c>
      <c r="D28" s="56" t="s">
        <v>610</v>
      </c>
      <c r="E28" s="56" t="s">
        <v>2171</v>
      </c>
      <c r="F28" s="55" t="s">
        <v>4</v>
      </c>
      <c r="G28" s="55" t="s">
        <v>143</v>
      </c>
      <c r="H28" s="56" t="s">
        <v>2655</v>
      </c>
      <c r="I28" s="56" t="s">
        <v>2189</v>
      </c>
      <c r="J28" s="55" t="s">
        <v>87</v>
      </c>
      <c r="K28" s="56"/>
      <c r="L28" s="57"/>
      <c r="M28" s="56"/>
    </row>
    <row r="29" spans="2:13" ht="68.400000000000006" x14ac:dyDescent="0.3">
      <c r="B29" s="55">
        <v>4</v>
      </c>
      <c r="C29" s="55" t="s">
        <v>83</v>
      </c>
      <c r="D29" s="56" t="s">
        <v>753</v>
      </c>
      <c r="E29" s="56" t="s">
        <v>2660</v>
      </c>
      <c r="F29" s="55" t="s">
        <v>4</v>
      </c>
      <c r="G29" s="55" t="s">
        <v>143</v>
      </c>
      <c r="H29" s="56" t="s">
        <v>2656</v>
      </c>
      <c r="I29" s="56" t="s">
        <v>2657</v>
      </c>
      <c r="J29" s="55" t="s">
        <v>86</v>
      </c>
      <c r="K29" s="56"/>
      <c r="L29" s="57"/>
      <c r="M29" s="56"/>
    </row>
    <row r="30" spans="2:13" ht="68.400000000000006" x14ac:dyDescent="0.3">
      <c r="B30" s="55">
        <v>4</v>
      </c>
      <c r="C30" s="55" t="s">
        <v>83</v>
      </c>
      <c r="D30" s="56" t="s">
        <v>753</v>
      </c>
      <c r="E30" s="56" t="s">
        <v>2661</v>
      </c>
      <c r="F30" s="55" t="s">
        <v>4</v>
      </c>
      <c r="G30" s="55" t="s">
        <v>143</v>
      </c>
      <c r="H30" s="56" t="s">
        <v>2658</v>
      </c>
      <c r="I30" s="56" t="s">
        <v>2659</v>
      </c>
      <c r="J30" s="55" t="s">
        <v>86</v>
      </c>
      <c r="K30" s="56"/>
      <c r="L30" s="57"/>
      <c r="M30"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7 B20:B22 B28:B30 B25" xr:uid="{00000000-0002-0000-2000-000000000000}">
      <formula1>Trimestre</formula1>
    </dataValidation>
    <dataValidation type="list" allowBlank="1" showInputMessage="1" showErrorMessage="1" sqref="G25 G15:G17 G20:G22 G28:G30" xr:uid="{00000000-0002-0000-2000-000001000000}">
      <formula1>Área</formula1>
    </dataValidation>
    <dataValidation type="list" allowBlank="1" showInputMessage="1" showErrorMessage="1" sqref="L20:L22 L28:L30 L15:L17 L25" xr:uid="{00000000-0002-0000-2000-000002000000}">
      <formula1>Cumplimiento</formula1>
    </dataValidation>
    <dataValidation type="list" allowBlank="1" showInputMessage="1" showErrorMessage="1" sqref="J28:J30 J15:J17 J20:J22 J25" xr:uid="{00000000-0002-0000-2000-000003000000}">
      <formula1>Categoría</formula1>
    </dataValidation>
    <dataValidation type="list" allowBlank="1" showInputMessage="1" showErrorMessage="1" sqref="F25 F15:F17 F20:F22 F28:F30" xr:uid="{00000000-0002-0000-2000-000004000000}">
      <formula1>Alta_Dirección</formula1>
    </dataValidation>
    <dataValidation type="list" allowBlank="1" showInputMessage="1" showErrorMessage="1" sqref="C15:C17 C28:C30 C20:C22 C25" xr:uid="{00000000-0002-0000-2000-000005000000}">
      <formula1>Frentes</formula1>
    </dataValidation>
  </dataValidations>
  <hyperlinks>
    <hyperlink ref="L10:M11" location="Instrucciones!A1" display="Instrucciones para el diligenciamiento" xr:uid="{00000000-0004-0000-20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F80F59FC-101C-4A53-B890-5B2C4678D149}">
            <xm:f>NOT(ISERROR(SEARCH(TB!$B$25,L15)))</xm:f>
            <xm:f>TB!$B$25</xm:f>
            <x14:dxf>
              <fill>
                <patternFill>
                  <fgColor theme="1"/>
                  <bgColor rgb="FF00B050"/>
                </patternFill>
              </fill>
            </x14:dxf>
          </x14:cfRule>
          <x14:cfRule type="containsText" priority="14" operator="containsText" id="{C3218B43-045E-4149-BE06-E9A18FF64E77}">
            <xm:f>NOT(ISERROR(SEARCH(TB!$B$24,L15)))</xm:f>
            <xm:f>TB!$B$24</xm:f>
            <x14:dxf>
              <fill>
                <patternFill>
                  <fgColor theme="1"/>
                  <bgColor rgb="FFFFFF00"/>
                </patternFill>
              </fill>
            </x14:dxf>
          </x14:cfRule>
          <x14:cfRule type="containsText" priority="15" operator="containsText" id="{360869C9-AD8E-4101-AF33-4DE907CE7C11}">
            <xm:f>NOT(ISERROR(SEARCH(TB!$B$23,L15)))</xm:f>
            <xm:f>TB!$B$23</xm:f>
            <x14:dxf>
              <fill>
                <patternFill>
                  <fgColor theme="1"/>
                  <bgColor rgb="FFFFC000"/>
                </patternFill>
              </fill>
            </x14:dxf>
          </x14:cfRule>
          <x14:cfRule type="containsText" priority="16" operator="containsText" id="{CAAF61C7-9C84-42E1-AAAE-96F94C8AB91E}">
            <xm:f>NOT(ISERROR(SEARCH(TB!$B$22,L15)))</xm:f>
            <xm:f>TB!$B$22</xm:f>
            <x14:dxf>
              <fill>
                <patternFill>
                  <fgColor theme="1"/>
                  <bgColor rgb="FFFF0000"/>
                </patternFill>
              </fill>
            </x14:dxf>
          </x14:cfRule>
          <xm:sqref>L15:L17 L25</xm:sqref>
        </x14:conditionalFormatting>
        <x14:conditionalFormatting xmlns:xm="http://schemas.microsoft.com/office/excel/2006/main">
          <x14:cfRule type="containsText" priority="9" operator="containsText" id="{0E4CF24C-DF4C-4BC1-A139-8EA9F5A14E59}">
            <xm:f>NOT(ISERROR(SEARCH(TB!$B$25,L20)))</xm:f>
            <xm:f>TB!$B$25</xm:f>
            <x14:dxf>
              <fill>
                <patternFill>
                  <fgColor theme="1"/>
                  <bgColor rgb="FF00B050"/>
                </patternFill>
              </fill>
            </x14:dxf>
          </x14:cfRule>
          <x14:cfRule type="containsText" priority="10" operator="containsText" id="{4D31319C-00D2-4822-B9B0-685D0AC5BB39}">
            <xm:f>NOT(ISERROR(SEARCH(TB!$B$24,L20)))</xm:f>
            <xm:f>TB!$B$24</xm:f>
            <x14:dxf>
              <fill>
                <patternFill>
                  <fgColor theme="1"/>
                  <bgColor rgb="FFFFFF00"/>
                </patternFill>
              </fill>
            </x14:dxf>
          </x14:cfRule>
          <x14:cfRule type="containsText" priority="11" operator="containsText" id="{FD9ED14A-4F37-4FC5-857A-2540E6866C27}">
            <xm:f>NOT(ISERROR(SEARCH(TB!$B$23,L20)))</xm:f>
            <xm:f>TB!$B$23</xm:f>
            <x14:dxf>
              <fill>
                <patternFill>
                  <fgColor theme="1"/>
                  <bgColor rgb="FFFFC000"/>
                </patternFill>
              </fill>
            </x14:dxf>
          </x14:cfRule>
          <x14:cfRule type="containsText" priority="12" operator="containsText" id="{02CAC254-D7F0-46E7-983C-028225DD9CE8}">
            <xm:f>NOT(ISERROR(SEARCH(TB!$B$22,L20)))</xm:f>
            <xm:f>TB!$B$22</xm:f>
            <x14:dxf>
              <fill>
                <patternFill>
                  <fgColor theme="1"/>
                  <bgColor rgb="FFFF0000"/>
                </patternFill>
              </fill>
            </x14:dxf>
          </x14:cfRule>
          <xm:sqref>L20:L22</xm:sqref>
        </x14:conditionalFormatting>
        <x14:conditionalFormatting xmlns:xm="http://schemas.microsoft.com/office/excel/2006/main">
          <x14:cfRule type="containsText" priority="1" operator="containsText" id="{8FE30A73-7582-4743-B33C-A437A86B56DD}">
            <xm:f>NOT(ISERROR(SEARCH(TB!$B$25,L28)))</xm:f>
            <xm:f>TB!$B$25</xm:f>
            <x14:dxf>
              <fill>
                <patternFill>
                  <fgColor theme="1"/>
                  <bgColor rgb="FF00B050"/>
                </patternFill>
              </fill>
            </x14:dxf>
          </x14:cfRule>
          <x14:cfRule type="containsText" priority="2" operator="containsText" id="{3D262659-2470-43B3-B0C2-7B07DFA4C835}">
            <xm:f>NOT(ISERROR(SEARCH(TB!$B$24,L28)))</xm:f>
            <xm:f>TB!$B$24</xm:f>
            <x14:dxf>
              <fill>
                <patternFill>
                  <fgColor theme="1"/>
                  <bgColor rgb="FFFFFF00"/>
                </patternFill>
              </fill>
            </x14:dxf>
          </x14:cfRule>
          <x14:cfRule type="containsText" priority="3" operator="containsText" id="{00AE871D-2BE1-4B90-95FA-52B0C35DB9C6}">
            <xm:f>NOT(ISERROR(SEARCH(TB!$B$23,L28)))</xm:f>
            <xm:f>TB!$B$23</xm:f>
            <x14:dxf>
              <fill>
                <patternFill>
                  <fgColor theme="1"/>
                  <bgColor rgb="FFFFC000"/>
                </patternFill>
              </fill>
            </x14:dxf>
          </x14:cfRule>
          <x14:cfRule type="containsText" priority="4" operator="containsText" id="{C7F8966E-58EA-4193-BEC4-4F95B786C0AD}">
            <xm:f>NOT(ISERROR(SEARCH(TB!$B$22,L28)))</xm:f>
            <xm:f>TB!$B$22</xm:f>
            <x14:dxf>
              <fill>
                <patternFill>
                  <fgColor theme="1"/>
                  <bgColor rgb="FFFF0000"/>
                </patternFill>
              </fill>
            </x14:dxf>
          </x14:cfRule>
          <xm:sqref>L28:L30</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79"/>
  <dimension ref="A1:W33"/>
  <sheetViews>
    <sheetView zoomScale="90" zoomScaleNormal="90" workbookViewId="0">
      <pane ySplit="14" topLeftCell="A27" activePane="bottomLeft" state="frozen"/>
      <selection activeCell="D10" sqref="D10:D11"/>
      <selection pane="bottomLeft" activeCell="C43" sqref="C43"/>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215</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Contenido!K33</f>
        <v>Centro Académico Deportivo (CAD)</v>
      </c>
      <c r="E10" s="43" t="s">
        <v>92</v>
      </c>
      <c r="F10" s="44">
        <v>1</v>
      </c>
      <c r="G10" s="43" t="s">
        <v>90</v>
      </c>
      <c r="H10" s="45" t="s">
        <v>115</v>
      </c>
      <c r="I10" s="46">
        <f>(SUM(L$19:L$21))/F10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(SUM(L$24:L$27))/F11</f>
        <v>0</v>
      </c>
      <c r="J11" s="48"/>
      <c r="K11" s="50"/>
      <c r="L11" s="166"/>
      <c r="M11" s="166"/>
    </row>
    <row r="12" spans="1:14" s="47" customFormat="1" ht="11.4" customHeight="1" x14ac:dyDescent="0.3">
      <c r="B12" s="48"/>
      <c r="C12" s="43"/>
      <c r="D12" s="49"/>
      <c r="E12" s="43" t="s">
        <v>177</v>
      </c>
      <c r="F12" s="44">
        <v>1</v>
      </c>
      <c r="G12" s="43" t="s">
        <v>90</v>
      </c>
      <c r="H12" s="45" t="s">
        <v>179</v>
      </c>
      <c r="I12" s="46">
        <f>(SUM(L$30:L$33))/F12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45.6" x14ac:dyDescent="0.3">
      <c r="B15" s="55">
        <v>1</v>
      </c>
      <c r="C15" s="55" t="s">
        <v>82</v>
      </c>
      <c r="D15" s="56" t="s">
        <v>2666</v>
      </c>
      <c r="E15" s="56" t="s">
        <v>2667</v>
      </c>
      <c r="F15" s="55" t="s">
        <v>4</v>
      </c>
      <c r="G15" s="55" t="s">
        <v>133</v>
      </c>
      <c r="H15" s="56" t="s">
        <v>2662</v>
      </c>
      <c r="I15" s="56" t="s">
        <v>2663</v>
      </c>
      <c r="J15" s="55" t="s">
        <v>86</v>
      </c>
      <c r="K15" s="56"/>
      <c r="L15" s="57"/>
      <c r="M15" s="56"/>
    </row>
    <row r="16" spans="1:14" ht="57" x14ac:dyDescent="0.3">
      <c r="B16" s="55">
        <v>1</v>
      </c>
      <c r="C16" s="55" t="s">
        <v>83</v>
      </c>
      <c r="D16" s="56" t="s">
        <v>2669</v>
      </c>
      <c r="E16" s="56" t="s">
        <v>2668</v>
      </c>
      <c r="F16" s="55" t="s">
        <v>4</v>
      </c>
      <c r="G16" s="55" t="s">
        <v>133</v>
      </c>
      <c r="H16" s="56" t="s">
        <v>2664</v>
      </c>
      <c r="I16" s="56" t="s">
        <v>2665</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45.6" x14ac:dyDescent="0.3">
      <c r="B19" s="55">
        <v>2</v>
      </c>
      <c r="C19" s="55" t="s">
        <v>82</v>
      </c>
      <c r="D19" s="56" t="s">
        <v>2676</v>
      </c>
      <c r="E19" s="56" t="s">
        <v>2667</v>
      </c>
      <c r="F19" s="55" t="s">
        <v>4</v>
      </c>
      <c r="G19" s="55" t="s">
        <v>133</v>
      </c>
      <c r="H19" s="56" t="s">
        <v>2670</v>
      </c>
      <c r="I19" s="56" t="s">
        <v>2671</v>
      </c>
      <c r="J19" s="55" t="s">
        <v>86</v>
      </c>
      <c r="K19" s="56"/>
      <c r="L19" s="57"/>
      <c r="M19" s="56"/>
    </row>
    <row r="20" spans="2:13" ht="57" x14ac:dyDescent="0.3">
      <c r="B20" s="55">
        <v>2</v>
      </c>
      <c r="C20" s="55" t="s">
        <v>83</v>
      </c>
      <c r="D20" s="56" t="s">
        <v>2677</v>
      </c>
      <c r="E20" s="56" t="s">
        <v>2678</v>
      </c>
      <c r="F20" s="55" t="s">
        <v>4</v>
      </c>
      <c r="G20" s="55" t="s">
        <v>133</v>
      </c>
      <c r="H20" s="56" t="s">
        <v>2672</v>
      </c>
      <c r="I20" s="56" t="s">
        <v>2673</v>
      </c>
      <c r="J20" s="55" t="s">
        <v>86</v>
      </c>
      <c r="K20" s="56"/>
      <c r="L20" s="57"/>
      <c r="M20" s="56"/>
    </row>
    <row r="21" spans="2:13" ht="68.400000000000006" x14ac:dyDescent="0.3">
      <c r="B21" s="55">
        <v>2</v>
      </c>
      <c r="C21" s="55" t="s">
        <v>174</v>
      </c>
      <c r="D21" s="56" t="s">
        <v>2680</v>
      </c>
      <c r="E21" s="56" t="s">
        <v>2679</v>
      </c>
      <c r="F21" s="55" t="s">
        <v>4</v>
      </c>
      <c r="G21" s="55" t="s">
        <v>133</v>
      </c>
      <c r="H21" s="56" t="s">
        <v>2674</v>
      </c>
      <c r="I21" s="56" t="s">
        <v>2675</v>
      </c>
      <c r="J21" s="55" t="s">
        <v>86</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68.400000000000006" x14ac:dyDescent="0.3">
      <c r="B24" s="55">
        <v>3</v>
      </c>
      <c r="C24" s="55" t="s">
        <v>82</v>
      </c>
      <c r="D24" s="56" t="s">
        <v>445</v>
      </c>
      <c r="E24" s="56" t="s">
        <v>2689</v>
      </c>
      <c r="F24" s="55" t="s">
        <v>4</v>
      </c>
      <c r="G24" s="55" t="s">
        <v>133</v>
      </c>
      <c r="H24" s="56" t="s">
        <v>2681</v>
      </c>
      <c r="I24" s="56" t="s">
        <v>2682</v>
      </c>
      <c r="J24" s="55" t="s">
        <v>86</v>
      </c>
      <c r="K24" s="56"/>
      <c r="L24" s="57"/>
      <c r="M24" s="56"/>
    </row>
    <row r="25" spans="2:13" ht="57" x14ac:dyDescent="0.3">
      <c r="B25" s="55">
        <v>3</v>
      </c>
      <c r="C25" s="55" t="s">
        <v>82</v>
      </c>
      <c r="D25" s="56" t="s">
        <v>268</v>
      </c>
      <c r="E25" s="56" t="s">
        <v>2690</v>
      </c>
      <c r="F25" s="55" t="s">
        <v>4</v>
      </c>
      <c r="G25" s="55" t="s">
        <v>133</v>
      </c>
      <c r="H25" s="56" t="s">
        <v>2683</v>
      </c>
      <c r="I25" s="56" t="s">
        <v>2684</v>
      </c>
      <c r="J25" s="55" t="s">
        <v>86</v>
      </c>
      <c r="K25" s="56"/>
      <c r="L25" s="57"/>
      <c r="M25" s="56"/>
    </row>
    <row r="26" spans="2:13" ht="79.8" x14ac:dyDescent="0.3">
      <c r="B26" s="55">
        <v>3</v>
      </c>
      <c r="C26" s="55" t="s">
        <v>173</v>
      </c>
      <c r="D26" s="56" t="s">
        <v>2357</v>
      </c>
      <c r="E26" s="56" t="s">
        <v>2691</v>
      </c>
      <c r="F26" s="55" t="s">
        <v>4</v>
      </c>
      <c r="G26" s="55" t="s">
        <v>133</v>
      </c>
      <c r="H26" s="56" t="s">
        <v>2685</v>
      </c>
      <c r="I26" s="56" t="s">
        <v>2686</v>
      </c>
      <c r="J26" s="55" t="s">
        <v>86</v>
      </c>
      <c r="K26" s="56"/>
      <c r="L26" s="57"/>
      <c r="M26" s="56"/>
    </row>
    <row r="27" spans="2:13" ht="68.400000000000006" x14ac:dyDescent="0.3">
      <c r="B27" s="55">
        <v>3</v>
      </c>
      <c r="C27" s="55" t="s">
        <v>174</v>
      </c>
      <c r="D27" s="56" t="s">
        <v>397</v>
      </c>
      <c r="E27" s="56" t="s">
        <v>2201</v>
      </c>
      <c r="F27" s="55" t="s">
        <v>4</v>
      </c>
      <c r="G27" s="55" t="s">
        <v>133</v>
      </c>
      <c r="H27" s="56" t="s">
        <v>2687</v>
      </c>
      <c r="I27" s="56" t="s">
        <v>2688</v>
      </c>
      <c r="J27" s="55" t="s">
        <v>88</v>
      </c>
      <c r="K27" s="56"/>
      <c r="L27" s="57"/>
      <c r="M27" s="56"/>
    </row>
    <row r="28" spans="2:13" ht="12" thickBot="1" x14ac:dyDescent="0.35">
      <c r="D28" s="59"/>
      <c r="E28" s="59"/>
      <c r="H28" s="59"/>
      <c r="I28" s="59"/>
      <c r="K28" s="59"/>
      <c r="M28" s="59"/>
    </row>
    <row r="29" spans="2:13" s="48" customFormat="1" ht="21" thickTop="1" x14ac:dyDescent="0.3">
      <c r="B29" s="51" t="s">
        <v>93</v>
      </c>
      <c r="C29" s="51" t="s">
        <v>75</v>
      </c>
      <c r="D29" s="51" t="s">
        <v>76</v>
      </c>
      <c r="E29" s="51" t="s">
        <v>77</v>
      </c>
      <c r="F29" s="51" t="s">
        <v>78</v>
      </c>
      <c r="G29" s="51" t="s">
        <v>79</v>
      </c>
      <c r="H29" s="52" t="s">
        <v>156</v>
      </c>
      <c r="I29" s="52" t="s">
        <v>157</v>
      </c>
      <c r="J29" s="52" t="s">
        <v>158</v>
      </c>
      <c r="K29" s="52" t="s">
        <v>80</v>
      </c>
      <c r="L29" s="53" t="s">
        <v>94</v>
      </c>
      <c r="M29" s="53" t="s">
        <v>95</v>
      </c>
    </row>
    <row r="30" spans="2:13" x14ac:dyDescent="0.3">
      <c r="B30" s="55">
        <v>4</v>
      </c>
      <c r="C30" s="55"/>
      <c r="D30" s="56"/>
      <c r="E30" s="56"/>
      <c r="F30" s="55"/>
      <c r="G30" s="55"/>
      <c r="H30" s="56"/>
      <c r="I30" s="56"/>
      <c r="J30" s="55"/>
      <c r="K30" s="56"/>
      <c r="L30" s="57"/>
      <c r="M30" s="56"/>
    </row>
    <row r="31" spans="2:13" ht="102.6" x14ac:dyDescent="0.3">
      <c r="B31" s="55">
        <v>4</v>
      </c>
      <c r="C31" s="55" t="s">
        <v>83</v>
      </c>
      <c r="D31" s="56" t="s">
        <v>2698</v>
      </c>
      <c r="E31" s="56" t="s">
        <v>2699</v>
      </c>
      <c r="F31" s="55" t="s">
        <v>4</v>
      </c>
      <c r="G31" s="55" t="s">
        <v>133</v>
      </c>
      <c r="H31" s="56" t="s">
        <v>2692</v>
      </c>
      <c r="I31" s="56" t="s">
        <v>2693</v>
      </c>
      <c r="J31" s="55" t="s">
        <v>86</v>
      </c>
      <c r="K31" s="56"/>
      <c r="L31" s="57"/>
      <c r="M31" s="56"/>
    </row>
    <row r="32" spans="2:13" ht="114" x14ac:dyDescent="0.3">
      <c r="B32" s="55">
        <v>4</v>
      </c>
      <c r="C32" s="55" t="s">
        <v>173</v>
      </c>
      <c r="D32" s="56" t="s">
        <v>2701</v>
      </c>
      <c r="E32" s="56" t="s">
        <v>2700</v>
      </c>
      <c r="F32" s="55" t="s">
        <v>4</v>
      </c>
      <c r="G32" s="55" t="s">
        <v>133</v>
      </c>
      <c r="H32" s="56" t="s">
        <v>2694</v>
      </c>
      <c r="I32" s="56" t="s">
        <v>2695</v>
      </c>
      <c r="J32" s="55" t="s">
        <v>86</v>
      </c>
      <c r="K32" s="56"/>
      <c r="L32" s="57"/>
      <c r="M32" s="56"/>
    </row>
    <row r="33" spans="2:13" ht="68.400000000000006" x14ac:dyDescent="0.3">
      <c r="B33" s="55">
        <v>4</v>
      </c>
      <c r="C33" s="55" t="s">
        <v>174</v>
      </c>
      <c r="D33" s="56" t="s">
        <v>270</v>
      </c>
      <c r="E33" s="56" t="s">
        <v>2171</v>
      </c>
      <c r="F33" s="55" t="s">
        <v>4</v>
      </c>
      <c r="G33" s="55" t="s">
        <v>133</v>
      </c>
      <c r="H33" s="56" t="s">
        <v>2696</v>
      </c>
      <c r="I33" s="56" t="s">
        <v>2697</v>
      </c>
      <c r="J33" s="55" t="s">
        <v>88</v>
      </c>
      <c r="K33" s="56"/>
      <c r="L33" s="57"/>
      <c r="M33"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6 C19:C21 C24:C27 C30:C33" xr:uid="{00000000-0002-0000-2100-000000000000}">
      <formula1>Frentes</formula1>
    </dataValidation>
    <dataValidation type="list" allowBlank="1" showInputMessage="1" showErrorMessage="1" sqref="F24:F27 F15:F16 F19:F21 F30:F33" xr:uid="{00000000-0002-0000-2100-000001000000}">
      <formula1>Alta_Dirección</formula1>
    </dataValidation>
    <dataValidation type="list" allowBlank="1" showInputMessage="1" showErrorMessage="1" sqref="J15:J16 J30:J33 J19:J21 J24:J27" xr:uid="{00000000-0002-0000-2100-000002000000}">
      <formula1>Categoría</formula1>
    </dataValidation>
    <dataValidation type="list" allowBlank="1" showInputMessage="1" showErrorMessage="1" sqref="L19:L21 L30:L33 L24:L27 L15:L16" xr:uid="{00000000-0002-0000-2100-000003000000}">
      <formula1>Cumplimiento</formula1>
    </dataValidation>
    <dataValidation type="list" allowBlank="1" showInputMessage="1" showErrorMessage="1" sqref="G24:G27 G15:G16 G19:G21 G30:G33" xr:uid="{00000000-0002-0000-2100-000004000000}">
      <formula1>Área</formula1>
    </dataValidation>
    <dataValidation type="list" allowBlank="1" showInputMessage="1" showErrorMessage="1" sqref="B15:B16 B19:B21 B24:B27 B30:B33" xr:uid="{00000000-0002-0000-2100-000005000000}">
      <formula1>Trimestre</formula1>
    </dataValidation>
  </dataValidations>
  <hyperlinks>
    <hyperlink ref="L10:M11" location="Instrucciones!A1" display="Instrucciones para el diligenciamiento" xr:uid="{00000000-0004-0000-21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AE8A806-BDC7-4720-859D-56ADD4D66CFB}">
            <xm:f>NOT(ISERROR(SEARCH(TB!$B$25,L15)))</xm:f>
            <xm:f>TB!$B$25</xm:f>
            <x14:dxf>
              <fill>
                <patternFill>
                  <fgColor theme="1"/>
                  <bgColor rgb="FF00B050"/>
                </patternFill>
              </fill>
            </x14:dxf>
          </x14:cfRule>
          <x14:cfRule type="containsText" priority="14" operator="containsText" id="{9C2A3CBD-3DEF-411A-BB16-F4600C2296BC}">
            <xm:f>NOT(ISERROR(SEARCH(TB!$B$24,L15)))</xm:f>
            <xm:f>TB!$B$24</xm:f>
            <x14:dxf>
              <fill>
                <patternFill>
                  <fgColor theme="1"/>
                  <bgColor rgb="FFFFFF00"/>
                </patternFill>
              </fill>
            </x14:dxf>
          </x14:cfRule>
          <x14:cfRule type="containsText" priority="15" operator="containsText" id="{86BAA7A8-6681-4C93-A6A8-BCD50123ABD6}">
            <xm:f>NOT(ISERROR(SEARCH(TB!$B$23,L15)))</xm:f>
            <xm:f>TB!$B$23</xm:f>
            <x14:dxf>
              <fill>
                <patternFill>
                  <fgColor theme="1"/>
                  <bgColor rgb="FFFFC000"/>
                </patternFill>
              </fill>
            </x14:dxf>
          </x14:cfRule>
          <x14:cfRule type="containsText" priority="16" operator="containsText" id="{5287B848-2900-4B72-B33A-C3E910B54697}">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ED9E85D9-E829-4DA0-870B-F63F0AE839AA}">
            <xm:f>NOT(ISERROR(SEARCH(TB!$B$25,L19)))</xm:f>
            <xm:f>TB!$B$25</xm:f>
            <x14:dxf>
              <fill>
                <patternFill>
                  <fgColor theme="1"/>
                  <bgColor rgb="FF00B050"/>
                </patternFill>
              </fill>
            </x14:dxf>
          </x14:cfRule>
          <x14:cfRule type="containsText" priority="10" operator="containsText" id="{E846C53A-9C8E-4E64-AAB1-F4B3DEAF44AC}">
            <xm:f>NOT(ISERROR(SEARCH(TB!$B$24,L19)))</xm:f>
            <xm:f>TB!$B$24</xm:f>
            <x14:dxf>
              <fill>
                <patternFill>
                  <fgColor theme="1"/>
                  <bgColor rgb="FFFFFF00"/>
                </patternFill>
              </fill>
            </x14:dxf>
          </x14:cfRule>
          <x14:cfRule type="containsText" priority="11" operator="containsText" id="{9B30169C-CBB1-4007-AB5B-8A037CD5DEAD}">
            <xm:f>NOT(ISERROR(SEARCH(TB!$B$23,L19)))</xm:f>
            <xm:f>TB!$B$23</xm:f>
            <x14:dxf>
              <fill>
                <patternFill>
                  <fgColor theme="1"/>
                  <bgColor rgb="FFFFC000"/>
                </patternFill>
              </fill>
            </x14:dxf>
          </x14:cfRule>
          <x14:cfRule type="containsText" priority="12" operator="containsText" id="{FCC259E8-CA5B-4044-B722-6B69A653E35F}">
            <xm:f>NOT(ISERROR(SEARCH(TB!$B$22,L19)))</xm:f>
            <xm:f>TB!$B$22</xm:f>
            <x14:dxf>
              <fill>
                <patternFill>
                  <fgColor theme="1"/>
                  <bgColor rgb="FFFF0000"/>
                </patternFill>
              </fill>
            </x14:dxf>
          </x14:cfRule>
          <xm:sqref>L19:L21</xm:sqref>
        </x14:conditionalFormatting>
        <x14:conditionalFormatting xmlns:xm="http://schemas.microsoft.com/office/excel/2006/main">
          <x14:cfRule type="containsText" priority="5" operator="containsText" id="{38E22EBA-D852-4949-BA1B-3F359D882E1B}">
            <xm:f>NOT(ISERROR(SEARCH(TB!$B$25,L24)))</xm:f>
            <xm:f>TB!$B$25</xm:f>
            <x14:dxf>
              <fill>
                <patternFill>
                  <fgColor theme="1"/>
                  <bgColor rgb="FF00B050"/>
                </patternFill>
              </fill>
            </x14:dxf>
          </x14:cfRule>
          <x14:cfRule type="containsText" priority="6" operator="containsText" id="{62CD0202-B961-4897-941F-F0F3770AFB0B}">
            <xm:f>NOT(ISERROR(SEARCH(TB!$B$24,L24)))</xm:f>
            <xm:f>TB!$B$24</xm:f>
            <x14:dxf>
              <fill>
                <patternFill>
                  <fgColor theme="1"/>
                  <bgColor rgb="FFFFFF00"/>
                </patternFill>
              </fill>
            </x14:dxf>
          </x14:cfRule>
          <x14:cfRule type="containsText" priority="7" operator="containsText" id="{EB245384-792F-418B-85A4-788F4910E9E2}">
            <xm:f>NOT(ISERROR(SEARCH(TB!$B$23,L24)))</xm:f>
            <xm:f>TB!$B$23</xm:f>
            <x14:dxf>
              <fill>
                <patternFill>
                  <fgColor theme="1"/>
                  <bgColor rgb="FFFFC000"/>
                </patternFill>
              </fill>
            </x14:dxf>
          </x14:cfRule>
          <x14:cfRule type="containsText" priority="8" operator="containsText" id="{A6E205C3-5623-40AC-A902-9C26BBDAFDC2}">
            <xm:f>NOT(ISERROR(SEARCH(TB!$B$22,L24)))</xm:f>
            <xm:f>TB!$B$22</xm:f>
            <x14:dxf>
              <fill>
                <patternFill>
                  <fgColor theme="1"/>
                  <bgColor rgb="FFFF0000"/>
                </patternFill>
              </fill>
            </x14:dxf>
          </x14:cfRule>
          <xm:sqref>L24:L27</xm:sqref>
        </x14:conditionalFormatting>
        <x14:conditionalFormatting xmlns:xm="http://schemas.microsoft.com/office/excel/2006/main">
          <x14:cfRule type="containsText" priority="1" operator="containsText" id="{16F97769-40B0-4F4C-AD98-1BD23589911B}">
            <xm:f>NOT(ISERROR(SEARCH(TB!$B$25,L30)))</xm:f>
            <xm:f>TB!$B$25</xm:f>
            <x14:dxf>
              <fill>
                <patternFill>
                  <fgColor theme="1"/>
                  <bgColor rgb="FF00B050"/>
                </patternFill>
              </fill>
            </x14:dxf>
          </x14:cfRule>
          <x14:cfRule type="containsText" priority="2" operator="containsText" id="{606F2BA7-42EA-4C42-AAB2-689D3753366A}">
            <xm:f>NOT(ISERROR(SEARCH(TB!$B$24,L30)))</xm:f>
            <xm:f>TB!$B$24</xm:f>
            <x14:dxf>
              <fill>
                <patternFill>
                  <fgColor theme="1"/>
                  <bgColor rgb="FFFFFF00"/>
                </patternFill>
              </fill>
            </x14:dxf>
          </x14:cfRule>
          <x14:cfRule type="containsText" priority="3" operator="containsText" id="{D28443ED-94C5-46D5-A6DD-914B343C8E05}">
            <xm:f>NOT(ISERROR(SEARCH(TB!$B$23,L30)))</xm:f>
            <xm:f>TB!$B$23</xm:f>
            <x14:dxf>
              <fill>
                <patternFill>
                  <fgColor theme="1"/>
                  <bgColor rgb="FFFFC000"/>
                </patternFill>
              </fill>
            </x14:dxf>
          </x14:cfRule>
          <x14:cfRule type="containsText" priority="4" operator="containsText" id="{46373772-D04A-4B0F-A0AB-05E52AF6C436}">
            <xm:f>NOT(ISERROR(SEARCH(TB!$B$22,L30)))</xm:f>
            <xm:f>TB!$B$22</xm:f>
            <x14:dxf>
              <fill>
                <patternFill>
                  <fgColor theme="1"/>
                  <bgColor rgb="FFFF0000"/>
                </patternFill>
              </fill>
            </x14:dxf>
          </x14:cfRule>
          <xm:sqref>L30:L33</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80"/>
  <dimension ref="A1:W24"/>
  <sheetViews>
    <sheetView zoomScale="90" zoomScaleNormal="90" workbookViewId="0">
      <pane ySplit="14" topLeftCell="A15" activePane="bottomLeft" state="frozen"/>
      <selection activeCell="D10" sqref="D10:D11"/>
      <selection pane="bottomLeft" activeCell="C36" sqref="C36"/>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216</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Contenido!K34</f>
        <v>Centro de Estudios Agroambientales</v>
      </c>
      <c r="E10" s="43" t="s">
        <v>92</v>
      </c>
      <c r="F10" s="44">
        <v>1</v>
      </c>
      <c r="G10" s="43" t="s">
        <v>90</v>
      </c>
      <c r="H10" s="45" t="s">
        <v>115</v>
      </c>
      <c r="I10" s="46">
        <f>(SUM(L$18:L$18))/F10</f>
        <v>0</v>
      </c>
      <c r="J10" s="48"/>
      <c r="K10" s="50"/>
      <c r="L10" s="166" t="s">
        <v>100</v>
      </c>
      <c r="M10" s="166"/>
    </row>
    <row r="11" spans="1:14" s="47" customFormat="1" ht="11.4" customHeight="1" x14ac:dyDescent="0.3">
      <c r="B11" s="48"/>
      <c r="C11" s="164"/>
      <c r="D11" s="165"/>
      <c r="E11" s="43" t="s">
        <v>176</v>
      </c>
      <c r="F11" s="44">
        <v>1</v>
      </c>
      <c r="G11" s="43" t="s">
        <v>90</v>
      </c>
      <c r="H11" s="45" t="s">
        <v>178</v>
      </c>
      <c r="I11" s="46">
        <f>(SUM(L$21:L$21))/F11</f>
        <v>0</v>
      </c>
      <c r="J11" s="48"/>
      <c r="K11" s="50"/>
      <c r="L11" s="166"/>
      <c r="M11" s="166"/>
    </row>
    <row r="12" spans="1:14" s="47" customFormat="1" ht="11.4" customHeight="1" x14ac:dyDescent="0.3">
      <c r="B12" s="48"/>
      <c r="C12" s="43"/>
      <c r="D12" s="49"/>
      <c r="E12" s="43" t="s">
        <v>177</v>
      </c>
      <c r="F12" s="44">
        <v>1</v>
      </c>
      <c r="G12" s="43" t="s">
        <v>90</v>
      </c>
      <c r="H12" s="45" t="s">
        <v>179</v>
      </c>
      <c r="I12" s="46">
        <f>(SUM(L$24:L$24))/F12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82</v>
      </c>
      <c r="D15" s="56" t="s">
        <v>2704</v>
      </c>
      <c r="E15" s="56" t="s">
        <v>2705</v>
      </c>
      <c r="F15" s="55" t="s">
        <v>4</v>
      </c>
      <c r="G15" s="55" t="s">
        <v>134</v>
      </c>
      <c r="H15" s="56" t="s">
        <v>2702</v>
      </c>
      <c r="I15" s="56" t="s">
        <v>2703</v>
      </c>
      <c r="J15" s="55" t="s">
        <v>86</v>
      </c>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79.8" x14ac:dyDescent="0.3">
      <c r="B18" s="55">
        <v>2</v>
      </c>
      <c r="C18" s="55" t="s">
        <v>82</v>
      </c>
      <c r="D18" s="56" t="s">
        <v>2708</v>
      </c>
      <c r="E18" s="56" t="s">
        <v>2705</v>
      </c>
      <c r="F18" s="55" t="s">
        <v>4</v>
      </c>
      <c r="G18" s="55" t="s">
        <v>134</v>
      </c>
      <c r="H18" s="56" t="s">
        <v>2706</v>
      </c>
      <c r="I18" s="56" t="s">
        <v>2707</v>
      </c>
      <c r="J18" s="55" t="s">
        <v>86</v>
      </c>
      <c r="K18" s="56"/>
      <c r="L18" s="57"/>
      <c r="M18" s="56"/>
    </row>
    <row r="19" spans="2:13" ht="12" thickBot="1" x14ac:dyDescent="0.35"/>
    <row r="20" spans="2:13" s="48" customFormat="1" ht="30.6" customHeight="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68.400000000000006" x14ac:dyDescent="0.3">
      <c r="B21" s="55">
        <v>3</v>
      </c>
      <c r="C21" s="55" t="s">
        <v>82</v>
      </c>
      <c r="D21" s="56" t="s">
        <v>1990</v>
      </c>
      <c r="E21" s="56" t="s">
        <v>2705</v>
      </c>
      <c r="F21" s="55" t="s">
        <v>4</v>
      </c>
      <c r="G21" s="55" t="s">
        <v>134</v>
      </c>
      <c r="H21" s="56" t="s">
        <v>2709</v>
      </c>
      <c r="I21" s="56" t="s">
        <v>2702</v>
      </c>
      <c r="J21" s="55" t="s">
        <v>86</v>
      </c>
      <c r="K21" s="56"/>
      <c r="L21" s="57"/>
      <c r="M21" s="56"/>
    </row>
    <row r="22" spans="2:13" ht="12" thickBot="1" x14ac:dyDescent="0.35">
      <c r="D22" s="59"/>
      <c r="E22" s="59"/>
      <c r="H22" s="59"/>
      <c r="I22" s="59"/>
      <c r="K22" s="59"/>
      <c r="M22" s="59"/>
    </row>
    <row r="23" spans="2:13" s="48" customFormat="1" ht="2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79.8" x14ac:dyDescent="0.3">
      <c r="B24" s="55">
        <v>4</v>
      </c>
      <c r="C24" s="55" t="s">
        <v>82</v>
      </c>
      <c r="D24" s="56" t="s">
        <v>1990</v>
      </c>
      <c r="E24" s="56" t="s">
        <v>2705</v>
      </c>
      <c r="F24" s="55" t="s">
        <v>4</v>
      </c>
      <c r="G24" s="55" t="s">
        <v>134</v>
      </c>
      <c r="H24" s="56" t="s">
        <v>2706</v>
      </c>
      <c r="I24" s="56" t="s">
        <v>2707</v>
      </c>
      <c r="J24" s="55" t="s">
        <v>86</v>
      </c>
      <c r="K24" s="56"/>
      <c r="L24" s="57"/>
      <c r="M24"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 B18 B21 B24" xr:uid="{00000000-0002-0000-2200-000000000000}">
      <formula1>Trimestre</formula1>
    </dataValidation>
    <dataValidation type="list" allowBlank="1" showInputMessage="1" showErrorMessage="1" sqref="G15 G21 G18 G24" xr:uid="{00000000-0002-0000-2200-000001000000}">
      <formula1>Área</formula1>
    </dataValidation>
    <dataValidation type="list" allowBlank="1" showInputMessage="1" showErrorMessage="1" sqref="L18 L24 L21 L15" xr:uid="{00000000-0002-0000-2200-000002000000}">
      <formula1>Cumplimiento</formula1>
    </dataValidation>
    <dataValidation type="list" allowBlank="1" showInputMessage="1" showErrorMessage="1" sqref="J15 J18 J21 J24" xr:uid="{00000000-0002-0000-2200-000003000000}">
      <formula1>Categoría</formula1>
    </dataValidation>
    <dataValidation type="list" allowBlank="1" showInputMessage="1" showErrorMessage="1" sqref="F15 F18 F21 F24" xr:uid="{00000000-0002-0000-2200-000004000000}">
      <formula1>Alta_Dirección</formula1>
    </dataValidation>
    <dataValidation type="list" allowBlank="1" showInputMessage="1" showErrorMessage="1" sqref="C15 C18 C21 C24" xr:uid="{00000000-0002-0000-2200-000005000000}">
      <formula1>Frentes</formula1>
    </dataValidation>
  </dataValidations>
  <hyperlinks>
    <hyperlink ref="L10:M11" location="Instrucciones!A1" display="Instrucciones para el diligenciamiento" xr:uid="{00000000-0004-0000-22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58E81E30-B680-4D8C-8471-94AA04031D69}">
            <xm:f>NOT(ISERROR(SEARCH(TB!$B$25,L15)))</xm:f>
            <xm:f>TB!$B$25</xm:f>
            <x14:dxf>
              <fill>
                <patternFill>
                  <fgColor theme="1"/>
                  <bgColor rgb="FF00B050"/>
                </patternFill>
              </fill>
            </x14:dxf>
          </x14:cfRule>
          <x14:cfRule type="containsText" priority="14" operator="containsText" id="{A9611D27-DCED-4F96-9D9B-334FE07DB93D}">
            <xm:f>NOT(ISERROR(SEARCH(TB!$B$24,L15)))</xm:f>
            <xm:f>TB!$B$24</xm:f>
            <x14:dxf>
              <fill>
                <patternFill>
                  <fgColor theme="1"/>
                  <bgColor rgb="FFFFFF00"/>
                </patternFill>
              </fill>
            </x14:dxf>
          </x14:cfRule>
          <x14:cfRule type="containsText" priority="15" operator="containsText" id="{626432FD-BAFD-4414-B7AD-5C75CD4E89F6}">
            <xm:f>NOT(ISERROR(SEARCH(TB!$B$23,L15)))</xm:f>
            <xm:f>TB!$B$23</xm:f>
            <x14:dxf>
              <fill>
                <patternFill>
                  <fgColor theme="1"/>
                  <bgColor rgb="FFFFC000"/>
                </patternFill>
              </fill>
            </x14:dxf>
          </x14:cfRule>
          <x14:cfRule type="containsText" priority="16" operator="containsText" id="{60386FC2-731A-47BF-92C4-10397E8D5FCA}">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AC87C981-0A7F-4F09-9D61-91F8028FFC40}">
            <xm:f>NOT(ISERROR(SEARCH(TB!$B$25,L18)))</xm:f>
            <xm:f>TB!$B$25</xm:f>
            <x14:dxf>
              <fill>
                <patternFill>
                  <fgColor theme="1"/>
                  <bgColor rgb="FF00B050"/>
                </patternFill>
              </fill>
            </x14:dxf>
          </x14:cfRule>
          <x14:cfRule type="containsText" priority="10" operator="containsText" id="{C3D3059A-0AC3-4E8C-9CE7-7ED32B06F4C8}">
            <xm:f>NOT(ISERROR(SEARCH(TB!$B$24,L18)))</xm:f>
            <xm:f>TB!$B$24</xm:f>
            <x14:dxf>
              <fill>
                <patternFill>
                  <fgColor theme="1"/>
                  <bgColor rgb="FFFFFF00"/>
                </patternFill>
              </fill>
            </x14:dxf>
          </x14:cfRule>
          <x14:cfRule type="containsText" priority="11" operator="containsText" id="{95D9BAEA-0A86-45D5-98BD-ACD7DC8EFD5E}">
            <xm:f>NOT(ISERROR(SEARCH(TB!$B$23,L18)))</xm:f>
            <xm:f>TB!$B$23</xm:f>
            <x14:dxf>
              <fill>
                <patternFill>
                  <fgColor theme="1"/>
                  <bgColor rgb="FFFFC000"/>
                </patternFill>
              </fill>
            </x14:dxf>
          </x14:cfRule>
          <x14:cfRule type="containsText" priority="12" operator="containsText" id="{5B68512E-6ADF-40F5-9EA4-8544B11BCB07}">
            <xm:f>NOT(ISERROR(SEARCH(TB!$B$22,L18)))</xm:f>
            <xm:f>TB!$B$22</xm:f>
            <x14:dxf>
              <fill>
                <patternFill>
                  <fgColor theme="1"/>
                  <bgColor rgb="FFFF0000"/>
                </patternFill>
              </fill>
            </x14:dxf>
          </x14:cfRule>
          <xm:sqref>L18</xm:sqref>
        </x14:conditionalFormatting>
        <x14:conditionalFormatting xmlns:xm="http://schemas.microsoft.com/office/excel/2006/main">
          <x14:cfRule type="containsText" priority="5" operator="containsText" id="{714068EF-FC9C-4695-A147-A129F90F9546}">
            <xm:f>NOT(ISERROR(SEARCH(TB!$B$25,L21)))</xm:f>
            <xm:f>TB!$B$25</xm:f>
            <x14:dxf>
              <fill>
                <patternFill>
                  <fgColor theme="1"/>
                  <bgColor rgb="FF00B050"/>
                </patternFill>
              </fill>
            </x14:dxf>
          </x14:cfRule>
          <x14:cfRule type="containsText" priority="6" operator="containsText" id="{C72716C4-CC87-4A6A-A9A4-12B636EDAD75}">
            <xm:f>NOT(ISERROR(SEARCH(TB!$B$24,L21)))</xm:f>
            <xm:f>TB!$B$24</xm:f>
            <x14:dxf>
              <fill>
                <patternFill>
                  <fgColor theme="1"/>
                  <bgColor rgb="FFFFFF00"/>
                </patternFill>
              </fill>
            </x14:dxf>
          </x14:cfRule>
          <x14:cfRule type="containsText" priority="7" operator="containsText" id="{1D7AE576-C77A-4469-B014-5C30DEE36699}">
            <xm:f>NOT(ISERROR(SEARCH(TB!$B$23,L21)))</xm:f>
            <xm:f>TB!$B$23</xm:f>
            <x14:dxf>
              <fill>
                <patternFill>
                  <fgColor theme="1"/>
                  <bgColor rgb="FFFFC000"/>
                </patternFill>
              </fill>
            </x14:dxf>
          </x14:cfRule>
          <x14:cfRule type="containsText" priority="8" operator="containsText" id="{7D58F7E0-1FDB-4D20-B016-7C842E839FB3}">
            <xm:f>NOT(ISERROR(SEARCH(TB!$B$22,L21)))</xm:f>
            <xm:f>TB!$B$22</xm:f>
            <x14:dxf>
              <fill>
                <patternFill>
                  <fgColor theme="1"/>
                  <bgColor rgb="FFFF0000"/>
                </patternFill>
              </fill>
            </x14:dxf>
          </x14:cfRule>
          <xm:sqref>L21</xm:sqref>
        </x14:conditionalFormatting>
        <x14:conditionalFormatting xmlns:xm="http://schemas.microsoft.com/office/excel/2006/main">
          <x14:cfRule type="containsText" priority="1" operator="containsText" id="{CFD26ADD-3049-431E-944F-934325340C43}">
            <xm:f>NOT(ISERROR(SEARCH(TB!$B$25,L24)))</xm:f>
            <xm:f>TB!$B$25</xm:f>
            <x14:dxf>
              <fill>
                <patternFill>
                  <fgColor theme="1"/>
                  <bgColor rgb="FF00B050"/>
                </patternFill>
              </fill>
            </x14:dxf>
          </x14:cfRule>
          <x14:cfRule type="containsText" priority="2" operator="containsText" id="{4460DFA9-DFCE-45C3-8002-6846E23D0F9F}">
            <xm:f>NOT(ISERROR(SEARCH(TB!$B$24,L24)))</xm:f>
            <xm:f>TB!$B$24</xm:f>
            <x14:dxf>
              <fill>
                <patternFill>
                  <fgColor theme="1"/>
                  <bgColor rgb="FFFFFF00"/>
                </patternFill>
              </fill>
            </x14:dxf>
          </x14:cfRule>
          <x14:cfRule type="containsText" priority="3" operator="containsText" id="{D5B8FE55-5869-476D-9E6F-68FCA34210D9}">
            <xm:f>NOT(ISERROR(SEARCH(TB!$B$23,L24)))</xm:f>
            <xm:f>TB!$B$23</xm:f>
            <x14:dxf>
              <fill>
                <patternFill>
                  <fgColor theme="1"/>
                  <bgColor rgb="FFFFC000"/>
                </patternFill>
              </fill>
            </x14:dxf>
          </x14:cfRule>
          <x14:cfRule type="containsText" priority="4" operator="containsText" id="{48995EF2-55A4-4325-9B94-0F70B60D689B}">
            <xm:f>NOT(ISERROR(SEARCH(TB!$B$22,L24)))</xm:f>
            <xm:f>TB!$B$22</xm:f>
            <x14:dxf>
              <fill>
                <patternFill>
                  <fgColor theme="1"/>
                  <bgColor rgb="FFFF0000"/>
                </patternFill>
              </fill>
            </x14:dxf>
          </x14:cfRule>
          <xm:sqref>L24</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81"/>
  <dimension ref="A1:W26"/>
  <sheetViews>
    <sheetView zoomScale="90" zoomScaleNormal="90" workbookViewId="0">
      <pane ySplit="14" topLeftCell="A25" activePane="bottomLeft" state="frozen"/>
      <selection activeCell="D10" sqref="D10:D11"/>
      <selection pane="bottomLeft" activeCell="F24" sqref="F24"/>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217</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Contenido!K35</f>
        <v>Centro de Idiomas</v>
      </c>
      <c r="E10" s="43" t="s">
        <v>92</v>
      </c>
      <c r="F10" s="44">
        <v>1</v>
      </c>
      <c r="G10" s="43" t="s">
        <v>90</v>
      </c>
      <c r="H10" s="45" t="s">
        <v>115</v>
      </c>
      <c r="I10" s="46">
        <f>(SUM(L$18:L$18))/F10</f>
        <v>0</v>
      </c>
      <c r="J10" s="48"/>
      <c r="K10" s="50"/>
      <c r="L10" s="166" t="s">
        <v>100</v>
      </c>
      <c r="M10" s="166"/>
    </row>
    <row r="11" spans="1:14" s="47" customFormat="1" ht="11.4" customHeight="1" x14ac:dyDescent="0.3">
      <c r="B11" s="48"/>
      <c r="C11" s="164"/>
      <c r="D11" s="165"/>
      <c r="E11" s="43" t="s">
        <v>176</v>
      </c>
      <c r="F11" s="44">
        <v>1</v>
      </c>
      <c r="G11" s="43" t="s">
        <v>90</v>
      </c>
      <c r="H11" s="45" t="s">
        <v>178</v>
      </c>
      <c r="I11" s="46">
        <f>(SUM(L$21:L$21))/F11</f>
        <v>0</v>
      </c>
      <c r="J11" s="48"/>
      <c r="K11" s="50"/>
      <c r="L11" s="166"/>
      <c r="M11" s="166"/>
    </row>
    <row r="12" spans="1:14" s="47" customFormat="1" ht="11.4" customHeight="1" x14ac:dyDescent="0.3">
      <c r="B12" s="48"/>
      <c r="C12" s="43"/>
      <c r="D12" s="49"/>
      <c r="E12" s="43" t="s">
        <v>177</v>
      </c>
      <c r="F12" s="44">
        <v>1</v>
      </c>
      <c r="G12" s="43" t="s">
        <v>90</v>
      </c>
      <c r="H12" s="45" t="s">
        <v>179</v>
      </c>
      <c r="I12" s="46">
        <f>(SUM(L$24:L$26))/F12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x14ac:dyDescent="0.3">
      <c r="B15" s="55">
        <v>1</v>
      </c>
      <c r="C15" s="55"/>
      <c r="D15" s="56"/>
      <c r="E15" s="56"/>
      <c r="F15" s="55"/>
      <c r="G15" s="55"/>
      <c r="H15" s="56"/>
      <c r="I15" s="56"/>
      <c r="J15" s="55"/>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x14ac:dyDescent="0.3">
      <c r="B18" s="55">
        <v>2</v>
      </c>
      <c r="C18" s="55"/>
      <c r="D18" s="56"/>
      <c r="E18" s="56"/>
      <c r="F18" s="55"/>
      <c r="G18" s="55"/>
      <c r="H18" s="56"/>
      <c r="I18" s="56"/>
      <c r="J18" s="55"/>
      <c r="K18" s="56"/>
      <c r="L18" s="57"/>
      <c r="M18" s="56"/>
    </row>
    <row r="19" spans="2:13" ht="12" thickBot="1" x14ac:dyDescent="0.35"/>
    <row r="20" spans="2:13" s="48" customFormat="1" ht="30.6" customHeight="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x14ac:dyDescent="0.3">
      <c r="B21" s="55">
        <v>3</v>
      </c>
      <c r="C21" s="55"/>
      <c r="D21" s="56"/>
      <c r="E21" s="56"/>
      <c r="F21" s="55"/>
      <c r="G21" s="55"/>
      <c r="H21" s="56"/>
      <c r="I21" s="56"/>
      <c r="J21" s="55"/>
      <c r="K21" s="56"/>
      <c r="L21" s="57"/>
      <c r="M21" s="56"/>
    </row>
    <row r="22" spans="2:13" ht="12" thickBot="1" x14ac:dyDescent="0.35">
      <c r="D22" s="59"/>
      <c r="E22" s="59"/>
      <c r="H22" s="59"/>
      <c r="I22" s="59"/>
      <c r="K22" s="59"/>
      <c r="M22" s="59"/>
    </row>
    <row r="23" spans="2:13" s="48" customFormat="1" ht="2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114" x14ac:dyDescent="0.3">
      <c r="B24" s="55">
        <v>4</v>
      </c>
      <c r="C24" s="55" t="s">
        <v>82</v>
      </c>
      <c r="D24" s="56" t="s">
        <v>2716</v>
      </c>
      <c r="E24" s="56" t="s">
        <v>2719</v>
      </c>
      <c r="F24" s="55" t="s">
        <v>4</v>
      </c>
      <c r="G24" s="55" t="s">
        <v>135</v>
      </c>
      <c r="H24" s="56" t="s">
        <v>2710</v>
      </c>
      <c r="I24" s="56" t="s">
        <v>2711</v>
      </c>
      <c r="J24" s="55" t="s">
        <v>86</v>
      </c>
      <c r="K24" s="56"/>
      <c r="L24" s="57"/>
      <c r="M24" s="56"/>
    </row>
    <row r="25" spans="2:13" ht="91.2" x14ac:dyDescent="0.3">
      <c r="B25" s="55">
        <v>4</v>
      </c>
      <c r="C25" s="55" t="s">
        <v>82</v>
      </c>
      <c r="D25" s="56" t="s">
        <v>2717</v>
      </c>
      <c r="E25" s="56" t="s">
        <v>2718</v>
      </c>
      <c r="F25" s="55" t="s">
        <v>4</v>
      </c>
      <c r="G25" s="55" t="s">
        <v>135</v>
      </c>
      <c r="H25" s="56" t="s">
        <v>2712</v>
      </c>
      <c r="I25" s="56" t="s">
        <v>2713</v>
      </c>
      <c r="J25" s="55" t="s">
        <v>86</v>
      </c>
      <c r="K25" s="56"/>
      <c r="L25" s="57"/>
      <c r="M25" s="56"/>
    </row>
    <row r="26" spans="2:13" ht="125.4" x14ac:dyDescent="0.3">
      <c r="B26" s="55">
        <v>4</v>
      </c>
      <c r="C26" s="55" t="s">
        <v>82</v>
      </c>
      <c r="D26" s="56" t="s">
        <v>2721</v>
      </c>
      <c r="E26" s="56" t="s">
        <v>2720</v>
      </c>
      <c r="F26" s="55" t="s">
        <v>4</v>
      </c>
      <c r="G26" s="55" t="s">
        <v>135</v>
      </c>
      <c r="H26" s="56" t="s">
        <v>2714</v>
      </c>
      <c r="I26" s="56" t="s">
        <v>2715</v>
      </c>
      <c r="J26" s="55" t="s">
        <v>86</v>
      </c>
      <c r="K26" s="56"/>
      <c r="L26" s="57"/>
      <c r="M26"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 C18 C21 C24:C26" xr:uid="{00000000-0002-0000-2300-000000000000}">
      <formula1>Frentes</formula1>
    </dataValidation>
    <dataValidation type="list" allowBlank="1" showInputMessage="1" showErrorMessage="1" sqref="F15 F18 F21 F24:F26" xr:uid="{00000000-0002-0000-2300-000001000000}">
      <formula1>Alta_Dirección</formula1>
    </dataValidation>
    <dataValidation type="list" allowBlank="1" showInputMessage="1" showErrorMessage="1" sqref="J15 J18 J21 J24:J26" xr:uid="{00000000-0002-0000-2300-000002000000}">
      <formula1>Categoría</formula1>
    </dataValidation>
    <dataValidation type="list" allowBlank="1" showInputMessage="1" showErrorMessage="1" sqref="L18 L24:L26 L21 L15" xr:uid="{00000000-0002-0000-2300-000003000000}">
      <formula1>Cumplimiento</formula1>
    </dataValidation>
    <dataValidation type="list" allowBlank="1" showInputMessage="1" showErrorMessage="1" sqref="G15 G18 G21 G24:G26" xr:uid="{00000000-0002-0000-2300-000004000000}">
      <formula1>Área</formula1>
    </dataValidation>
    <dataValidation type="list" allowBlank="1" showInputMessage="1" showErrorMessage="1" sqref="B15 B18 B21 B24:B26" xr:uid="{00000000-0002-0000-2300-000005000000}">
      <formula1>Trimestre</formula1>
    </dataValidation>
  </dataValidations>
  <hyperlinks>
    <hyperlink ref="L10:M11" location="Instrucciones!A1" display="Instrucciones para el diligenciamiento" xr:uid="{00000000-0004-0000-23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F319F61C-EAFA-4114-B2E0-5F2B857630E6}">
            <xm:f>NOT(ISERROR(SEARCH(TB!$B$25,L15)))</xm:f>
            <xm:f>TB!$B$25</xm:f>
            <x14:dxf>
              <fill>
                <patternFill>
                  <fgColor theme="1"/>
                  <bgColor rgb="FF00B050"/>
                </patternFill>
              </fill>
            </x14:dxf>
          </x14:cfRule>
          <x14:cfRule type="containsText" priority="14" operator="containsText" id="{C6CE3840-CBB0-48B9-A909-725A89951DE8}">
            <xm:f>NOT(ISERROR(SEARCH(TB!$B$24,L15)))</xm:f>
            <xm:f>TB!$B$24</xm:f>
            <x14:dxf>
              <fill>
                <patternFill>
                  <fgColor theme="1"/>
                  <bgColor rgb="FFFFFF00"/>
                </patternFill>
              </fill>
            </x14:dxf>
          </x14:cfRule>
          <x14:cfRule type="containsText" priority="15" operator="containsText" id="{2486681A-AA29-4076-878C-F331B6E7E9BA}">
            <xm:f>NOT(ISERROR(SEARCH(TB!$B$23,L15)))</xm:f>
            <xm:f>TB!$B$23</xm:f>
            <x14:dxf>
              <fill>
                <patternFill>
                  <fgColor theme="1"/>
                  <bgColor rgb="FFFFC000"/>
                </patternFill>
              </fill>
            </x14:dxf>
          </x14:cfRule>
          <x14:cfRule type="containsText" priority="16" operator="containsText" id="{8C33CD35-EA45-40FD-AD2F-E9C334A771CD}">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55A4D054-5EC1-4213-BBE0-5193D8EDD063}">
            <xm:f>NOT(ISERROR(SEARCH(TB!$B$25,L18)))</xm:f>
            <xm:f>TB!$B$25</xm:f>
            <x14:dxf>
              <fill>
                <patternFill>
                  <fgColor theme="1"/>
                  <bgColor rgb="FF00B050"/>
                </patternFill>
              </fill>
            </x14:dxf>
          </x14:cfRule>
          <x14:cfRule type="containsText" priority="10" operator="containsText" id="{3A21FCE1-C5B4-4BE3-ACE7-5D21537337E5}">
            <xm:f>NOT(ISERROR(SEARCH(TB!$B$24,L18)))</xm:f>
            <xm:f>TB!$B$24</xm:f>
            <x14:dxf>
              <fill>
                <patternFill>
                  <fgColor theme="1"/>
                  <bgColor rgb="FFFFFF00"/>
                </patternFill>
              </fill>
            </x14:dxf>
          </x14:cfRule>
          <x14:cfRule type="containsText" priority="11" operator="containsText" id="{DA95E139-CB0E-4EB1-A161-BCBECE84BB8D}">
            <xm:f>NOT(ISERROR(SEARCH(TB!$B$23,L18)))</xm:f>
            <xm:f>TB!$B$23</xm:f>
            <x14:dxf>
              <fill>
                <patternFill>
                  <fgColor theme="1"/>
                  <bgColor rgb="FFFFC000"/>
                </patternFill>
              </fill>
            </x14:dxf>
          </x14:cfRule>
          <x14:cfRule type="containsText" priority="12" operator="containsText" id="{40E8A937-F570-4492-8701-E0F51D53AC61}">
            <xm:f>NOT(ISERROR(SEARCH(TB!$B$22,L18)))</xm:f>
            <xm:f>TB!$B$22</xm:f>
            <x14:dxf>
              <fill>
                <patternFill>
                  <fgColor theme="1"/>
                  <bgColor rgb="FFFF0000"/>
                </patternFill>
              </fill>
            </x14:dxf>
          </x14:cfRule>
          <xm:sqref>L18</xm:sqref>
        </x14:conditionalFormatting>
        <x14:conditionalFormatting xmlns:xm="http://schemas.microsoft.com/office/excel/2006/main">
          <x14:cfRule type="containsText" priority="5" operator="containsText" id="{2D302BE8-D547-4064-9737-C5687507D979}">
            <xm:f>NOT(ISERROR(SEARCH(TB!$B$25,L21)))</xm:f>
            <xm:f>TB!$B$25</xm:f>
            <x14:dxf>
              <fill>
                <patternFill>
                  <fgColor theme="1"/>
                  <bgColor rgb="FF00B050"/>
                </patternFill>
              </fill>
            </x14:dxf>
          </x14:cfRule>
          <x14:cfRule type="containsText" priority="6" operator="containsText" id="{B991E0EC-6E63-486F-A311-10EA5BE9D6BF}">
            <xm:f>NOT(ISERROR(SEARCH(TB!$B$24,L21)))</xm:f>
            <xm:f>TB!$B$24</xm:f>
            <x14:dxf>
              <fill>
                <patternFill>
                  <fgColor theme="1"/>
                  <bgColor rgb="FFFFFF00"/>
                </patternFill>
              </fill>
            </x14:dxf>
          </x14:cfRule>
          <x14:cfRule type="containsText" priority="7" operator="containsText" id="{0848F912-5BB8-433E-A89C-63393D16CD23}">
            <xm:f>NOT(ISERROR(SEARCH(TB!$B$23,L21)))</xm:f>
            <xm:f>TB!$B$23</xm:f>
            <x14:dxf>
              <fill>
                <patternFill>
                  <fgColor theme="1"/>
                  <bgColor rgb="FFFFC000"/>
                </patternFill>
              </fill>
            </x14:dxf>
          </x14:cfRule>
          <x14:cfRule type="containsText" priority="8" operator="containsText" id="{DE4BE86A-70F7-484D-A019-E1DE90F5A222}">
            <xm:f>NOT(ISERROR(SEARCH(TB!$B$22,L21)))</xm:f>
            <xm:f>TB!$B$22</xm:f>
            <x14:dxf>
              <fill>
                <patternFill>
                  <fgColor theme="1"/>
                  <bgColor rgb="FFFF0000"/>
                </patternFill>
              </fill>
            </x14:dxf>
          </x14:cfRule>
          <xm:sqref>L21</xm:sqref>
        </x14:conditionalFormatting>
        <x14:conditionalFormatting xmlns:xm="http://schemas.microsoft.com/office/excel/2006/main">
          <x14:cfRule type="containsText" priority="1" operator="containsText" id="{97EF6891-1F84-48D7-A7C4-08821E1B9B63}">
            <xm:f>NOT(ISERROR(SEARCH(TB!$B$25,L24)))</xm:f>
            <xm:f>TB!$B$25</xm:f>
            <x14:dxf>
              <fill>
                <patternFill>
                  <fgColor theme="1"/>
                  <bgColor rgb="FF00B050"/>
                </patternFill>
              </fill>
            </x14:dxf>
          </x14:cfRule>
          <x14:cfRule type="containsText" priority="2" operator="containsText" id="{25EF7E7C-F876-413A-8FBB-CAFAF966231B}">
            <xm:f>NOT(ISERROR(SEARCH(TB!$B$24,L24)))</xm:f>
            <xm:f>TB!$B$24</xm:f>
            <x14:dxf>
              <fill>
                <patternFill>
                  <fgColor theme="1"/>
                  <bgColor rgb="FFFFFF00"/>
                </patternFill>
              </fill>
            </x14:dxf>
          </x14:cfRule>
          <x14:cfRule type="containsText" priority="3" operator="containsText" id="{736EBF20-6682-4059-B90E-D9A6700C9C27}">
            <xm:f>NOT(ISERROR(SEARCH(TB!$B$23,L24)))</xm:f>
            <xm:f>TB!$B$23</xm:f>
            <x14:dxf>
              <fill>
                <patternFill>
                  <fgColor theme="1"/>
                  <bgColor rgb="FFFFC000"/>
                </patternFill>
              </fill>
            </x14:dxf>
          </x14:cfRule>
          <x14:cfRule type="containsText" priority="4" operator="containsText" id="{A337D1ED-CEDF-4B91-A15F-6781FD2A72F3}">
            <xm:f>NOT(ISERROR(SEARCH(TB!$B$22,L24)))</xm:f>
            <xm:f>TB!$B$22</xm:f>
            <x14:dxf>
              <fill>
                <patternFill>
                  <fgColor theme="1"/>
                  <bgColor rgb="FFFF0000"/>
                </patternFill>
              </fill>
            </x14:dxf>
          </x14:cfRule>
          <xm:sqref>L24:L26</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82"/>
  <dimension ref="A1:W30"/>
  <sheetViews>
    <sheetView zoomScale="90" zoomScaleNormal="90" workbookViewId="0">
      <pane ySplit="14" topLeftCell="A27" activePane="bottomLeft" state="frozen"/>
      <selection activeCell="D10" sqref="D10:D11"/>
      <selection pane="bottomLeft" activeCell="H25" sqref="H25"/>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218</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Contenido!K36</f>
        <v>Centro Digital de Emprendimiento e Innovación (CDEI)</v>
      </c>
      <c r="E10" s="43" t="s">
        <v>92</v>
      </c>
      <c r="F10" s="44">
        <v>1</v>
      </c>
      <c r="G10" s="43" t="s">
        <v>90</v>
      </c>
      <c r="H10" s="45" t="s">
        <v>115</v>
      </c>
      <c r="I10" s="46">
        <f>(SUM(L$19:L$20))/F10</f>
        <v>0</v>
      </c>
      <c r="J10" s="48"/>
      <c r="K10" s="50"/>
      <c r="L10" s="166" t="s">
        <v>100</v>
      </c>
      <c r="M10" s="166"/>
    </row>
    <row r="11" spans="1:14" s="47" customFormat="1" ht="11.4" customHeight="1" x14ac:dyDescent="0.3">
      <c r="B11" s="48"/>
      <c r="C11" s="164"/>
      <c r="D11" s="165"/>
      <c r="E11" s="43" t="s">
        <v>176</v>
      </c>
      <c r="F11" s="44">
        <v>1</v>
      </c>
      <c r="G11" s="43" t="s">
        <v>90</v>
      </c>
      <c r="H11" s="45" t="s">
        <v>178</v>
      </c>
      <c r="I11" s="46">
        <f>(SUM(L$23:L$26))/F11</f>
        <v>0</v>
      </c>
      <c r="J11" s="48"/>
      <c r="K11" s="50"/>
      <c r="L11" s="166"/>
      <c r="M11" s="166"/>
    </row>
    <row r="12" spans="1:14" s="47" customFormat="1" ht="11.4" customHeight="1" x14ac:dyDescent="0.3">
      <c r="B12" s="48"/>
      <c r="C12" s="43"/>
      <c r="D12" s="49"/>
      <c r="E12" s="43" t="s">
        <v>177</v>
      </c>
      <c r="F12" s="44">
        <v>1</v>
      </c>
      <c r="G12" s="43" t="s">
        <v>90</v>
      </c>
      <c r="H12" s="45" t="s">
        <v>179</v>
      </c>
      <c r="I12" s="46">
        <f>(SUM(L$29:L$30))/F12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82</v>
      </c>
      <c r="D15" s="56" t="s">
        <v>2727</v>
      </c>
      <c r="E15" s="56" t="s">
        <v>2726</v>
      </c>
      <c r="F15" s="55" t="s">
        <v>4</v>
      </c>
      <c r="G15" s="55" t="s">
        <v>136</v>
      </c>
      <c r="H15" s="56" t="s">
        <v>2722</v>
      </c>
      <c r="I15" s="56" t="s">
        <v>2723</v>
      </c>
      <c r="J15" s="55" t="s">
        <v>86</v>
      </c>
      <c r="K15" s="56"/>
      <c r="L15" s="57"/>
      <c r="M15" s="56"/>
    </row>
    <row r="16" spans="1:14" ht="34.200000000000003" x14ac:dyDescent="0.3">
      <c r="B16" s="55">
        <v>1</v>
      </c>
      <c r="C16" s="55" t="s">
        <v>82</v>
      </c>
      <c r="D16" s="56" t="s">
        <v>2728</v>
      </c>
      <c r="E16" s="56" t="s">
        <v>2729</v>
      </c>
      <c r="F16" s="55" t="s">
        <v>4</v>
      </c>
      <c r="G16" s="55" t="s">
        <v>136</v>
      </c>
      <c r="H16" s="56" t="s">
        <v>2724</v>
      </c>
      <c r="I16" s="56" t="s">
        <v>2725</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45.6" x14ac:dyDescent="0.3">
      <c r="B19" s="55">
        <v>2</v>
      </c>
      <c r="C19" s="55" t="s">
        <v>82</v>
      </c>
      <c r="D19" s="56" t="s">
        <v>2727</v>
      </c>
      <c r="E19" s="56" t="s">
        <v>2726</v>
      </c>
      <c r="F19" s="55" t="s">
        <v>4</v>
      </c>
      <c r="G19" s="55" t="s">
        <v>136</v>
      </c>
      <c r="H19" s="56" t="s">
        <v>2730</v>
      </c>
      <c r="I19" s="56" t="s">
        <v>2731</v>
      </c>
      <c r="J19" s="55" t="s">
        <v>86</v>
      </c>
      <c r="K19" s="56"/>
      <c r="L19" s="57"/>
      <c r="M19" s="56"/>
    </row>
    <row r="20" spans="2:13" ht="45.6" x14ac:dyDescent="0.3">
      <c r="B20" s="55">
        <v>2</v>
      </c>
      <c r="C20" s="55" t="s">
        <v>82</v>
      </c>
      <c r="D20" s="56" t="s">
        <v>2734</v>
      </c>
      <c r="E20" s="56" t="s">
        <v>2729</v>
      </c>
      <c r="F20" s="55" t="s">
        <v>4</v>
      </c>
      <c r="G20" s="55" t="s">
        <v>136</v>
      </c>
      <c r="H20" s="56" t="s">
        <v>2732</v>
      </c>
      <c r="I20" s="56" t="s">
        <v>2733</v>
      </c>
      <c r="J20" s="55" t="s">
        <v>86</v>
      </c>
      <c r="K20" s="56"/>
      <c r="L20" s="57"/>
      <c r="M20" s="56"/>
    </row>
    <row r="21" spans="2:13" ht="12" thickBot="1" x14ac:dyDescent="0.35"/>
    <row r="22" spans="2:13" s="48" customFormat="1" ht="30.6" customHeight="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45.6" x14ac:dyDescent="0.3">
      <c r="B23" s="55">
        <v>3</v>
      </c>
      <c r="C23" s="55" t="s">
        <v>174</v>
      </c>
      <c r="D23" s="56" t="s">
        <v>2727</v>
      </c>
      <c r="E23" s="56" t="s">
        <v>2726</v>
      </c>
      <c r="F23" s="55" t="s">
        <v>4</v>
      </c>
      <c r="G23" s="55" t="s">
        <v>136</v>
      </c>
      <c r="H23" s="56" t="s">
        <v>2735</v>
      </c>
      <c r="I23" s="56" t="s">
        <v>2736</v>
      </c>
      <c r="J23" s="55" t="s">
        <v>86</v>
      </c>
      <c r="K23" s="56"/>
      <c r="L23" s="57"/>
      <c r="M23" s="56"/>
    </row>
    <row r="24" spans="2:13" ht="68.400000000000006" x14ac:dyDescent="0.3">
      <c r="B24" s="55">
        <v>3</v>
      </c>
      <c r="C24" s="55" t="s">
        <v>174</v>
      </c>
      <c r="D24" s="56" t="s">
        <v>2742</v>
      </c>
      <c r="E24" s="56" t="s">
        <v>2743</v>
      </c>
      <c r="F24" s="55" t="s">
        <v>4</v>
      </c>
      <c r="G24" s="55" t="s">
        <v>136</v>
      </c>
      <c r="H24" s="56" t="s">
        <v>2737</v>
      </c>
      <c r="I24" s="56" t="s">
        <v>2738</v>
      </c>
      <c r="J24" s="55" t="s">
        <v>87</v>
      </c>
      <c r="K24" s="56"/>
      <c r="L24" s="57"/>
      <c r="M24" s="56"/>
    </row>
    <row r="25" spans="2:13" ht="79.8" x14ac:dyDescent="0.3">
      <c r="B25" s="55">
        <v>3</v>
      </c>
      <c r="C25" s="55" t="s">
        <v>174</v>
      </c>
      <c r="D25" s="56" t="s">
        <v>2742</v>
      </c>
      <c r="E25" s="56" t="s">
        <v>2746</v>
      </c>
      <c r="F25" s="55" t="s">
        <v>4</v>
      </c>
      <c r="G25" s="55" t="s">
        <v>136</v>
      </c>
      <c r="H25" s="56" t="s">
        <v>2739</v>
      </c>
      <c r="I25" s="56" t="s">
        <v>2740</v>
      </c>
      <c r="J25" s="55" t="s">
        <v>87</v>
      </c>
      <c r="K25" s="56"/>
      <c r="L25" s="57"/>
      <c r="M25" s="56"/>
    </row>
    <row r="26" spans="2:13" ht="79.8" x14ac:dyDescent="0.3">
      <c r="B26" s="55">
        <v>3</v>
      </c>
      <c r="C26" s="55" t="s">
        <v>174</v>
      </c>
      <c r="D26" s="56" t="s">
        <v>2744</v>
      </c>
      <c r="E26" s="56" t="s">
        <v>2745</v>
      </c>
      <c r="F26" s="55" t="s">
        <v>4</v>
      </c>
      <c r="G26" s="55" t="s">
        <v>136</v>
      </c>
      <c r="H26" s="56" t="s">
        <v>2741</v>
      </c>
      <c r="I26" s="56" t="s">
        <v>2733</v>
      </c>
      <c r="J26" s="55" t="s">
        <v>87</v>
      </c>
      <c r="K26" s="56"/>
      <c r="L26" s="57"/>
      <c r="M26" s="56"/>
    </row>
    <row r="27" spans="2:13" ht="12" thickBot="1" x14ac:dyDescent="0.35">
      <c r="D27" s="59"/>
      <c r="E27" s="59"/>
      <c r="H27" s="59"/>
      <c r="I27" s="59"/>
      <c r="K27" s="59"/>
      <c r="M27" s="59"/>
    </row>
    <row r="28" spans="2:13" s="48" customFormat="1" ht="2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136.80000000000001" x14ac:dyDescent="0.3">
      <c r="B29" s="55">
        <v>4</v>
      </c>
      <c r="C29" s="55" t="s">
        <v>82</v>
      </c>
      <c r="D29" s="56" t="s">
        <v>2751</v>
      </c>
      <c r="E29" s="56" t="s">
        <v>2752</v>
      </c>
      <c r="F29" s="55" t="s">
        <v>4</v>
      </c>
      <c r="G29" s="55" t="s">
        <v>136</v>
      </c>
      <c r="H29" s="56" t="s">
        <v>2747</v>
      </c>
      <c r="I29" s="56" t="s">
        <v>2748</v>
      </c>
      <c r="J29" s="55" t="s">
        <v>86</v>
      </c>
      <c r="K29" s="56"/>
      <c r="L29" s="57"/>
      <c r="M29" s="56"/>
    </row>
    <row r="30" spans="2:13" ht="79.8" x14ac:dyDescent="0.3">
      <c r="B30" s="55">
        <v>4</v>
      </c>
      <c r="C30" s="55" t="s">
        <v>82</v>
      </c>
      <c r="D30" s="56" t="s">
        <v>610</v>
      </c>
      <c r="E30" s="56" t="s">
        <v>2753</v>
      </c>
      <c r="F30" s="55" t="s">
        <v>4</v>
      </c>
      <c r="G30" s="55" t="s">
        <v>136</v>
      </c>
      <c r="H30" s="56" t="s">
        <v>2749</v>
      </c>
      <c r="I30" s="56" t="s">
        <v>2750</v>
      </c>
      <c r="J30" s="55" t="s">
        <v>86</v>
      </c>
      <c r="K30" s="56"/>
      <c r="L30" s="57"/>
      <c r="M30"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6 C19:C20 C29:C30 C23:C26" xr:uid="{00000000-0002-0000-2400-000000000000}">
      <formula1>Frentes</formula1>
    </dataValidation>
    <dataValidation type="list" allowBlank="1" showInputMessage="1" showErrorMessage="1" sqref="F23:F26 F15:F16 F19:F20 F29:F30" xr:uid="{00000000-0002-0000-2400-000001000000}">
      <formula1>Alta_Dirección</formula1>
    </dataValidation>
    <dataValidation type="list" allowBlank="1" showInputMessage="1" showErrorMessage="1" sqref="J15:J16 J29:J30 J23:J26 J19:J20" xr:uid="{00000000-0002-0000-2400-000002000000}">
      <formula1>Categoría</formula1>
    </dataValidation>
    <dataValidation type="list" allowBlank="1" showInputMessage="1" showErrorMessage="1" sqref="L19:L20 L29:L30 L23:L26 L15:L16" xr:uid="{00000000-0002-0000-2400-000003000000}">
      <formula1>Cumplimiento</formula1>
    </dataValidation>
    <dataValidation type="list" allowBlank="1" showInputMessage="1" showErrorMessage="1" sqref="G23:G26 G15:G16 G19:G20 G29:G30" xr:uid="{00000000-0002-0000-2400-000004000000}">
      <formula1>Área</formula1>
    </dataValidation>
    <dataValidation type="list" allowBlank="1" showInputMessage="1" showErrorMessage="1" sqref="B15:B16 B19:B20 B23:B26 B29:B30" xr:uid="{00000000-0002-0000-2400-000005000000}">
      <formula1>Trimestre</formula1>
    </dataValidation>
  </dataValidations>
  <hyperlinks>
    <hyperlink ref="L10:M11" location="Instrucciones!A1" display="Instrucciones para el diligenciamiento" xr:uid="{00000000-0004-0000-24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41854EC3-DDFE-49E5-980B-E7018A1104F5}">
            <xm:f>NOT(ISERROR(SEARCH(TB!$B$25,L15)))</xm:f>
            <xm:f>TB!$B$25</xm:f>
            <x14:dxf>
              <fill>
                <patternFill>
                  <fgColor theme="1"/>
                  <bgColor rgb="FF00B050"/>
                </patternFill>
              </fill>
            </x14:dxf>
          </x14:cfRule>
          <x14:cfRule type="containsText" priority="14" operator="containsText" id="{751D47EC-4472-4150-AF27-1E0DB47733FA}">
            <xm:f>NOT(ISERROR(SEARCH(TB!$B$24,L15)))</xm:f>
            <xm:f>TB!$B$24</xm:f>
            <x14:dxf>
              <fill>
                <patternFill>
                  <fgColor theme="1"/>
                  <bgColor rgb="FFFFFF00"/>
                </patternFill>
              </fill>
            </x14:dxf>
          </x14:cfRule>
          <x14:cfRule type="containsText" priority="15" operator="containsText" id="{4DB6F799-8424-4DFC-B3A3-35AF3276D6E6}">
            <xm:f>NOT(ISERROR(SEARCH(TB!$B$23,L15)))</xm:f>
            <xm:f>TB!$B$23</xm:f>
            <x14:dxf>
              <fill>
                <patternFill>
                  <fgColor theme="1"/>
                  <bgColor rgb="FFFFC000"/>
                </patternFill>
              </fill>
            </x14:dxf>
          </x14:cfRule>
          <x14:cfRule type="containsText" priority="16" operator="containsText" id="{FC902487-EDBD-470B-B8A6-2D621499CE8F}">
            <xm:f>NOT(ISERROR(SEARCH(TB!$B$22,L15)))</xm:f>
            <xm:f>TB!$B$22</xm:f>
            <x14:dxf>
              <fill>
                <patternFill>
                  <fgColor theme="1"/>
                  <bgColor rgb="FFFF0000"/>
                </patternFill>
              </fill>
            </x14:dxf>
          </x14:cfRule>
          <xm:sqref>L15:L16</xm:sqref>
        </x14:conditionalFormatting>
        <x14:conditionalFormatting xmlns:xm="http://schemas.microsoft.com/office/excel/2006/main">
          <x14:cfRule type="containsText" priority="9" operator="containsText" id="{6E038C6D-EF1A-4F86-B32F-57C0DA4DB84C}">
            <xm:f>NOT(ISERROR(SEARCH(TB!$B$25,L19)))</xm:f>
            <xm:f>TB!$B$25</xm:f>
            <x14:dxf>
              <fill>
                <patternFill>
                  <fgColor theme="1"/>
                  <bgColor rgb="FF00B050"/>
                </patternFill>
              </fill>
            </x14:dxf>
          </x14:cfRule>
          <x14:cfRule type="containsText" priority="10" operator="containsText" id="{6C24642A-58A8-4AB3-AC0A-215BAC7BBB73}">
            <xm:f>NOT(ISERROR(SEARCH(TB!$B$24,L19)))</xm:f>
            <xm:f>TB!$B$24</xm:f>
            <x14:dxf>
              <fill>
                <patternFill>
                  <fgColor theme="1"/>
                  <bgColor rgb="FFFFFF00"/>
                </patternFill>
              </fill>
            </x14:dxf>
          </x14:cfRule>
          <x14:cfRule type="containsText" priority="11" operator="containsText" id="{2CE3CC3B-82EA-4895-A838-7418ED32953E}">
            <xm:f>NOT(ISERROR(SEARCH(TB!$B$23,L19)))</xm:f>
            <xm:f>TB!$B$23</xm:f>
            <x14:dxf>
              <fill>
                <patternFill>
                  <fgColor theme="1"/>
                  <bgColor rgb="FFFFC000"/>
                </patternFill>
              </fill>
            </x14:dxf>
          </x14:cfRule>
          <x14:cfRule type="containsText" priority="12" operator="containsText" id="{FDED8D0E-2890-494F-9B68-5A1009BA1A87}">
            <xm:f>NOT(ISERROR(SEARCH(TB!$B$22,L19)))</xm:f>
            <xm:f>TB!$B$22</xm:f>
            <x14:dxf>
              <fill>
                <patternFill>
                  <fgColor theme="1"/>
                  <bgColor rgb="FFFF0000"/>
                </patternFill>
              </fill>
            </x14:dxf>
          </x14:cfRule>
          <xm:sqref>L19:L20</xm:sqref>
        </x14:conditionalFormatting>
        <x14:conditionalFormatting xmlns:xm="http://schemas.microsoft.com/office/excel/2006/main">
          <x14:cfRule type="containsText" priority="5" operator="containsText" id="{71050AE4-BB54-48BB-B56D-25A96B86A9DF}">
            <xm:f>NOT(ISERROR(SEARCH(TB!$B$25,L23)))</xm:f>
            <xm:f>TB!$B$25</xm:f>
            <x14:dxf>
              <fill>
                <patternFill>
                  <fgColor theme="1"/>
                  <bgColor rgb="FF00B050"/>
                </patternFill>
              </fill>
            </x14:dxf>
          </x14:cfRule>
          <x14:cfRule type="containsText" priority="6" operator="containsText" id="{BD3084EB-60E3-4893-A3D6-AF3E2AB8C8A9}">
            <xm:f>NOT(ISERROR(SEARCH(TB!$B$24,L23)))</xm:f>
            <xm:f>TB!$B$24</xm:f>
            <x14:dxf>
              <fill>
                <patternFill>
                  <fgColor theme="1"/>
                  <bgColor rgb="FFFFFF00"/>
                </patternFill>
              </fill>
            </x14:dxf>
          </x14:cfRule>
          <x14:cfRule type="containsText" priority="7" operator="containsText" id="{65922D36-A168-4412-B9E5-1C8533BF7947}">
            <xm:f>NOT(ISERROR(SEARCH(TB!$B$23,L23)))</xm:f>
            <xm:f>TB!$B$23</xm:f>
            <x14:dxf>
              <fill>
                <patternFill>
                  <fgColor theme="1"/>
                  <bgColor rgb="FFFFC000"/>
                </patternFill>
              </fill>
            </x14:dxf>
          </x14:cfRule>
          <x14:cfRule type="containsText" priority="8" operator="containsText" id="{72CCEC76-FF1B-477F-9BB4-6AE622B68F89}">
            <xm:f>NOT(ISERROR(SEARCH(TB!$B$22,L23)))</xm:f>
            <xm:f>TB!$B$22</xm:f>
            <x14:dxf>
              <fill>
                <patternFill>
                  <fgColor theme="1"/>
                  <bgColor rgb="FFFF0000"/>
                </patternFill>
              </fill>
            </x14:dxf>
          </x14:cfRule>
          <xm:sqref>L23:L26</xm:sqref>
        </x14:conditionalFormatting>
        <x14:conditionalFormatting xmlns:xm="http://schemas.microsoft.com/office/excel/2006/main">
          <x14:cfRule type="containsText" priority="1" operator="containsText" id="{41FF6D78-01D3-4E8D-A53F-B71067F25DED}">
            <xm:f>NOT(ISERROR(SEARCH(TB!$B$25,L29)))</xm:f>
            <xm:f>TB!$B$25</xm:f>
            <x14:dxf>
              <fill>
                <patternFill>
                  <fgColor theme="1"/>
                  <bgColor rgb="FF00B050"/>
                </patternFill>
              </fill>
            </x14:dxf>
          </x14:cfRule>
          <x14:cfRule type="containsText" priority="2" operator="containsText" id="{1FF47131-CF9C-41D0-86FE-02A5A7349FB4}">
            <xm:f>NOT(ISERROR(SEARCH(TB!$B$24,L29)))</xm:f>
            <xm:f>TB!$B$24</xm:f>
            <x14:dxf>
              <fill>
                <patternFill>
                  <fgColor theme="1"/>
                  <bgColor rgb="FFFFFF00"/>
                </patternFill>
              </fill>
            </x14:dxf>
          </x14:cfRule>
          <x14:cfRule type="containsText" priority="3" operator="containsText" id="{D579690E-91E0-4417-8859-95641866F6ED}">
            <xm:f>NOT(ISERROR(SEARCH(TB!$B$23,L29)))</xm:f>
            <xm:f>TB!$B$23</xm:f>
            <x14:dxf>
              <fill>
                <patternFill>
                  <fgColor theme="1"/>
                  <bgColor rgb="FFFFC000"/>
                </patternFill>
              </fill>
            </x14:dxf>
          </x14:cfRule>
          <x14:cfRule type="containsText" priority="4" operator="containsText" id="{DAEAE254-F1EA-46B1-B3B1-8DC11FDC891F}">
            <xm:f>NOT(ISERROR(SEARCH(TB!$B$22,L29)))</xm:f>
            <xm:f>TB!$B$22</xm:f>
            <x14:dxf>
              <fill>
                <patternFill>
                  <fgColor theme="1"/>
                  <bgColor rgb="FFFF0000"/>
                </patternFill>
              </fill>
            </x14:dxf>
          </x14:cfRule>
          <xm:sqref>L29:L30</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83"/>
  <dimension ref="A1:W26"/>
  <sheetViews>
    <sheetView zoomScale="90" zoomScaleNormal="90" workbookViewId="0">
      <pane ySplit="14" topLeftCell="A15" activePane="bottomLeft" state="frozen"/>
      <selection activeCell="D10" sqref="D10:D11"/>
      <selection pane="bottomLeft" activeCell="E40" sqref="E40"/>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219</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Contenido!K37</f>
        <v>Centro Transmedia</v>
      </c>
      <c r="E10" s="43" t="s">
        <v>92</v>
      </c>
      <c r="F10" s="44">
        <v>1</v>
      </c>
      <c r="G10" s="43" t="s">
        <v>90</v>
      </c>
      <c r="H10" s="45" t="s">
        <v>115</v>
      </c>
      <c r="I10" s="46">
        <f>(SUM(L$18:L$20))/F10</f>
        <v>0</v>
      </c>
      <c r="J10" s="48"/>
      <c r="K10" s="50"/>
      <c r="L10" s="166" t="s">
        <v>100</v>
      </c>
      <c r="M10" s="166"/>
    </row>
    <row r="11" spans="1:14" s="47" customFormat="1" ht="11.4" customHeight="1" x14ac:dyDescent="0.3">
      <c r="B11" s="48"/>
      <c r="C11" s="164"/>
      <c r="D11" s="165"/>
      <c r="E11" s="43" t="s">
        <v>176</v>
      </c>
      <c r="F11" s="44">
        <v>1</v>
      </c>
      <c r="G11" s="43" t="s">
        <v>90</v>
      </c>
      <c r="H11" s="45" t="s">
        <v>178</v>
      </c>
      <c r="I11" s="46">
        <f>(SUM(L$23:L$23))/F11</f>
        <v>0</v>
      </c>
      <c r="J11" s="48"/>
      <c r="K11" s="50"/>
      <c r="L11" s="166"/>
      <c r="M11" s="166"/>
    </row>
    <row r="12" spans="1:14" s="47" customFormat="1" ht="11.4" customHeight="1" x14ac:dyDescent="0.3">
      <c r="B12" s="48"/>
      <c r="C12" s="43"/>
      <c r="D12" s="49"/>
      <c r="E12" s="43" t="s">
        <v>177</v>
      </c>
      <c r="F12" s="44">
        <v>1</v>
      </c>
      <c r="G12" s="43" t="s">
        <v>90</v>
      </c>
      <c r="H12" s="45" t="s">
        <v>179</v>
      </c>
      <c r="I12" s="46">
        <f>(SUM(L$26:L$26))/F12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2756</v>
      </c>
      <c r="E15" s="56" t="s">
        <v>2757</v>
      </c>
      <c r="F15" s="55" t="s">
        <v>4</v>
      </c>
      <c r="G15" s="55" t="s">
        <v>137</v>
      </c>
      <c r="H15" s="56" t="s">
        <v>2754</v>
      </c>
      <c r="I15" s="56" t="s">
        <v>2755</v>
      </c>
      <c r="J15" s="55" t="s">
        <v>86</v>
      </c>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79.8" x14ac:dyDescent="0.3">
      <c r="B18" s="55">
        <v>2</v>
      </c>
      <c r="C18" s="55" t="s">
        <v>82</v>
      </c>
      <c r="D18" s="56" t="s">
        <v>2765</v>
      </c>
      <c r="E18" s="56" t="s">
        <v>2764</v>
      </c>
      <c r="F18" s="55" t="s">
        <v>4</v>
      </c>
      <c r="G18" s="55" t="s">
        <v>137</v>
      </c>
      <c r="H18" s="56" t="s">
        <v>2758</v>
      </c>
      <c r="I18" s="56" t="s">
        <v>2759</v>
      </c>
      <c r="J18" s="55" t="s">
        <v>86</v>
      </c>
      <c r="K18" s="56"/>
      <c r="L18" s="57"/>
      <c r="M18" s="56"/>
    </row>
    <row r="19" spans="2:13" ht="79.8" x14ac:dyDescent="0.3">
      <c r="B19" s="55">
        <v>2</v>
      </c>
      <c r="C19" s="55" t="s">
        <v>82</v>
      </c>
      <c r="D19" s="56" t="s">
        <v>2756</v>
      </c>
      <c r="E19" s="56" t="s">
        <v>2757</v>
      </c>
      <c r="F19" s="55" t="s">
        <v>4</v>
      </c>
      <c r="G19" s="55" t="s">
        <v>137</v>
      </c>
      <c r="H19" s="56" t="s">
        <v>2760</v>
      </c>
      <c r="I19" s="56" t="s">
        <v>2761</v>
      </c>
      <c r="J19" s="55" t="s">
        <v>86</v>
      </c>
      <c r="K19" s="56"/>
      <c r="L19" s="57"/>
      <c r="M19" s="56"/>
    </row>
    <row r="20" spans="2:13" ht="68.400000000000006" x14ac:dyDescent="0.3">
      <c r="B20" s="55">
        <v>2</v>
      </c>
      <c r="C20" s="55" t="s">
        <v>82</v>
      </c>
      <c r="D20" s="56" t="s">
        <v>2766</v>
      </c>
      <c r="E20" s="56" t="s">
        <v>2757</v>
      </c>
      <c r="F20" s="55" t="s">
        <v>4</v>
      </c>
      <c r="G20" s="55" t="s">
        <v>137</v>
      </c>
      <c r="H20" s="56" t="s">
        <v>2762</v>
      </c>
      <c r="I20" s="56" t="s">
        <v>2763</v>
      </c>
      <c r="J20" s="55" t="s">
        <v>86</v>
      </c>
      <c r="K20" s="56"/>
      <c r="L20" s="57"/>
      <c r="M20" s="56"/>
    </row>
    <row r="21" spans="2:13" ht="12" thickBot="1" x14ac:dyDescent="0.35"/>
    <row r="22" spans="2:13" s="48" customFormat="1" ht="30.6" customHeight="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68.400000000000006" x14ac:dyDescent="0.3">
      <c r="B23" s="55">
        <v>3</v>
      </c>
      <c r="C23" s="55" t="s">
        <v>82</v>
      </c>
      <c r="D23" s="56" t="s">
        <v>1990</v>
      </c>
      <c r="E23" s="56" t="s">
        <v>2767</v>
      </c>
      <c r="F23" s="55" t="s">
        <v>4</v>
      </c>
      <c r="G23" s="55" t="s">
        <v>137</v>
      </c>
      <c r="H23" s="56" t="s">
        <v>2754</v>
      </c>
      <c r="I23" s="56" t="s">
        <v>2755</v>
      </c>
      <c r="J23" s="55" t="s">
        <v>86</v>
      </c>
      <c r="K23" s="56"/>
      <c r="L23" s="57"/>
      <c r="M23" s="56"/>
    </row>
    <row r="24" spans="2:13" ht="12" thickBot="1" x14ac:dyDescent="0.35">
      <c r="D24" s="59"/>
      <c r="E24" s="59"/>
      <c r="H24" s="59"/>
      <c r="I24" s="59"/>
      <c r="K24" s="59"/>
      <c r="M24" s="59"/>
    </row>
    <row r="25" spans="2:13" s="48" customFormat="1" ht="2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79.8" x14ac:dyDescent="0.3">
      <c r="B26" s="55">
        <v>4</v>
      </c>
      <c r="C26" s="55" t="s">
        <v>82</v>
      </c>
      <c r="D26" s="56" t="s">
        <v>753</v>
      </c>
      <c r="E26" s="56" t="s">
        <v>2768</v>
      </c>
      <c r="F26" s="55" t="s">
        <v>4</v>
      </c>
      <c r="G26" s="55" t="s">
        <v>137</v>
      </c>
      <c r="H26" s="56" t="s">
        <v>2758</v>
      </c>
      <c r="I26" s="56" t="s">
        <v>2759</v>
      </c>
      <c r="J26" s="55" t="s">
        <v>86</v>
      </c>
      <c r="K26" s="56"/>
      <c r="L26" s="57"/>
      <c r="M26"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 B18:B20 B23 B26" xr:uid="{00000000-0002-0000-2500-000000000000}">
      <formula1>Trimestre</formula1>
    </dataValidation>
    <dataValidation type="list" allowBlank="1" showInputMessage="1" showErrorMessage="1" sqref="G15 G23 G18:G20 G26" xr:uid="{00000000-0002-0000-2500-000001000000}">
      <formula1>Área</formula1>
    </dataValidation>
    <dataValidation type="list" allowBlank="1" showInputMessage="1" showErrorMessage="1" sqref="L18:L20 L26 L23 L15" xr:uid="{00000000-0002-0000-2500-000002000000}">
      <formula1>Cumplimiento</formula1>
    </dataValidation>
    <dataValidation type="list" allowBlank="1" showInputMessage="1" showErrorMessage="1" sqref="J15 J18:J20 J23 J26" xr:uid="{00000000-0002-0000-2500-000003000000}">
      <formula1>Categoría</formula1>
    </dataValidation>
    <dataValidation type="list" allowBlank="1" showInputMessage="1" showErrorMessage="1" sqref="F15 F23 F18:F20 F26" xr:uid="{00000000-0002-0000-2500-000004000000}">
      <formula1>Alta_Dirección</formula1>
    </dataValidation>
    <dataValidation type="list" allowBlank="1" showInputMessage="1" showErrorMessage="1" sqref="C15 C26 C23 C18:C20" xr:uid="{00000000-0002-0000-2500-000005000000}">
      <formula1>Frentes</formula1>
    </dataValidation>
  </dataValidations>
  <hyperlinks>
    <hyperlink ref="L10:M11" location="Instrucciones!A1" display="Instrucciones para el diligenciamiento" xr:uid="{00000000-0004-0000-25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904E42A-1EC6-4663-A5AB-99385D0CFB3E}">
            <xm:f>NOT(ISERROR(SEARCH(TB!$B$25,L15)))</xm:f>
            <xm:f>TB!$B$25</xm:f>
            <x14:dxf>
              <fill>
                <patternFill>
                  <fgColor theme="1"/>
                  <bgColor rgb="FF00B050"/>
                </patternFill>
              </fill>
            </x14:dxf>
          </x14:cfRule>
          <x14:cfRule type="containsText" priority="14" operator="containsText" id="{856E376A-F5DB-4035-8022-CEC90B8EC493}">
            <xm:f>NOT(ISERROR(SEARCH(TB!$B$24,L15)))</xm:f>
            <xm:f>TB!$B$24</xm:f>
            <x14:dxf>
              <fill>
                <patternFill>
                  <fgColor theme="1"/>
                  <bgColor rgb="FFFFFF00"/>
                </patternFill>
              </fill>
            </x14:dxf>
          </x14:cfRule>
          <x14:cfRule type="containsText" priority="15" operator="containsText" id="{3DBF6AA2-670C-4CD4-B4B5-743BBD810D9F}">
            <xm:f>NOT(ISERROR(SEARCH(TB!$B$23,L15)))</xm:f>
            <xm:f>TB!$B$23</xm:f>
            <x14:dxf>
              <fill>
                <patternFill>
                  <fgColor theme="1"/>
                  <bgColor rgb="FFFFC000"/>
                </patternFill>
              </fill>
            </x14:dxf>
          </x14:cfRule>
          <x14:cfRule type="containsText" priority="16" operator="containsText" id="{3E28C4C6-D5E3-4088-9130-BFEC20FC523E}">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7EF70DC8-C050-400A-AAAB-94CC980CD9A8}">
            <xm:f>NOT(ISERROR(SEARCH(TB!$B$25,L18)))</xm:f>
            <xm:f>TB!$B$25</xm:f>
            <x14:dxf>
              <fill>
                <patternFill>
                  <fgColor theme="1"/>
                  <bgColor rgb="FF00B050"/>
                </patternFill>
              </fill>
            </x14:dxf>
          </x14:cfRule>
          <x14:cfRule type="containsText" priority="10" operator="containsText" id="{A34BE81C-DB63-4497-A915-4CF22212CD29}">
            <xm:f>NOT(ISERROR(SEARCH(TB!$B$24,L18)))</xm:f>
            <xm:f>TB!$B$24</xm:f>
            <x14:dxf>
              <fill>
                <patternFill>
                  <fgColor theme="1"/>
                  <bgColor rgb="FFFFFF00"/>
                </patternFill>
              </fill>
            </x14:dxf>
          </x14:cfRule>
          <x14:cfRule type="containsText" priority="11" operator="containsText" id="{460F2855-E783-4EF2-9A07-87609D78AD84}">
            <xm:f>NOT(ISERROR(SEARCH(TB!$B$23,L18)))</xm:f>
            <xm:f>TB!$B$23</xm:f>
            <x14:dxf>
              <fill>
                <patternFill>
                  <fgColor theme="1"/>
                  <bgColor rgb="FFFFC000"/>
                </patternFill>
              </fill>
            </x14:dxf>
          </x14:cfRule>
          <x14:cfRule type="containsText" priority="12" operator="containsText" id="{139F59F1-CFC7-43E0-B149-DA313D0B1678}">
            <xm:f>NOT(ISERROR(SEARCH(TB!$B$22,L18)))</xm:f>
            <xm:f>TB!$B$22</xm:f>
            <x14:dxf>
              <fill>
                <patternFill>
                  <fgColor theme="1"/>
                  <bgColor rgb="FFFF0000"/>
                </patternFill>
              </fill>
            </x14:dxf>
          </x14:cfRule>
          <xm:sqref>L18:L20</xm:sqref>
        </x14:conditionalFormatting>
        <x14:conditionalFormatting xmlns:xm="http://schemas.microsoft.com/office/excel/2006/main">
          <x14:cfRule type="containsText" priority="5" operator="containsText" id="{003FC274-039E-45D1-95AF-6C0DFAB76121}">
            <xm:f>NOT(ISERROR(SEARCH(TB!$B$25,L23)))</xm:f>
            <xm:f>TB!$B$25</xm:f>
            <x14:dxf>
              <fill>
                <patternFill>
                  <fgColor theme="1"/>
                  <bgColor rgb="FF00B050"/>
                </patternFill>
              </fill>
            </x14:dxf>
          </x14:cfRule>
          <x14:cfRule type="containsText" priority="6" operator="containsText" id="{0AFD25D6-5F9B-4394-82EF-E8FB087DC8D3}">
            <xm:f>NOT(ISERROR(SEARCH(TB!$B$24,L23)))</xm:f>
            <xm:f>TB!$B$24</xm:f>
            <x14:dxf>
              <fill>
                <patternFill>
                  <fgColor theme="1"/>
                  <bgColor rgb="FFFFFF00"/>
                </patternFill>
              </fill>
            </x14:dxf>
          </x14:cfRule>
          <x14:cfRule type="containsText" priority="7" operator="containsText" id="{FB248617-119B-4792-B376-EDB1AFBDBC77}">
            <xm:f>NOT(ISERROR(SEARCH(TB!$B$23,L23)))</xm:f>
            <xm:f>TB!$B$23</xm:f>
            <x14:dxf>
              <fill>
                <patternFill>
                  <fgColor theme="1"/>
                  <bgColor rgb="FFFFC000"/>
                </patternFill>
              </fill>
            </x14:dxf>
          </x14:cfRule>
          <x14:cfRule type="containsText" priority="8" operator="containsText" id="{E770D764-AEEB-407C-B846-373948696F95}">
            <xm:f>NOT(ISERROR(SEARCH(TB!$B$22,L23)))</xm:f>
            <xm:f>TB!$B$22</xm:f>
            <x14:dxf>
              <fill>
                <patternFill>
                  <fgColor theme="1"/>
                  <bgColor rgb="FFFF0000"/>
                </patternFill>
              </fill>
            </x14:dxf>
          </x14:cfRule>
          <xm:sqref>L23</xm:sqref>
        </x14:conditionalFormatting>
        <x14:conditionalFormatting xmlns:xm="http://schemas.microsoft.com/office/excel/2006/main">
          <x14:cfRule type="containsText" priority="1" operator="containsText" id="{04AB208D-E083-479F-8EC4-B0C1BE7DDF21}">
            <xm:f>NOT(ISERROR(SEARCH(TB!$B$25,L26)))</xm:f>
            <xm:f>TB!$B$25</xm:f>
            <x14:dxf>
              <fill>
                <patternFill>
                  <fgColor theme="1"/>
                  <bgColor rgb="FF00B050"/>
                </patternFill>
              </fill>
            </x14:dxf>
          </x14:cfRule>
          <x14:cfRule type="containsText" priority="2" operator="containsText" id="{161E5EC9-8375-4566-AEF8-011064353102}">
            <xm:f>NOT(ISERROR(SEARCH(TB!$B$24,L26)))</xm:f>
            <xm:f>TB!$B$24</xm:f>
            <x14:dxf>
              <fill>
                <patternFill>
                  <fgColor theme="1"/>
                  <bgColor rgb="FFFFFF00"/>
                </patternFill>
              </fill>
            </x14:dxf>
          </x14:cfRule>
          <x14:cfRule type="containsText" priority="3" operator="containsText" id="{7A263174-FC5B-4890-8D27-27471C768210}">
            <xm:f>NOT(ISERROR(SEARCH(TB!$B$23,L26)))</xm:f>
            <xm:f>TB!$B$23</xm:f>
            <x14:dxf>
              <fill>
                <patternFill>
                  <fgColor theme="1"/>
                  <bgColor rgb="FFFFC000"/>
                </patternFill>
              </fill>
            </x14:dxf>
          </x14:cfRule>
          <x14:cfRule type="containsText" priority="4" operator="containsText" id="{D49DFD7D-CF22-47C2-B28C-21F3A8FEA04D}">
            <xm:f>NOT(ISERROR(SEARCH(TB!$B$22,L26)))</xm:f>
            <xm:f>TB!$B$22</xm:f>
            <x14:dxf>
              <fill>
                <patternFill>
                  <fgColor theme="1"/>
                  <bgColor rgb="FFFF0000"/>
                </patternFill>
              </fill>
            </x14:dxf>
          </x14:cfRule>
          <xm:sqref>L26</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84"/>
  <dimension ref="A1:W40"/>
  <sheetViews>
    <sheetView zoomScale="90" zoomScaleNormal="90" workbookViewId="0">
      <pane ySplit="14" topLeftCell="A15" activePane="bottomLeft" state="frozen"/>
      <selection activeCell="D10" sqref="D10:D11"/>
      <selection pane="bottomLeft" activeCell="H53" sqref="H53"/>
    </sheetView>
  </sheetViews>
  <sheetFormatPr baseColWidth="10" defaultColWidth="0" defaultRowHeight="11.4" x14ac:dyDescent="0.3"/>
  <cols>
    <col min="1" max="1" width="4.33203125" style="54" customWidth="1"/>
    <col min="2" max="2" width="9.109375" style="58" customWidth="1"/>
    <col min="3" max="3" width="18.6640625" style="58" customWidth="1"/>
    <col min="4" max="4" width="27" style="60" customWidth="1"/>
    <col min="5"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220</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(SUM(L$15:L$19))/F9</f>
        <v>0</v>
      </c>
      <c r="J9" s="40"/>
      <c r="K9" s="41"/>
      <c r="L9" s="40"/>
      <c r="M9" s="40"/>
      <c r="N9" s="40"/>
    </row>
    <row r="10" spans="1:14" s="47" customFormat="1" ht="11.4" customHeight="1" x14ac:dyDescent="0.3">
      <c r="B10" s="48"/>
      <c r="C10" s="164" t="s">
        <v>96</v>
      </c>
      <c r="D10" s="165" t="str">
        <f>Contenido!K38</f>
        <v>Centro de Gestión del Conocimiento y el Aprendizaje (CGCA)</v>
      </c>
      <c r="E10" s="43" t="s">
        <v>92</v>
      </c>
      <c r="F10" s="44">
        <v>1</v>
      </c>
      <c r="G10" s="43" t="s">
        <v>90</v>
      </c>
      <c r="H10" s="45" t="s">
        <v>115</v>
      </c>
      <c r="I10" s="46">
        <f>(SUM(L$22:L$25))/F10</f>
        <v>0</v>
      </c>
      <c r="J10" s="48"/>
      <c r="K10" s="50"/>
      <c r="L10" s="166" t="s">
        <v>100</v>
      </c>
      <c r="M10" s="166"/>
    </row>
    <row r="11" spans="1:14" s="47" customFormat="1" ht="11.4" customHeight="1" x14ac:dyDescent="0.3">
      <c r="B11" s="48"/>
      <c r="C11" s="164"/>
      <c r="D11" s="165"/>
      <c r="E11" s="43" t="s">
        <v>176</v>
      </c>
      <c r="F11" s="44">
        <v>1</v>
      </c>
      <c r="G11" s="43" t="s">
        <v>90</v>
      </c>
      <c r="H11" s="45" t="s">
        <v>178</v>
      </c>
      <c r="I11" s="46">
        <f>(SUM(L$28:L$32))/F11</f>
        <v>0</v>
      </c>
      <c r="J11" s="48"/>
      <c r="K11" s="50"/>
      <c r="L11" s="166"/>
      <c r="M11" s="166"/>
    </row>
    <row r="12" spans="1:14" s="47" customFormat="1" ht="11.4" customHeight="1" x14ac:dyDescent="0.3">
      <c r="B12" s="48"/>
      <c r="C12" s="43"/>
      <c r="D12" s="49"/>
      <c r="E12" s="43" t="s">
        <v>177</v>
      </c>
      <c r="F12" s="44">
        <v>1</v>
      </c>
      <c r="G12" s="43" t="s">
        <v>90</v>
      </c>
      <c r="H12" s="45" t="s">
        <v>179</v>
      </c>
      <c r="I12" s="46">
        <f>(SUM(L$35:L$40))/F12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174</v>
      </c>
      <c r="D15" s="56" t="s">
        <v>2780</v>
      </c>
      <c r="E15" s="56" t="s">
        <v>2779</v>
      </c>
      <c r="F15" s="55" t="s">
        <v>4</v>
      </c>
      <c r="G15" s="55" t="s">
        <v>138</v>
      </c>
      <c r="H15" s="56" t="s">
        <v>2769</v>
      </c>
      <c r="I15" s="56" t="s">
        <v>2770</v>
      </c>
      <c r="J15" s="55" t="s">
        <v>86</v>
      </c>
      <c r="K15" s="56"/>
      <c r="L15" s="57"/>
      <c r="M15" s="56"/>
    </row>
    <row r="16" spans="1:14" ht="136.80000000000001" x14ac:dyDescent="0.3">
      <c r="B16" s="55">
        <v>1</v>
      </c>
      <c r="C16" s="55" t="s">
        <v>174</v>
      </c>
      <c r="D16" s="56" t="s">
        <v>2782</v>
      </c>
      <c r="E16" s="56" t="s">
        <v>2781</v>
      </c>
      <c r="F16" s="55" t="s">
        <v>4</v>
      </c>
      <c r="G16" s="55" t="s">
        <v>138</v>
      </c>
      <c r="H16" s="56" t="s">
        <v>2771</v>
      </c>
      <c r="I16" s="56" t="s">
        <v>2772</v>
      </c>
      <c r="J16" s="55" t="s">
        <v>86</v>
      </c>
      <c r="K16" s="56"/>
      <c r="L16" s="57"/>
      <c r="M16" s="56"/>
    </row>
    <row r="17" spans="2:13" ht="79.8" x14ac:dyDescent="0.3">
      <c r="B17" s="55">
        <v>1</v>
      </c>
      <c r="C17" s="55" t="s">
        <v>174</v>
      </c>
      <c r="D17" s="56" t="s">
        <v>2780</v>
      </c>
      <c r="E17" s="56" t="s">
        <v>2783</v>
      </c>
      <c r="F17" s="55" t="s">
        <v>4</v>
      </c>
      <c r="G17" s="55" t="s">
        <v>138</v>
      </c>
      <c r="H17" s="56" t="s">
        <v>2773</v>
      </c>
      <c r="I17" s="56" t="s">
        <v>2774</v>
      </c>
      <c r="J17" s="55" t="s">
        <v>86</v>
      </c>
      <c r="K17" s="56"/>
      <c r="L17" s="57"/>
      <c r="M17" s="56"/>
    </row>
    <row r="18" spans="2:13" ht="136.80000000000001" x14ac:dyDescent="0.3">
      <c r="B18" s="55">
        <v>1</v>
      </c>
      <c r="C18" s="55" t="s">
        <v>174</v>
      </c>
      <c r="D18" s="56" t="s">
        <v>2780</v>
      </c>
      <c r="E18" s="56" t="s">
        <v>2783</v>
      </c>
      <c r="F18" s="55" t="s">
        <v>4</v>
      </c>
      <c r="G18" s="55" t="s">
        <v>138</v>
      </c>
      <c r="H18" s="56" t="s">
        <v>2775</v>
      </c>
      <c r="I18" s="56" t="s">
        <v>2776</v>
      </c>
      <c r="J18" s="55" t="s">
        <v>86</v>
      </c>
      <c r="K18" s="56"/>
      <c r="L18" s="57"/>
      <c r="M18" s="56"/>
    </row>
    <row r="19" spans="2:13" ht="68.400000000000006" x14ac:dyDescent="0.3">
      <c r="B19" s="55">
        <v>1</v>
      </c>
      <c r="C19" s="55" t="s">
        <v>174</v>
      </c>
      <c r="D19" s="56" t="s">
        <v>2784</v>
      </c>
      <c r="E19" s="56" t="s">
        <v>2785</v>
      </c>
      <c r="F19" s="55" t="s">
        <v>4</v>
      </c>
      <c r="G19" s="55" t="s">
        <v>138</v>
      </c>
      <c r="H19" s="56" t="s">
        <v>2777</v>
      </c>
      <c r="I19" s="56" t="s">
        <v>2778</v>
      </c>
      <c r="J19" s="55" t="s">
        <v>86</v>
      </c>
      <c r="K19" s="56"/>
      <c r="L19" s="57"/>
      <c r="M19" s="56"/>
    </row>
    <row r="20" spans="2:13" ht="12" thickBot="1" x14ac:dyDescent="0.35">
      <c r="D20" s="59"/>
      <c r="E20" s="59"/>
      <c r="H20" s="59"/>
      <c r="I20" s="59"/>
      <c r="K20" s="59"/>
      <c r="M20" s="59"/>
    </row>
    <row r="21" spans="2:13" s="48" customFormat="1" ht="21" thickTop="1" x14ac:dyDescent="0.3">
      <c r="B21" s="51" t="s">
        <v>93</v>
      </c>
      <c r="C21" s="51" t="s">
        <v>75</v>
      </c>
      <c r="D21" s="51" t="s">
        <v>76</v>
      </c>
      <c r="E21" s="51" t="s">
        <v>77</v>
      </c>
      <c r="F21" s="51" t="s">
        <v>78</v>
      </c>
      <c r="G21" s="51" t="s">
        <v>79</v>
      </c>
      <c r="H21" s="52" t="s">
        <v>156</v>
      </c>
      <c r="I21" s="52" t="s">
        <v>157</v>
      </c>
      <c r="J21" s="52" t="s">
        <v>158</v>
      </c>
      <c r="K21" s="52" t="s">
        <v>80</v>
      </c>
      <c r="L21" s="53" t="s">
        <v>94</v>
      </c>
      <c r="M21" s="53" t="s">
        <v>95</v>
      </c>
    </row>
    <row r="22" spans="2:13" ht="34.200000000000003" x14ac:dyDescent="0.3">
      <c r="B22" s="55">
        <v>2</v>
      </c>
      <c r="C22" s="55" t="s">
        <v>174</v>
      </c>
      <c r="D22" s="56" t="s">
        <v>2794</v>
      </c>
      <c r="E22" s="56" t="s">
        <v>2782</v>
      </c>
      <c r="F22" s="55" t="s">
        <v>4</v>
      </c>
      <c r="G22" s="55" t="s">
        <v>138</v>
      </c>
      <c r="H22" s="56" t="s">
        <v>2786</v>
      </c>
      <c r="I22" s="56" t="s">
        <v>2787</v>
      </c>
      <c r="J22" s="55" t="s">
        <v>87</v>
      </c>
      <c r="K22" s="56"/>
      <c r="L22" s="57"/>
      <c r="M22" s="56"/>
    </row>
    <row r="23" spans="2:13" ht="182.4" x14ac:dyDescent="0.3">
      <c r="B23" s="55">
        <v>2</v>
      </c>
      <c r="C23" s="55" t="s">
        <v>174</v>
      </c>
      <c r="D23" s="56" t="s">
        <v>2796</v>
      </c>
      <c r="E23" s="56" t="s">
        <v>2795</v>
      </c>
      <c r="F23" s="55" t="s">
        <v>4</v>
      </c>
      <c r="G23" s="55" t="s">
        <v>138</v>
      </c>
      <c r="H23" s="56" t="s">
        <v>2788</v>
      </c>
      <c r="I23" s="56" t="s">
        <v>2789</v>
      </c>
      <c r="J23" s="55" t="s">
        <v>87</v>
      </c>
      <c r="K23" s="56"/>
      <c r="L23" s="57"/>
      <c r="M23" s="56"/>
    </row>
    <row r="24" spans="2:13" ht="68.400000000000006" x14ac:dyDescent="0.3">
      <c r="B24" s="55">
        <v>2</v>
      </c>
      <c r="C24" s="55" t="s">
        <v>174</v>
      </c>
      <c r="D24" s="56" t="s">
        <v>2780</v>
      </c>
      <c r="E24" s="56" t="s">
        <v>2783</v>
      </c>
      <c r="F24" s="55" t="s">
        <v>4</v>
      </c>
      <c r="G24" s="55" t="s">
        <v>138</v>
      </c>
      <c r="H24" s="56" t="s">
        <v>2790</v>
      </c>
      <c r="I24" s="56" t="s">
        <v>2791</v>
      </c>
      <c r="J24" s="55" t="s">
        <v>86</v>
      </c>
      <c r="K24" s="56"/>
      <c r="L24" s="57"/>
      <c r="M24" s="56"/>
    </row>
    <row r="25" spans="2:13" ht="57" x14ac:dyDescent="0.3">
      <c r="B25" s="55">
        <v>2</v>
      </c>
      <c r="C25" s="55" t="s">
        <v>174</v>
      </c>
      <c r="D25" s="56" t="s">
        <v>2797</v>
      </c>
      <c r="E25" s="56" t="s">
        <v>2785</v>
      </c>
      <c r="F25" s="55" t="s">
        <v>4</v>
      </c>
      <c r="G25" s="55" t="s">
        <v>138</v>
      </c>
      <c r="H25" s="56" t="s">
        <v>2792</v>
      </c>
      <c r="I25" s="56" t="s">
        <v>2793</v>
      </c>
      <c r="J25" s="55" t="s">
        <v>86</v>
      </c>
      <c r="K25" s="56"/>
      <c r="L25" s="57"/>
      <c r="M25" s="56"/>
    </row>
    <row r="26" spans="2:13" ht="12" thickBot="1" x14ac:dyDescent="0.35"/>
    <row r="27" spans="2:13" s="48" customFormat="1" ht="30.6" customHeight="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91.2" x14ac:dyDescent="0.3">
      <c r="B28" s="55">
        <v>3</v>
      </c>
      <c r="C28" s="55" t="s">
        <v>82</v>
      </c>
      <c r="D28" s="56" t="s">
        <v>610</v>
      </c>
      <c r="E28" s="56" t="s">
        <v>2807</v>
      </c>
      <c r="F28" s="55" t="s">
        <v>4</v>
      </c>
      <c r="G28" s="55" t="s">
        <v>138</v>
      </c>
      <c r="H28" s="56" t="s">
        <v>2798</v>
      </c>
      <c r="I28" s="56" t="s">
        <v>2799</v>
      </c>
      <c r="J28" s="55" t="s">
        <v>86</v>
      </c>
      <c r="K28" s="56"/>
      <c r="L28" s="57"/>
      <c r="M28" s="56"/>
    </row>
    <row r="29" spans="2:13" ht="171" x14ac:dyDescent="0.3">
      <c r="B29" s="55">
        <v>3</v>
      </c>
      <c r="C29" s="55" t="s">
        <v>82</v>
      </c>
      <c r="D29" s="56" t="s">
        <v>753</v>
      </c>
      <c r="E29" s="56" t="s">
        <v>2808</v>
      </c>
      <c r="F29" s="55" t="s">
        <v>4</v>
      </c>
      <c r="G29" s="55" t="s">
        <v>138</v>
      </c>
      <c r="H29" s="56" t="s">
        <v>2800</v>
      </c>
      <c r="I29" s="56" t="s">
        <v>2801</v>
      </c>
      <c r="J29" s="55" t="s">
        <v>86</v>
      </c>
      <c r="K29" s="56"/>
      <c r="L29" s="57"/>
      <c r="M29" s="56"/>
    </row>
    <row r="30" spans="2:13" ht="79.8" x14ac:dyDescent="0.3">
      <c r="B30" s="55">
        <v>3</v>
      </c>
      <c r="C30" s="55" t="s">
        <v>174</v>
      </c>
      <c r="D30" s="56" t="s">
        <v>2136</v>
      </c>
      <c r="E30" s="56" t="s">
        <v>2808</v>
      </c>
      <c r="F30" s="55" t="s">
        <v>4</v>
      </c>
      <c r="G30" s="55" t="s">
        <v>138</v>
      </c>
      <c r="H30" s="56" t="s">
        <v>2802</v>
      </c>
      <c r="I30" s="56" t="s">
        <v>2803</v>
      </c>
      <c r="J30" s="55" t="s">
        <v>86</v>
      </c>
      <c r="K30" s="56"/>
      <c r="L30" s="57"/>
      <c r="M30" s="56"/>
    </row>
    <row r="31" spans="2:13" ht="79.8" x14ac:dyDescent="0.3">
      <c r="B31" s="55">
        <v>3</v>
      </c>
      <c r="C31" s="55" t="s">
        <v>174</v>
      </c>
      <c r="D31" s="56" t="s">
        <v>477</v>
      </c>
      <c r="E31" s="56" t="s">
        <v>2808</v>
      </c>
      <c r="F31" s="55" t="s">
        <v>4</v>
      </c>
      <c r="G31" s="55" t="s">
        <v>138</v>
      </c>
      <c r="H31" s="56" t="s">
        <v>2804</v>
      </c>
      <c r="I31" s="56" t="s">
        <v>2805</v>
      </c>
      <c r="J31" s="55" t="s">
        <v>86</v>
      </c>
      <c r="K31" s="56"/>
      <c r="L31" s="57"/>
      <c r="M31" s="56"/>
    </row>
    <row r="32" spans="2:13" ht="79.8" x14ac:dyDescent="0.3">
      <c r="B32" s="55">
        <v>3</v>
      </c>
      <c r="C32" s="55" t="s">
        <v>174</v>
      </c>
      <c r="D32" s="56" t="s">
        <v>2809</v>
      </c>
      <c r="E32" s="56" t="s">
        <v>2808</v>
      </c>
      <c r="F32" s="55" t="s">
        <v>4</v>
      </c>
      <c r="G32" s="55" t="s">
        <v>138</v>
      </c>
      <c r="H32" s="56" t="s">
        <v>2806</v>
      </c>
      <c r="I32" s="56" t="s">
        <v>2774</v>
      </c>
      <c r="J32" s="55" t="s">
        <v>86</v>
      </c>
      <c r="K32" s="56"/>
      <c r="L32" s="57"/>
      <c r="M32" s="56"/>
    </row>
    <row r="33" spans="2:13" ht="12" thickBot="1" x14ac:dyDescent="0.35">
      <c r="D33" s="59"/>
      <c r="E33" s="59"/>
      <c r="H33" s="59"/>
      <c r="I33" s="59"/>
      <c r="K33" s="59"/>
      <c r="M33" s="59"/>
    </row>
    <row r="34" spans="2:13" s="48" customFormat="1" ht="2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171" x14ac:dyDescent="0.3">
      <c r="B35" s="55">
        <v>4</v>
      </c>
      <c r="C35" s="55" t="s">
        <v>82</v>
      </c>
      <c r="D35" s="56" t="s">
        <v>610</v>
      </c>
      <c r="E35" s="56" t="s">
        <v>2810</v>
      </c>
      <c r="F35" s="55" t="s">
        <v>4</v>
      </c>
      <c r="G35" s="55" t="s">
        <v>138</v>
      </c>
      <c r="H35" s="56" t="s">
        <v>2811</v>
      </c>
      <c r="I35" s="56" t="s">
        <v>2801</v>
      </c>
      <c r="J35" s="55" t="s">
        <v>87</v>
      </c>
      <c r="K35" s="56"/>
      <c r="L35" s="57"/>
      <c r="M35" s="56"/>
    </row>
    <row r="36" spans="2:13" ht="79.8" x14ac:dyDescent="0.3">
      <c r="B36" s="55">
        <v>4</v>
      </c>
      <c r="C36" s="55" t="s">
        <v>174</v>
      </c>
      <c r="D36" s="56" t="s">
        <v>270</v>
      </c>
      <c r="E36" s="56" t="s">
        <v>2808</v>
      </c>
      <c r="F36" s="55" t="s">
        <v>4</v>
      </c>
      <c r="G36" s="55" t="s">
        <v>138</v>
      </c>
      <c r="H36" s="56" t="s">
        <v>2812</v>
      </c>
      <c r="I36" s="56" t="s">
        <v>2805</v>
      </c>
      <c r="J36" s="55" t="s">
        <v>86</v>
      </c>
      <c r="K36" s="56"/>
      <c r="L36" s="57"/>
      <c r="M36" s="56"/>
    </row>
    <row r="37" spans="2:13" ht="79.8" x14ac:dyDescent="0.3">
      <c r="B37" s="55">
        <v>4</v>
      </c>
      <c r="C37" s="55" t="s">
        <v>174</v>
      </c>
      <c r="D37" s="56" t="s">
        <v>477</v>
      </c>
      <c r="E37" s="56" t="s">
        <v>2808</v>
      </c>
      <c r="F37" s="55" t="s">
        <v>4</v>
      </c>
      <c r="G37" s="55" t="s">
        <v>138</v>
      </c>
      <c r="H37" s="56" t="s">
        <v>2813</v>
      </c>
      <c r="I37" s="56" t="s">
        <v>2803</v>
      </c>
      <c r="J37" s="55" t="s">
        <v>86</v>
      </c>
      <c r="K37" s="56"/>
      <c r="L37" s="57"/>
      <c r="M37" s="56"/>
    </row>
    <row r="38" spans="2:13" ht="205.2" x14ac:dyDescent="0.3">
      <c r="B38" s="55">
        <v>4</v>
      </c>
      <c r="C38" s="55" t="s">
        <v>174</v>
      </c>
      <c r="D38" s="56" t="s">
        <v>368</v>
      </c>
      <c r="E38" s="56" t="s">
        <v>2808</v>
      </c>
      <c r="F38" s="55" t="s">
        <v>4</v>
      </c>
      <c r="G38" s="55" t="s">
        <v>138</v>
      </c>
      <c r="H38" s="56" t="s">
        <v>2814</v>
      </c>
      <c r="I38" s="56" t="s">
        <v>2815</v>
      </c>
      <c r="J38" s="55" t="s">
        <v>88</v>
      </c>
      <c r="K38" s="56"/>
      <c r="L38" s="57"/>
      <c r="M38" s="56"/>
    </row>
    <row r="39" spans="2:13" ht="114" x14ac:dyDescent="0.3">
      <c r="B39" s="55">
        <v>4</v>
      </c>
      <c r="C39" s="55" t="s">
        <v>174</v>
      </c>
      <c r="D39" s="56" t="s">
        <v>397</v>
      </c>
      <c r="E39" s="56" t="s">
        <v>2808</v>
      </c>
      <c r="F39" s="55" t="s">
        <v>4</v>
      </c>
      <c r="G39" s="55" t="s">
        <v>138</v>
      </c>
      <c r="H39" s="56" t="s">
        <v>2816</v>
      </c>
      <c r="I39" s="56" t="s">
        <v>2817</v>
      </c>
      <c r="J39" s="55" t="s">
        <v>86</v>
      </c>
      <c r="K39" s="56"/>
      <c r="L39" s="57"/>
      <c r="M39" s="56"/>
    </row>
    <row r="40" spans="2:13" ht="148.19999999999999" x14ac:dyDescent="0.3">
      <c r="B40" s="55">
        <v>4</v>
      </c>
      <c r="C40" s="55" t="s">
        <v>174</v>
      </c>
      <c r="D40" s="56" t="s">
        <v>368</v>
      </c>
      <c r="E40" s="56" t="s">
        <v>2807</v>
      </c>
      <c r="F40" s="55" t="s">
        <v>4</v>
      </c>
      <c r="G40" s="55" t="s">
        <v>138</v>
      </c>
      <c r="H40" s="56" t="s">
        <v>2818</v>
      </c>
      <c r="I40" s="56" t="s">
        <v>2819</v>
      </c>
      <c r="J40" s="55" t="s">
        <v>86</v>
      </c>
      <c r="K40" s="56"/>
      <c r="L40" s="57"/>
      <c r="M40"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9 B28:B32 B35:B40 B22:B25" xr:uid="{00000000-0002-0000-2600-000000000000}">
      <formula1>Trimestre</formula1>
    </dataValidation>
    <dataValidation type="list" allowBlank="1" showInputMessage="1" showErrorMessage="1" sqref="G28:G32 G15:G19 G22:G25 G35:G40" xr:uid="{00000000-0002-0000-2600-000001000000}">
      <formula1>Área</formula1>
    </dataValidation>
    <dataValidation type="list" allowBlank="1" showInputMessage="1" showErrorMessage="1" sqref="L35:L40 L28:L32 L15:L19 L22:L25" xr:uid="{00000000-0002-0000-2600-000002000000}">
      <formula1>Cumplimiento</formula1>
    </dataValidation>
    <dataValidation type="list" allowBlank="1" showInputMessage="1" showErrorMessage="1" sqref="J35:J40 J22:J25 J15:J19 J28:J32" xr:uid="{00000000-0002-0000-2600-000003000000}">
      <formula1>Categoría</formula1>
    </dataValidation>
    <dataValidation type="list" allowBlank="1" showInputMessage="1" showErrorMessage="1" sqref="F28:F32 F15:F19 F22:F25 F35:F40" xr:uid="{00000000-0002-0000-2600-000004000000}">
      <formula1>Alta_Dirección</formula1>
    </dataValidation>
    <dataValidation type="list" allowBlank="1" showInputMessage="1" showErrorMessage="1" sqref="C22:C25 C15:C19 C28:C32 C35:C40" xr:uid="{00000000-0002-0000-2600-000005000000}">
      <formula1>Frentes</formula1>
    </dataValidation>
  </dataValidations>
  <hyperlinks>
    <hyperlink ref="L10:M11" location="Instrucciones!A1" display="Instrucciones para el diligenciamiento" xr:uid="{00000000-0004-0000-26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728DF97D-C3B4-49E5-ADDD-EC9A994EB88F}">
            <xm:f>NOT(ISERROR(SEARCH(TB!$B$25,L15)))</xm:f>
            <xm:f>TB!$B$25</xm:f>
            <x14:dxf>
              <fill>
                <patternFill>
                  <fgColor theme="1"/>
                  <bgColor rgb="FF00B050"/>
                </patternFill>
              </fill>
            </x14:dxf>
          </x14:cfRule>
          <x14:cfRule type="containsText" priority="14" operator="containsText" id="{A8852736-7804-4291-B78B-F39CF29A4439}">
            <xm:f>NOT(ISERROR(SEARCH(TB!$B$24,L15)))</xm:f>
            <xm:f>TB!$B$24</xm:f>
            <x14:dxf>
              <fill>
                <patternFill>
                  <fgColor theme="1"/>
                  <bgColor rgb="FFFFFF00"/>
                </patternFill>
              </fill>
            </x14:dxf>
          </x14:cfRule>
          <x14:cfRule type="containsText" priority="15" operator="containsText" id="{42CA9C15-4361-4848-B2BB-E9A4AEDA7F5B}">
            <xm:f>NOT(ISERROR(SEARCH(TB!$B$23,L15)))</xm:f>
            <xm:f>TB!$B$23</xm:f>
            <x14:dxf>
              <fill>
                <patternFill>
                  <fgColor theme="1"/>
                  <bgColor rgb="FFFFC000"/>
                </patternFill>
              </fill>
            </x14:dxf>
          </x14:cfRule>
          <x14:cfRule type="containsText" priority="16" operator="containsText" id="{9D27B33C-48AA-4944-99B4-B975B036228D}">
            <xm:f>NOT(ISERROR(SEARCH(TB!$B$22,L15)))</xm:f>
            <xm:f>TB!$B$22</xm:f>
            <x14:dxf>
              <fill>
                <patternFill>
                  <fgColor theme="1"/>
                  <bgColor rgb="FFFF0000"/>
                </patternFill>
              </fill>
            </x14:dxf>
          </x14:cfRule>
          <xm:sqref>L15:L19 L22:L25</xm:sqref>
        </x14:conditionalFormatting>
        <x14:conditionalFormatting xmlns:xm="http://schemas.microsoft.com/office/excel/2006/main">
          <x14:cfRule type="containsText" priority="5" operator="containsText" id="{26758407-961A-41EE-8AA5-1343C80D555D}">
            <xm:f>NOT(ISERROR(SEARCH(TB!$B$25,L28)))</xm:f>
            <xm:f>TB!$B$25</xm:f>
            <x14:dxf>
              <fill>
                <patternFill>
                  <fgColor theme="1"/>
                  <bgColor rgb="FF00B050"/>
                </patternFill>
              </fill>
            </x14:dxf>
          </x14:cfRule>
          <x14:cfRule type="containsText" priority="6" operator="containsText" id="{DAD690B1-7C4A-40BD-9074-77E88A4359A2}">
            <xm:f>NOT(ISERROR(SEARCH(TB!$B$24,L28)))</xm:f>
            <xm:f>TB!$B$24</xm:f>
            <x14:dxf>
              <fill>
                <patternFill>
                  <fgColor theme="1"/>
                  <bgColor rgb="FFFFFF00"/>
                </patternFill>
              </fill>
            </x14:dxf>
          </x14:cfRule>
          <x14:cfRule type="containsText" priority="7" operator="containsText" id="{43337411-23D3-4031-900D-3ECDD99BE290}">
            <xm:f>NOT(ISERROR(SEARCH(TB!$B$23,L28)))</xm:f>
            <xm:f>TB!$B$23</xm:f>
            <x14:dxf>
              <fill>
                <patternFill>
                  <fgColor theme="1"/>
                  <bgColor rgb="FFFFC000"/>
                </patternFill>
              </fill>
            </x14:dxf>
          </x14:cfRule>
          <x14:cfRule type="containsText" priority="8" operator="containsText" id="{56841B7F-CA21-43DD-B52C-1AF223AA7A98}">
            <xm:f>NOT(ISERROR(SEARCH(TB!$B$22,L28)))</xm:f>
            <xm:f>TB!$B$22</xm:f>
            <x14:dxf>
              <fill>
                <patternFill>
                  <fgColor theme="1"/>
                  <bgColor rgb="FFFF0000"/>
                </patternFill>
              </fill>
            </x14:dxf>
          </x14:cfRule>
          <xm:sqref>L28:L32</xm:sqref>
        </x14:conditionalFormatting>
        <x14:conditionalFormatting xmlns:xm="http://schemas.microsoft.com/office/excel/2006/main">
          <x14:cfRule type="containsText" priority="1" operator="containsText" id="{A14E3FEB-3F8A-4C21-8D21-5A9DF11CF702}">
            <xm:f>NOT(ISERROR(SEARCH(TB!$B$25,L35)))</xm:f>
            <xm:f>TB!$B$25</xm:f>
            <x14:dxf>
              <fill>
                <patternFill>
                  <fgColor theme="1"/>
                  <bgColor rgb="FF00B050"/>
                </patternFill>
              </fill>
            </x14:dxf>
          </x14:cfRule>
          <x14:cfRule type="containsText" priority="2" operator="containsText" id="{E08E3BB3-5BF0-40B8-BBC2-51F4FFD048DB}">
            <xm:f>NOT(ISERROR(SEARCH(TB!$B$24,L35)))</xm:f>
            <xm:f>TB!$B$24</xm:f>
            <x14:dxf>
              <fill>
                <patternFill>
                  <fgColor theme="1"/>
                  <bgColor rgb="FFFFFF00"/>
                </patternFill>
              </fill>
            </x14:dxf>
          </x14:cfRule>
          <x14:cfRule type="containsText" priority="3" operator="containsText" id="{C633169B-9CBE-42E9-98AB-D6F1AA42C03F}">
            <xm:f>NOT(ISERROR(SEARCH(TB!$B$23,L35)))</xm:f>
            <xm:f>TB!$B$23</xm:f>
            <x14:dxf>
              <fill>
                <patternFill>
                  <fgColor theme="1"/>
                  <bgColor rgb="FFFFC000"/>
                </patternFill>
              </fill>
            </x14:dxf>
          </x14:cfRule>
          <x14:cfRule type="containsText" priority="4" operator="containsText" id="{7AC4F30B-6059-4D7C-9EB1-6520178EE155}">
            <xm:f>NOT(ISERROR(SEARCH(TB!$B$22,L35)))</xm:f>
            <xm:f>TB!$B$22</xm:f>
            <x14:dxf>
              <fill>
                <patternFill>
                  <fgColor theme="1"/>
                  <bgColor rgb="FFFF0000"/>
                </patternFill>
              </fill>
            </x14:dxf>
          </x14:cfRule>
          <xm:sqref>L35:L40</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85"/>
  <dimension ref="A1:W27"/>
  <sheetViews>
    <sheetView topLeftCell="C1" zoomScale="90" zoomScaleNormal="90" workbookViewId="0">
      <pane ySplit="14" topLeftCell="A15" activePane="bottomLeft" state="frozen"/>
      <selection activeCell="D10" sqref="D10:D11"/>
      <selection pane="bottomLeft" activeCell="M20" sqref="M20"/>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221</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(SUM(L$15:L$15))/F9</f>
        <v>0</v>
      </c>
      <c r="J9" s="40"/>
      <c r="K9" s="41"/>
      <c r="L9" s="40"/>
      <c r="M9" s="40"/>
      <c r="N9" s="40"/>
    </row>
    <row r="10" spans="1:14" s="47" customFormat="1" ht="11.4" customHeight="1" x14ac:dyDescent="0.3">
      <c r="B10" s="48"/>
      <c r="C10" s="164" t="s">
        <v>96</v>
      </c>
      <c r="D10" s="165" t="str">
        <f>Contenido!K39</f>
        <v>Equidad y Diversidad</v>
      </c>
      <c r="E10" s="43" t="s">
        <v>92</v>
      </c>
      <c r="F10" s="44">
        <v>1</v>
      </c>
      <c r="G10" s="43" t="s">
        <v>90</v>
      </c>
      <c r="H10" s="45" t="s">
        <v>115</v>
      </c>
      <c r="I10" s="46">
        <f>(SUM(L$18:L$21))/F10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(SUM(L$24:L$24))/F11</f>
        <v>0</v>
      </c>
      <c r="J11" s="48"/>
      <c r="K11" s="50"/>
      <c r="L11" s="166"/>
      <c r="M11" s="166"/>
    </row>
    <row r="12" spans="1:14" s="47" customFormat="1" ht="11.4" customHeight="1" x14ac:dyDescent="0.3">
      <c r="B12" s="48"/>
      <c r="C12" s="43"/>
      <c r="D12" s="49"/>
      <c r="E12" s="43" t="s">
        <v>177</v>
      </c>
      <c r="F12" s="44">
        <v>1</v>
      </c>
      <c r="G12" s="43" t="s">
        <v>90</v>
      </c>
      <c r="H12" s="45" t="s">
        <v>179</v>
      </c>
      <c r="I12" s="46">
        <f>(SUM(L$27:L$27))/F12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x14ac:dyDescent="0.3">
      <c r="B15" s="55">
        <v>1</v>
      </c>
      <c r="C15" s="55"/>
      <c r="D15" s="56"/>
      <c r="E15" s="56"/>
      <c r="F15" s="55"/>
      <c r="G15" s="55"/>
      <c r="H15" s="56"/>
      <c r="I15" s="56"/>
      <c r="J15" s="55"/>
      <c r="K15" s="56"/>
      <c r="L15" s="57"/>
      <c r="M15" s="56"/>
    </row>
    <row r="16" spans="1:14" ht="12" thickBot="1" x14ac:dyDescent="0.35">
      <c r="D16" s="59"/>
      <c r="E16" s="59"/>
      <c r="H16" s="59"/>
      <c r="I16" s="59"/>
      <c r="K16" s="59"/>
      <c r="M16" s="59"/>
    </row>
    <row r="17" spans="2:13" s="48" customFormat="1" ht="21" thickTop="1" x14ac:dyDescent="0.3">
      <c r="B17" s="51" t="s">
        <v>93</v>
      </c>
      <c r="C17" s="51" t="s">
        <v>75</v>
      </c>
      <c r="D17" s="51" t="s">
        <v>76</v>
      </c>
      <c r="E17" s="51" t="s">
        <v>77</v>
      </c>
      <c r="F17" s="51" t="s">
        <v>78</v>
      </c>
      <c r="G17" s="51" t="s">
        <v>79</v>
      </c>
      <c r="H17" s="52" t="s">
        <v>156</v>
      </c>
      <c r="I17" s="52" t="s">
        <v>157</v>
      </c>
      <c r="J17" s="52" t="s">
        <v>158</v>
      </c>
      <c r="K17" s="52" t="s">
        <v>80</v>
      </c>
      <c r="L17" s="53" t="s">
        <v>94</v>
      </c>
      <c r="M17" s="53" t="s">
        <v>95</v>
      </c>
    </row>
    <row r="18" spans="2:13" ht="79.8" x14ac:dyDescent="0.3">
      <c r="B18" s="55">
        <v>2</v>
      </c>
      <c r="C18" s="55" t="s">
        <v>173</v>
      </c>
      <c r="D18" s="56" t="s">
        <v>2829</v>
      </c>
      <c r="E18" s="56" t="s">
        <v>2828</v>
      </c>
      <c r="F18" s="55" t="s">
        <v>4</v>
      </c>
      <c r="G18" s="55" t="s">
        <v>141</v>
      </c>
      <c r="H18" s="56" t="s">
        <v>2820</v>
      </c>
      <c r="I18" s="56" t="s">
        <v>2821</v>
      </c>
      <c r="J18" s="55" t="s">
        <v>86</v>
      </c>
      <c r="K18" s="56"/>
      <c r="L18" s="57"/>
      <c r="M18" s="56"/>
    </row>
    <row r="19" spans="2:13" ht="114" x14ac:dyDescent="0.3">
      <c r="B19" s="55">
        <v>2</v>
      </c>
      <c r="C19" s="55" t="s">
        <v>173</v>
      </c>
      <c r="D19" s="56" t="s">
        <v>2324</v>
      </c>
      <c r="E19" s="56" t="s">
        <v>2830</v>
      </c>
      <c r="F19" s="55" t="s">
        <v>4</v>
      </c>
      <c r="G19" s="55" t="s">
        <v>141</v>
      </c>
      <c r="H19" s="56" t="s">
        <v>2822</v>
      </c>
      <c r="I19" s="56" t="s">
        <v>2823</v>
      </c>
      <c r="J19" s="55" t="s">
        <v>86</v>
      </c>
      <c r="K19" s="56"/>
      <c r="L19" s="57"/>
      <c r="M19" s="135" t="s">
        <v>2835</v>
      </c>
    </row>
    <row r="20" spans="2:13" ht="79.8" x14ac:dyDescent="0.3">
      <c r="B20" s="55">
        <v>2</v>
      </c>
      <c r="C20" s="55" t="s">
        <v>173</v>
      </c>
      <c r="D20" s="56" t="s">
        <v>2832</v>
      </c>
      <c r="E20" s="56" t="s">
        <v>2831</v>
      </c>
      <c r="F20" s="55" t="s">
        <v>4</v>
      </c>
      <c r="G20" s="55" t="s">
        <v>141</v>
      </c>
      <c r="H20" s="56" t="s">
        <v>2824</v>
      </c>
      <c r="I20" s="56" t="s">
        <v>2825</v>
      </c>
      <c r="J20" s="55" t="s">
        <v>86</v>
      </c>
      <c r="K20" s="56"/>
      <c r="L20" s="57"/>
      <c r="M20" s="56"/>
    </row>
    <row r="21" spans="2:13" ht="68.400000000000006" x14ac:dyDescent="0.3">
      <c r="B21" s="55">
        <v>2</v>
      </c>
      <c r="C21" s="55" t="s">
        <v>173</v>
      </c>
      <c r="D21" s="56" t="s">
        <v>2834</v>
      </c>
      <c r="E21" s="56" t="s">
        <v>2833</v>
      </c>
      <c r="F21" s="55" t="s">
        <v>4</v>
      </c>
      <c r="G21" s="55" t="s">
        <v>141</v>
      </c>
      <c r="H21" s="56" t="s">
        <v>2826</v>
      </c>
      <c r="I21" s="56" t="s">
        <v>2827</v>
      </c>
      <c r="J21" s="55" t="s">
        <v>86</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x14ac:dyDescent="0.3">
      <c r="B24" s="55">
        <v>3</v>
      </c>
      <c r="C24" s="55"/>
      <c r="D24" s="56"/>
      <c r="E24" s="56"/>
      <c r="F24" s="55"/>
      <c r="G24" s="55"/>
      <c r="H24" s="56"/>
      <c r="I24" s="56"/>
      <c r="J24" s="55"/>
      <c r="K24" s="56"/>
      <c r="L24" s="57"/>
      <c r="M24" s="56"/>
    </row>
    <row r="25" spans="2:13" ht="12" thickBot="1" x14ac:dyDescent="0.35">
      <c r="D25" s="59"/>
      <c r="E25" s="59"/>
      <c r="H25" s="59"/>
      <c r="I25" s="59"/>
      <c r="K25" s="59"/>
      <c r="M25" s="59"/>
    </row>
    <row r="26" spans="2:13" s="48" customFormat="1" ht="2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x14ac:dyDescent="0.3">
      <c r="B27" s="55">
        <v>4</v>
      </c>
      <c r="C27" s="55"/>
      <c r="D27" s="56"/>
      <c r="E27" s="56"/>
      <c r="F27" s="55"/>
      <c r="G27" s="55"/>
      <c r="H27" s="56"/>
      <c r="I27" s="56"/>
      <c r="J27" s="55"/>
      <c r="K27" s="56"/>
      <c r="L27" s="57"/>
      <c r="M27"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 C27 C24 C18:C21" xr:uid="{00000000-0002-0000-2700-000000000000}">
      <formula1>Frentes</formula1>
    </dataValidation>
    <dataValidation type="list" allowBlank="1" showInputMessage="1" showErrorMessage="1" sqref="F15 F27 F24 F18:F21" xr:uid="{00000000-0002-0000-2700-000001000000}">
      <formula1>Alta_Dirección</formula1>
    </dataValidation>
    <dataValidation type="list" allowBlank="1" showInputMessage="1" showErrorMessage="1" sqref="J15 J27 J24 J18:J21" xr:uid="{00000000-0002-0000-2700-000002000000}">
      <formula1>Categoría</formula1>
    </dataValidation>
    <dataValidation type="list" allowBlank="1" showInputMessage="1" showErrorMessage="1" sqref="L18:L21 L27 L24 L15" xr:uid="{00000000-0002-0000-2700-000003000000}">
      <formula1>Cumplimiento</formula1>
    </dataValidation>
    <dataValidation type="list" allowBlank="1" showInputMessage="1" showErrorMessage="1" sqref="G15 G27 G24 G18:G21" xr:uid="{00000000-0002-0000-2700-000004000000}">
      <formula1>Área</formula1>
    </dataValidation>
    <dataValidation type="list" allowBlank="1" showInputMessage="1" showErrorMessage="1" sqref="B15 B18:B21 B24 B27" xr:uid="{00000000-0002-0000-2700-000005000000}">
      <formula1>Trimestre</formula1>
    </dataValidation>
  </dataValidations>
  <hyperlinks>
    <hyperlink ref="L10:M11" location="Instrucciones!A1" display="Instrucciones para el diligenciamiento" xr:uid="{00000000-0004-0000-2700-000000000000}"/>
  </hyperlinks>
  <pageMargins left="0.7" right="0.7" top="0.75" bottom="0.75" header="0.3" footer="0.3"/>
  <pageSetup paperSize="9"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id="{1E0E3BB6-99CB-4946-88F2-2EF01A127A20}">
            <xm:f>NOT(ISERROR(SEARCH(TB!$B$25,L15)))</xm:f>
            <xm:f>TB!$B$25</xm:f>
            <x14:dxf>
              <fill>
                <patternFill>
                  <fgColor theme="1"/>
                  <bgColor rgb="FF00B050"/>
                </patternFill>
              </fill>
            </x14:dxf>
          </x14:cfRule>
          <x14:cfRule type="containsText" priority="14" operator="containsText" id="{F621CCE3-F2A6-4480-A6DF-42D8BD2679E4}">
            <xm:f>NOT(ISERROR(SEARCH(TB!$B$24,L15)))</xm:f>
            <xm:f>TB!$B$24</xm:f>
            <x14:dxf>
              <fill>
                <patternFill>
                  <fgColor theme="1"/>
                  <bgColor rgb="FFFFFF00"/>
                </patternFill>
              </fill>
            </x14:dxf>
          </x14:cfRule>
          <x14:cfRule type="containsText" priority="15" operator="containsText" id="{5D48887A-F633-4C74-AA5B-C2F42594A27A}">
            <xm:f>NOT(ISERROR(SEARCH(TB!$B$23,L15)))</xm:f>
            <xm:f>TB!$B$23</xm:f>
            <x14:dxf>
              <fill>
                <patternFill>
                  <fgColor theme="1"/>
                  <bgColor rgb="FFFFC000"/>
                </patternFill>
              </fill>
            </x14:dxf>
          </x14:cfRule>
          <x14:cfRule type="containsText" priority="16" operator="containsText" id="{5C989C81-9AA7-45A2-ADA9-89AABC41F496}">
            <xm:f>NOT(ISERROR(SEARCH(TB!$B$22,L15)))</xm:f>
            <xm:f>TB!$B$22</xm:f>
            <x14:dxf>
              <fill>
                <patternFill>
                  <fgColor theme="1"/>
                  <bgColor rgb="FFFF0000"/>
                </patternFill>
              </fill>
            </x14:dxf>
          </x14:cfRule>
          <xm:sqref>L15</xm:sqref>
        </x14:conditionalFormatting>
        <x14:conditionalFormatting xmlns:xm="http://schemas.microsoft.com/office/excel/2006/main">
          <x14:cfRule type="containsText" priority="9" operator="containsText" id="{8F8F9D0B-CA54-47E7-9597-CA3381FE390E}">
            <xm:f>NOT(ISERROR(SEARCH(TB!$B$25,L18)))</xm:f>
            <xm:f>TB!$B$25</xm:f>
            <x14:dxf>
              <fill>
                <patternFill>
                  <fgColor theme="1"/>
                  <bgColor rgb="FF00B050"/>
                </patternFill>
              </fill>
            </x14:dxf>
          </x14:cfRule>
          <x14:cfRule type="containsText" priority="10" operator="containsText" id="{504D0B23-C479-44F9-8BAB-387CBD4F65D1}">
            <xm:f>NOT(ISERROR(SEARCH(TB!$B$24,L18)))</xm:f>
            <xm:f>TB!$B$24</xm:f>
            <x14:dxf>
              <fill>
                <patternFill>
                  <fgColor theme="1"/>
                  <bgColor rgb="FFFFFF00"/>
                </patternFill>
              </fill>
            </x14:dxf>
          </x14:cfRule>
          <x14:cfRule type="containsText" priority="11" operator="containsText" id="{3CE6B0FC-78B5-49F5-91A3-B8806E5E90E6}">
            <xm:f>NOT(ISERROR(SEARCH(TB!$B$23,L18)))</xm:f>
            <xm:f>TB!$B$23</xm:f>
            <x14:dxf>
              <fill>
                <patternFill>
                  <fgColor theme="1"/>
                  <bgColor rgb="FFFFC000"/>
                </patternFill>
              </fill>
            </x14:dxf>
          </x14:cfRule>
          <x14:cfRule type="containsText" priority="12" operator="containsText" id="{E805662D-575D-4F63-A4F1-82E0643DD64A}">
            <xm:f>NOT(ISERROR(SEARCH(TB!$B$22,L18)))</xm:f>
            <xm:f>TB!$B$22</xm:f>
            <x14:dxf>
              <fill>
                <patternFill>
                  <fgColor theme="1"/>
                  <bgColor rgb="FFFF0000"/>
                </patternFill>
              </fill>
            </x14:dxf>
          </x14:cfRule>
          <xm:sqref>L18:L21</xm:sqref>
        </x14:conditionalFormatting>
        <x14:conditionalFormatting xmlns:xm="http://schemas.microsoft.com/office/excel/2006/main">
          <x14:cfRule type="containsText" priority="5" operator="containsText" id="{577D2EA7-8EA2-4BCD-A988-880AA695E8CF}">
            <xm:f>NOT(ISERROR(SEARCH(TB!$B$25,L24)))</xm:f>
            <xm:f>TB!$B$25</xm:f>
            <x14:dxf>
              <fill>
                <patternFill>
                  <fgColor theme="1"/>
                  <bgColor rgb="FF00B050"/>
                </patternFill>
              </fill>
            </x14:dxf>
          </x14:cfRule>
          <x14:cfRule type="containsText" priority="6" operator="containsText" id="{78376A9C-062F-4F53-A825-3D63648B33C4}">
            <xm:f>NOT(ISERROR(SEARCH(TB!$B$24,L24)))</xm:f>
            <xm:f>TB!$B$24</xm:f>
            <x14:dxf>
              <fill>
                <patternFill>
                  <fgColor theme="1"/>
                  <bgColor rgb="FFFFFF00"/>
                </patternFill>
              </fill>
            </x14:dxf>
          </x14:cfRule>
          <x14:cfRule type="containsText" priority="7" operator="containsText" id="{58906EFD-D44D-4790-88F2-7A641D25C81B}">
            <xm:f>NOT(ISERROR(SEARCH(TB!$B$23,L24)))</xm:f>
            <xm:f>TB!$B$23</xm:f>
            <x14:dxf>
              <fill>
                <patternFill>
                  <fgColor theme="1"/>
                  <bgColor rgb="FFFFC000"/>
                </patternFill>
              </fill>
            </x14:dxf>
          </x14:cfRule>
          <x14:cfRule type="containsText" priority="8" operator="containsText" id="{5D222C47-5581-431B-8D58-89EA2B199653}">
            <xm:f>NOT(ISERROR(SEARCH(TB!$B$22,L24)))</xm:f>
            <xm:f>TB!$B$22</xm:f>
            <x14:dxf>
              <fill>
                <patternFill>
                  <fgColor theme="1"/>
                  <bgColor rgb="FFFF0000"/>
                </patternFill>
              </fill>
            </x14:dxf>
          </x14:cfRule>
          <xm:sqref>L24</xm:sqref>
        </x14:conditionalFormatting>
        <x14:conditionalFormatting xmlns:xm="http://schemas.microsoft.com/office/excel/2006/main">
          <x14:cfRule type="containsText" priority="1" operator="containsText" id="{99042810-A1D9-4DAC-9FD0-03888496FA4A}">
            <xm:f>NOT(ISERROR(SEARCH(TB!$B$25,L27)))</xm:f>
            <xm:f>TB!$B$25</xm:f>
            <x14:dxf>
              <fill>
                <patternFill>
                  <fgColor theme="1"/>
                  <bgColor rgb="FF00B050"/>
                </patternFill>
              </fill>
            </x14:dxf>
          </x14:cfRule>
          <x14:cfRule type="containsText" priority="2" operator="containsText" id="{A07EDEDA-D79A-445B-BAD8-FEFFA41C687B}">
            <xm:f>NOT(ISERROR(SEARCH(TB!$B$24,L27)))</xm:f>
            <xm:f>TB!$B$24</xm:f>
            <x14:dxf>
              <fill>
                <patternFill>
                  <fgColor theme="1"/>
                  <bgColor rgb="FFFFFF00"/>
                </patternFill>
              </fill>
            </x14:dxf>
          </x14:cfRule>
          <x14:cfRule type="containsText" priority="3" operator="containsText" id="{D9F509EA-6A2C-41EF-904C-969EED480B28}">
            <xm:f>NOT(ISERROR(SEARCH(TB!$B$23,L27)))</xm:f>
            <xm:f>TB!$B$23</xm:f>
            <x14:dxf>
              <fill>
                <patternFill>
                  <fgColor theme="1"/>
                  <bgColor rgb="FFFFC000"/>
                </patternFill>
              </fill>
            </x14:dxf>
          </x14:cfRule>
          <x14:cfRule type="containsText" priority="4" operator="containsText" id="{66858BC5-26FC-4B1E-98C6-D20550D09CEB}">
            <xm:f>NOT(ISERROR(SEARCH(TB!$B$22,L27)))</xm:f>
            <xm:f>TB!$B$22</xm:f>
            <x14:dxf>
              <fill>
                <patternFill>
                  <fgColor theme="1"/>
                  <bgColor rgb="FFFF0000"/>
                </patternFill>
              </fill>
            </x14:dxf>
          </x14:cfRule>
          <xm:sqref>L27</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89"/>
  <dimension ref="A1:W31"/>
  <sheetViews>
    <sheetView zoomScale="90" zoomScaleNormal="90" workbookViewId="0">
      <pane ySplit="14" topLeftCell="A19" activePane="bottomLeft" state="frozen"/>
      <selection activeCell="D10" sqref="D10:D11"/>
      <selection pane="bottomLeft" activeCell="E39" sqref="E3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222</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(SUM(L$15:L$17))/F9</f>
        <v>0.33333333333333337</v>
      </c>
      <c r="J9" s="40"/>
      <c r="K9" s="41"/>
      <c r="L9" s="40"/>
      <c r="M9" s="40"/>
      <c r="N9" s="40"/>
    </row>
    <row r="10" spans="1:14" s="47" customFormat="1" ht="11.4" customHeight="1" x14ac:dyDescent="0.3">
      <c r="B10" s="48"/>
      <c r="C10" s="164" t="s">
        <v>96</v>
      </c>
      <c r="D10" s="165" t="str">
        <f>Contenido!S13</f>
        <v>Vicerrectoría Administrativa y Finananciera</v>
      </c>
      <c r="E10" s="43" t="s">
        <v>92</v>
      </c>
      <c r="F10" s="44">
        <v>1</v>
      </c>
      <c r="G10" s="43" t="s">
        <v>90</v>
      </c>
      <c r="H10" s="45" t="s">
        <v>115</v>
      </c>
      <c r="I10" s="46">
        <f>(SUM(L$20:L$22))/F10</f>
        <v>0</v>
      </c>
      <c r="J10" s="48"/>
      <c r="K10" s="50"/>
      <c r="L10" s="166" t="s">
        <v>100</v>
      </c>
      <c r="M10" s="166"/>
    </row>
    <row r="11" spans="1:14" s="47" customFormat="1" ht="11.4" customHeight="1" x14ac:dyDescent="0.3">
      <c r="B11" s="48"/>
      <c r="C11" s="164"/>
      <c r="D11" s="165"/>
      <c r="E11" s="43" t="s">
        <v>176</v>
      </c>
      <c r="F11" s="44">
        <v>1</v>
      </c>
      <c r="G11" s="43" t="s">
        <v>90</v>
      </c>
      <c r="H11" s="45" t="s">
        <v>178</v>
      </c>
      <c r="I11" s="46">
        <f>(SUM(L$25:L$26))/F11</f>
        <v>0</v>
      </c>
      <c r="J11" s="48"/>
      <c r="K11" s="50"/>
      <c r="L11" s="166"/>
      <c r="M11" s="166"/>
    </row>
    <row r="12" spans="1:14" s="47" customFormat="1" ht="11.4" customHeight="1" x14ac:dyDescent="0.3">
      <c r="B12" s="48"/>
      <c r="C12" s="43"/>
      <c r="D12" s="49"/>
      <c r="E12" s="43" t="s">
        <v>177</v>
      </c>
      <c r="F12" s="44">
        <v>1</v>
      </c>
      <c r="G12" s="43" t="s">
        <v>90</v>
      </c>
      <c r="H12" s="45" t="s">
        <v>179</v>
      </c>
      <c r="I12" s="46">
        <f>(SUM(L$29:L$31))/F12</f>
        <v>1</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86" t="s">
        <v>156</v>
      </c>
      <c r="I14" s="86" t="s">
        <v>157</v>
      </c>
      <c r="J14" s="52" t="s">
        <v>158</v>
      </c>
      <c r="K14" s="52" t="s">
        <v>80</v>
      </c>
      <c r="L14" s="53" t="s">
        <v>94</v>
      </c>
      <c r="M14" s="53" t="s">
        <v>95</v>
      </c>
    </row>
    <row r="15" spans="1:14" ht="68.400000000000006" x14ac:dyDescent="0.3">
      <c r="B15" s="55">
        <v>1</v>
      </c>
      <c r="C15" s="55" t="s">
        <v>173</v>
      </c>
      <c r="D15" s="56" t="s">
        <v>243</v>
      </c>
      <c r="E15" s="56" t="s">
        <v>244</v>
      </c>
      <c r="F15" s="55" t="s">
        <v>5</v>
      </c>
      <c r="G15" s="85"/>
      <c r="H15" s="56" t="s">
        <v>237</v>
      </c>
      <c r="I15" s="56" t="s">
        <v>238</v>
      </c>
      <c r="J15" s="55" t="s">
        <v>248</v>
      </c>
      <c r="K15" s="56"/>
      <c r="L15" s="57"/>
      <c r="M15" s="56"/>
    </row>
    <row r="16" spans="1:14" ht="76.95" customHeight="1" x14ac:dyDescent="0.3">
      <c r="B16" s="55">
        <v>1</v>
      </c>
      <c r="C16" s="55" t="s">
        <v>174</v>
      </c>
      <c r="D16" s="56" t="s">
        <v>245</v>
      </c>
      <c r="E16" s="56" t="s">
        <v>247</v>
      </c>
      <c r="F16" s="55" t="s">
        <v>5</v>
      </c>
      <c r="G16" s="85"/>
      <c r="H16" s="56" t="s">
        <v>239</v>
      </c>
      <c r="I16" s="56" t="s">
        <v>240</v>
      </c>
      <c r="J16" s="55" t="s">
        <v>248</v>
      </c>
      <c r="K16" s="56"/>
      <c r="L16" s="57"/>
      <c r="M16" s="56"/>
    </row>
    <row r="17" spans="2:13" ht="96" customHeight="1" x14ac:dyDescent="0.3">
      <c r="B17" s="55">
        <v>1</v>
      </c>
      <c r="C17" s="55" t="s">
        <v>174</v>
      </c>
      <c r="D17" s="56" t="s">
        <v>246</v>
      </c>
      <c r="E17" s="56" t="s">
        <v>247</v>
      </c>
      <c r="F17" s="55" t="s">
        <v>5</v>
      </c>
      <c r="G17" s="85"/>
      <c r="H17" s="56" t="s">
        <v>241</v>
      </c>
      <c r="I17" s="56" t="s">
        <v>242</v>
      </c>
      <c r="J17" s="55" t="s">
        <v>248</v>
      </c>
      <c r="K17" s="56"/>
      <c r="L17" s="57">
        <v>0.33333333333333337</v>
      </c>
      <c r="M17" s="56"/>
    </row>
    <row r="18" spans="2:13" ht="12" thickBot="1" x14ac:dyDescent="0.35">
      <c r="D18" s="59"/>
      <c r="E18" s="59"/>
      <c r="H18" s="59"/>
      <c r="I18" s="59"/>
      <c r="K18" s="59"/>
      <c r="M18" s="59"/>
    </row>
    <row r="19" spans="2:13" s="48" customFormat="1" ht="21" thickTop="1" x14ac:dyDescent="0.3">
      <c r="B19" s="51" t="s">
        <v>93</v>
      </c>
      <c r="C19" s="51" t="s">
        <v>75</v>
      </c>
      <c r="D19" s="51" t="s">
        <v>76</v>
      </c>
      <c r="E19" s="51" t="s">
        <v>77</v>
      </c>
      <c r="F19" s="51" t="s">
        <v>78</v>
      </c>
      <c r="G19" s="51" t="s">
        <v>79</v>
      </c>
      <c r="H19" s="52" t="s">
        <v>156</v>
      </c>
      <c r="I19" s="52" t="s">
        <v>157</v>
      </c>
      <c r="J19" s="52" t="s">
        <v>158</v>
      </c>
      <c r="K19" s="52" t="s">
        <v>80</v>
      </c>
      <c r="L19" s="53" t="s">
        <v>94</v>
      </c>
      <c r="M19" s="53" t="s">
        <v>95</v>
      </c>
    </row>
    <row r="20" spans="2:13" ht="57" x14ac:dyDescent="0.3">
      <c r="B20" s="55">
        <v>2</v>
      </c>
      <c r="C20" s="55" t="s">
        <v>82</v>
      </c>
      <c r="D20" s="56" t="s">
        <v>941</v>
      </c>
      <c r="E20" s="56" t="s">
        <v>942</v>
      </c>
      <c r="F20" s="55" t="s">
        <v>5</v>
      </c>
      <c r="G20" s="55"/>
      <c r="H20" s="56" t="s">
        <v>935</v>
      </c>
      <c r="I20" s="56" t="s">
        <v>936</v>
      </c>
      <c r="J20" s="55" t="s">
        <v>87</v>
      </c>
      <c r="K20" s="56"/>
      <c r="L20" s="57"/>
      <c r="M20" s="56"/>
    </row>
    <row r="21" spans="2:13" ht="34.200000000000003" x14ac:dyDescent="0.3">
      <c r="B21" s="55">
        <v>2</v>
      </c>
      <c r="C21" s="55" t="s">
        <v>82</v>
      </c>
      <c r="D21" s="56" t="s">
        <v>944</v>
      </c>
      <c r="E21" s="56" t="s">
        <v>943</v>
      </c>
      <c r="F21" s="55" t="s">
        <v>5</v>
      </c>
      <c r="G21" s="55"/>
      <c r="H21" s="56" t="s">
        <v>937</v>
      </c>
      <c r="I21" s="56" t="s">
        <v>938</v>
      </c>
      <c r="J21" s="55" t="s">
        <v>88</v>
      </c>
      <c r="K21" s="56"/>
      <c r="L21" s="57"/>
      <c r="M21" s="56"/>
    </row>
    <row r="22" spans="2:13" ht="45.6" x14ac:dyDescent="0.3">
      <c r="B22" s="55">
        <v>2</v>
      </c>
      <c r="C22" s="55" t="s">
        <v>174</v>
      </c>
      <c r="D22" s="56" t="s">
        <v>941</v>
      </c>
      <c r="E22" s="56" t="s">
        <v>945</v>
      </c>
      <c r="F22" s="55" t="s">
        <v>5</v>
      </c>
      <c r="G22" s="55"/>
      <c r="H22" s="56" t="s">
        <v>939</v>
      </c>
      <c r="I22" s="56" t="s">
        <v>940</v>
      </c>
      <c r="J22" s="55" t="s">
        <v>88</v>
      </c>
      <c r="K22" s="56"/>
      <c r="L22" s="57"/>
      <c r="M22" s="56"/>
    </row>
    <row r="23" spans="2:13" ht="12" thickBot="1" x14ac:dyDescent="0.35"/>
    <row r="24" spans="2:13" s="48" customFormat="1" ht="30.6" customHeight="1" thickTop="1" x14ac:dyDescent="0.3">
      <c r="B24" s="51" t="s">
        <v>93</v>
      </c>
      <c r="C24" s="51" t="s">
        <v>75</v>
      </c>
      <c r="D24" s="51" t="s">
        <v>76</v>
      </c>
      <c r="E24" s="51" t="s">
        <v>77</v>
      </c>
      <c r="F24" s="51" t="s">
        <v>78</v>
      </c>
      <c r="G24" s="51" t="s">
        <v>79</v>
      </c>
      <c r="H24" s="52" t="s">
        <v>156</v>
      </c>
      <c r="I24" s="52" t="s">
        <v>157</v>
      </c>
      <c r="J24" s="52" t="s">
        <v>158</v>
      </c>
      <c r="K24" s="52" t="s">
        <v>80</v>
      </c>
      <c r="L24" s="53" t="s">
        <v>94</v>
      </c>
      <c r="M24" s="53" t="s">
        <v>95</v>
      </c>
    </row>
    <row r="25" spans="2:13" ht="68.400000000000006" x14ac:dyDescent="0.3">
      <c r="B25" s="55">
        <v>3</v>
      </c>
      <c r="C25" s="55" t="s">
        <v>174</v>
      </c>
      <c r="D25" s="56" t="s">
        <v>692</v>
      </c>
      <c r="E25" s="56" t="s">
        <v>950</v>
      </c>
      <c r="F25" s="55" t="s">
        <v>5</v>
      </c>
      <c r="G25" s="55"/>
      <c r="H25" s="56" t="s">
        <v>946</v>
      </c>
      <c r="I25" s="56" t="s">
        <v>947</v>
      </c>
      <c r="J25" s="55" t="s">
        <v>87</v>
      </c>
      <c r="K25" s="56"/>
      <c r="L25" s="57"/>
      <c r="M25" s="56"/>
    </row>
    <row r="26" spans="2:13" ht="79.8" x14ac:dyDescent="0.3">
      <c r="B26" s="55">
        <v>3</v>
      </c>
      <c r="C26" s="55" t="s">
        <v>174</v>
      </c>
      <c r="D26" s="56" t="s">
        <v>397</v>
      </c>
      <c r="E26" s="56" t="s">
        <v>951</v>
      </c>
      <c r="F26" s="55" t="s">
        <v>5</v>
      </c>
      <c r="G26" s="55"/>
      <c r="H26" s="56" t="s">
        <v>948</v>
      </c>
      <c r="I26" s="56" t="s">
        <v>949</v>
      </c>
      <c r="J26" s="55" t="s">
        <v>88</v>
      </c>
      <c r="K26" s="56"/>
      <c r="L26" s="57"/>
      <c r="M26" s="56"/>
    </row>
    <row r="27" spans="2:13" ht="12" thickBot="1" x14ac:dyDescent="0.35">
      <c r="D27" s="59"/>
      <c r="E27" s="59"/>
      <c r="H27" s="59"/>
      <c r="I27" s="59"/>
      <c r="K27" s="59"/>
      <c r="M27" s="59"/>
    </row>
    <row r="28" spans="2:13" s="48" customFormat="1" ht="21" thickTop="1" x14ac:dyDescent="0.3">
      <c r="B28" s="51" t="s">
        <v>93</v>
      </c>
      <c r="C28" s="51" t="s">
        <v>75</v>
      </c>
      <c r="D28" s="51" t="s">
        <v>76</v>
      </c>
      <c r="E28" s="51" t="s">
        <v>77</v>
      </c>
      <c r="F28" s="51" t="s">
        <v>78</v>
      </c>
      <c r="G28" s="51" t="s">
        <v>79</v>
      </c>
      <c r="H28" s="52" t="s">
        <v>156</v>
      </c>
      <c r="I28" s="52" t="s">
        <v>157</v>
      </c>
      <c r="J28" s="52" t="s">
        <v>158</v>
      </c>
      <c r="K28" s="52" t="s">
        <v>80</v>
      </c>
      <c r="L28" s="53" t="s">
        <v>94</v>
      </c>
      <c r="M28" s="53" t="s">
        <v>95</v>
      </c>
    </row>
    <row r="29" spans="2:13" ht="68.400000000000006" x14ac:dyDescent="0.3">
      <c r="B29" s="55">
        <v>4</v>
      </c>
      <c r="C29" s="55" t="s">
        <v>174</v>
      </c>
      <c r="D29" s="56" t="s">
        <v>692</v>
      </c>
      <c r="E29" s="56" t="s">
        <v>957</v>
      </c>
      <c r="F29" s="55" t="s">
        <v>5</v>
      </c>
      <c r="G29" s="55"/>
      <c r="H29" s="56" t="s">
        <v>952</v>
      </c>
      <c r="I29" s="56" t="s">
        <v>947</v>
      </c>
      <c r="J29" s="55" t="s">
        <v>87</v>
      </c>
      <c r="K29" s="56"/>
      <c r="L29" s="57"/>
      <c r="M29" s="56"/>
    </row>
    <row r="30" spans="2:13" ht="57" x14ac:dyDescent="0.3">
      <c r="B30" s="55">
        <v>4</v>
      </c>
      <c r="C30" s="55" t="s">
        <v>174</v>
      </c>
      <c r="D30" s="56" t="s">
        <v>397</v>
      </c>
      <c r="E30" s="56" t="s">
        <v>958</v>
      </c>
      <c r="F30" s="55" t="s">
        <v>5</v>
      </c>
      <c r="G30" s="55"/>
      <c r="H30" s="56" t="s">
        <v>953</v>
      </c>
      <c r="I30" s="56" t="s">
        <v>954</v>
      </c>
      <c r="J30" s="55" t="s">
        <v>88</v>
      </c>
      <c r="K30" s="56"/>
      <c r="L30" s="57"/>
      <c r="M30" s="56"/>
    </row>
    <row r="31" spans="2:13" ht="57" x14ac:dyDescent="0.3">
      <c r="B31" s="55">
        <v>4</v>
      </c>
      <c r="C31" s="55" t="s">
        <v>174</v>
      </c>
      <c r="D31" s="56" t="s">
        <v>270</v>
      </c>
      <c r="E31" s="56" t="s">
        <v>951</v>
      </c>
      <c r="F31" s="55" t="s">
        <v>5</v>
      </c>
      <c r="G31" s="55"/>
      <c r="H31" s="56" t="s">
        <v>955</v>
      </c>
      <c r="I31" s="56" t="s">
        <v>956</v>
      </c>
      <c r="J31" s="55" t="s">
        <v>88</v>
      </c>
      <c r="K31" s="56"/>
      <c r="L31" s="57">
        <v>1</v>
      </c>
      <c r="M31"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7 C20:C22 C25:C26 C29:C31" xr:uid="{00000000-0002-0000-2800-000000000000}">
      <formula1>Frentes</formula1>
    </dataValidation>
    <dataValidation type="list" allowBlank="1" showInputMessage="1" showErrorMessage="1" sqref="F15:F17 F25:F26 F20:F22 F29:F31" xr:uid="{00000000-0002-0000-2800-000001000000}">
      <formula1>Alta_Dirección</formula1>
    </dataValidation>
    <dataValidation type="list" allowBlank="1" showInputMessage="1" showErrorMessage="1" sqref="J20:J22 J25:J26 J29:J31 I15:I17" xr:uid="{00000000-0002-0000-2800-000002000000}">
      <formula1>Categoría</formula1>
    </dataValidation>
    <dataValidation type="list" allowBlank="1" showInputMessage="1" showErrorMessage="1" sqref="L20:L22 L29:L31 L25:L26 L15:L17" xr:uid="{00000000-0002-0000-2800-000003000000}">
      <formula1>Cumplimiento</formula1>
    </dataValidation>
    <dataValidation type="list" allowBlank="1" showInputMessage="1" showErrorMessage="1" sqref="G15:G17 G20:G22 G25:G26 G29:G31" xr:uid="{00000000-0002-0000-2800-000004000000}">
      <formula1>Área</formula1>
    </dataValidation>
    <dataValidation type="list" allowBlank="1" showInputMessage="1" showErrorMessage="1" sqref="B15:B17 B20:B22 B25:B26 B29:B31" xr:uid="{00000000-0002-0000-2800-000005000000}">
      <formula1>Trimestre</formula1>
    </dataValidation>
  </dataValidations>
  <hyperlinks>
    <hyperlink ref="L10:M11" location="Instrucciones!A1" display="Instrucciones para el diligenciamiento" xr:uid="{00000000-0004-0000-2800-000000000000}"/>
    <hyperlink ref="H15" r:id="rId1" display="url" xr:uid="{00000000-0004-0000-2800-000001000000}"/>
    <hyperlink ref="H16" r:id="rId2" display="url" xr:uid="{00000000-0004-0000-2800-000002000000}"/>
    <hyperlink ref="H17" r:id="rId3" display="url" xr:uid="{00000000-0004-0000-2800-000003000000}"/>
  </hyperlinks>
  <pageMargins left="0.7" right="0.7" top="0.75" bottom="0.75" header="0.3" footer="0.3"/>
  <pageSetup orientation="portrait" r:id="rId4"/>
  <drawing r:id="rId5"/>
  <extLst>
    <ext xmlns:x14="http://schemas.microsoft.com/office/spreadsheetml/2009/9/main" uri="{78C0D931-6437-407d-A8EE-F0AAD7539E65}">
      <x14:conditionalFormattings>
        <x14:conditionalFormatting xmlns:xm="http://schemas.microsoft.com/office/excel/2006/main">
          <x14:cfRule type="containsText" priority="13" operator="containsText" id="{E4AF073A-BDF6-4781-8BFE-6BBE56FF8C25}">
            <xm:f>NOT(ISERROR(SEARCH(TB!$B$25,L15)))</xm:f>
            <xm:f>TB!$B$25</xm:f>
            <x14:dxf>
              <fill>
                <patternFill>
                  <fgColor theme="1"/>
                  <bgColor rgb="FF00B050"/>
                </patternFill>
              </fill>
            </x14:dxf>
          </x14:cfRule>
          <x14:cfRule type="containsText" priority="14" operator="containsText" id="{55D6EFB9-B79F-4606-9F09-71A310432D83}">
            <xm:f>NOT(ISERROR(SEARCH(TB!$B$24,L15)))</xm:f>
            <xm:f>TB!$B$24</xm:f>
            <x14:dxf>
              <fill>
                <patternFill>
                  <fgColor theme="1"/>
                  <bgColor rgb="FFFFFF00"/>
                </patternFill>
              </fill>
            </x14:dxf>
          </x14:cfRule>
          <x14:cfRule type="containsText" priority="15" operator="containsText" id="{470681DE-CA36-467C-B7B3-5FBC40F55F32}">
            <xm:f>NOT(ISERROR(SEARCH(TB!$B$23,L15)))</xm:f>
            <xm:f>TB!$B$23</xm:f>
            <x14:dxf>
              <fill>
                <patternFill>
                  <fgColor theme="1"/>
                  <bgColor rgb="FFFFC000"/>
                </patternFill>
              </fill>
            </x14:dxf>
          </x14:cfRule>
          <x14:cfRule type="containsText" priority="16" operator="containsText" id="{4368611C-6A0B-4D51-BDD6-F9A3B3A013BB}">
            <xm:f>NOT(ISERROR(SEARCH(TB!$B$22,L15)))</xm:f>
            <xm:f>TB!$B$22</xm:f>
            <x14:dxf>
              <fill>
                <patternFill>
                  <fgColor theme="1"/>
                  <bgColor rgb="FFFF0000"/>
                </patternFill>
              </fill>
            </x14:dxf>
          </x14:cfRule>
          <xm:sqref>L15:L17</xm:sqref>
        </x14:conditionalFormatting>
        <x14:conditionalFormatting xmlns:xm="http://schemas.microsoft.com/office/excel/2006/main">
          <x14:cfRule type="containsText" priority="9" operator="containsText" id="{B28715EB-191F-4FBB-A20B-25BD1384163B}">
            <xm:f>NOT(ISERROR(SEARCH(TB!$B$25,L20)))</xm:f>
            <xm:f>TB!$B$25</xm:f>
            <x14:dxf>
              <fill>
                <patternFill>
                  <fgColor theme="1"/>
                  <bgColor rgb="FF00B050"/>
                </patternFill>
              </fill>
            </x14:dxf>
          </x14:cfRule>
          <x14:cfRule type="containsText" priority="10" operator="containsText" id="{7BB6DE9D-0817-4B60-97F9-0B19FF892604}">
            <xm:f>NOT(ISERROR(SEARCH(TB!$B$24,L20)))</xm:f>
            <xm:f>TB!$B$24</xm:f>
            <x14:dxf>
              <fill>
                <patternFill>
                  <fgColor theme="1"/>
                  <bgColor rgb="FFFFFF00"/>
                </patternFill>
              </fill>
            </x14:dxf>
          </x14:cfRule>
          <x14:cfRule type="containsText" priority="11" operator="containsText" id="{0CCEE658-B28B-45AB-BC09-226B73716447}">
            <xm:f>NOT(ISERROR(SEARCH(TB!$B$23,L20)))</xm:f>
            <xm:f>TB!$B$23</xm:f>
            <x14:dxf>
              <fill>
                <patternFill>
                  <fgColor theme="1"/>
                  <bgColor rgb="FFFFC000"/>
                </patternFill>
              </fill>
            </x14:dxf>
          </x14:cfRule>
          <x14:cfRule type="containsText" priority="12" operator="containsText" id="{EA5AC416-7DBB-469E-9166-E4F18D29504D}">
            <xm:f>NOT(ISERROR(SEARCH(TB!$B$22,L20)))</xm:f>
            <xm:f>TB!$B$22</xm:f>
            <x14:dxf>
              <fill>
                <patternFill>
                  <fgColor theme="1"/>
                  <bgColor rgb="FFFF0000"/>
                </patternFill>
              </fill>
            </x14:dxf>
          </x14:cfRule>
          <xm:sqref>L20:L22</xm:sqref>
        </x14:conditionalFormatting>
        <x14:conditionalFormatting xmlns:xm="http://schemas.microsoft.com/office/excel/2006/main">
          <x14:cfRule type="containsText" priority="5" operator="containsText" id="{1D76FBFF-523F-48A0-9B8C-97620F2BF1D3}">
            <xm:f>NOT(ISERROR(SEARCH(TB!$B$25,L25)))</xm:f>
            <xm:f>TB!$B$25</xm:f>
            <x14:dxf>
              <fill>
                <patternFill>
                  <fgColor theme="1"/>
                  <bgColor rgb="FF00B050"/>
                </patternFill>
              </fill>
            </x14:dxf>
          </x14:cfRule>
          <x14:cfRule type="containsText" priority="6" operator="containsText" id="{8A13BCF7-AC70-4E49-8F94-1169DB93A185}">
            <xm:f>NOT(ISERROR(SEARCH(TB!$B$24,L25)))</xm:f>
            <xm:f>TB!$B$24</xm:f>
            <x14:dxf>
              <fill>
                <patternFill>
                  <fgColor theme="1"/>
                  <bgColor rgb="FFFFFF00"/>
                </patternFill>
              </fill>
            </x14:dxf>
          </x14:cfRule>
          <x14:cfRule type="containsText" priority="7" operator="containsText" id="{432E37B9-FE19-49C6-99E5-A1166CD4A8E1}">
            <xm:f>NOT(ISERROR(SEARCH(TB!$B$23,L25)))</xm:f>
            <xm:f>TB!$B$23</xm:f>
            <x14:dxf>
              <fill>
                <patternFill>
                  <fgColor theme="1"/>
                  <bgColor rgb="FFFFC000"/>
                </patternFill>
              </fill>
            </x14:dxf>
          </x14:cfRule>
          <x14:cfRule type="containsText" priority="8" operator="containsText" id="{F22BA818-08ED-4AD0-AF6F-16233FE1A936}">
            <xm:f>NOT(ISERROR(SEARCH(TB!$B$22,L25)))</xm:f>
            <xm:f>TB!$B$22</xm:f>
            <x14:dxf>
              <fill>
                <patternFill>
                  <fgColor theme="1"/>
                  <bgColor rgb="FFFF0000"/>
                </patternFill>
              </fill>
            </x14:dxf>
          </x14:cfRule>
          <xm:sqref>L25:L26</xm:sqref>
        </x14:conditionalFormatting>
        <x14:conditionalFormatting xmlns:xm="http://schemas.microsoft.com/office/excel/2006/main">
          <x14:cfRule type="containsText" priority="1" operator="containsText" id="{9064C3C1-CC9E-4745-B96B-4A656932FBDD}">
            <xm:f>NOT(ISERROR(SEARCH(TB!$B$25,L29)))</xm:f>
            <xm:f>TB!$B$25</xm:f>
            <x14:dxf>
              <fill>
                <patternFill>
                  <fgColor theme="1"/>
                  <bgColor rgb="FF00B050"/>
                </patternFill>
              </fill>
            </x14:dxf>
          </x14:cfRule>
          <x14:cfRule type="containsText" priority="2" operator="containsText" id="{644C9616-9D0B-4953-9193-A8E5E9BF04BD}">
            <xm:f>NOT(ISERROR(SEARCH(TB!$B$24,L29)))</xm:f>
            <xm:f>TB!$B$24</xm:f>
            <x14:dxf>
              <fill>
                <patternFill>
                  <fgColor theme="1"/>
                  <bgColor rgb="FFFFFF00"/>
                </patternFill>
              </fill>
            </x14:dxf>
          </x14:cfRule>
          <x14:cfRule type="containsText" priority="3" operator="containsText" id="{DAAD658A-9403-49B2-A0D6-AFE072AAEF1A}">
            <xm:f>NOT(ISERROR(SEARCH(TB!$B$23,L29)))</xm:f>
            <xm:f>TB!$B$23</xm:f>
            <x14:dxf>
              <fill>
                <patternFill>
                  <fgColor theme="1"/>
                  <bgColor rgb="FFFFC000"/>
                </patternFill>
              </fill>
            </x14:dxf>
          </x14:cfRule>
          <x14:cfRule type="containsText" priority="4" operator="containsText" id="{207DE348-20B8-439C-BC82-A583CE69542B}">
            <xm:f>NOT(ISERROR(SEARCH(TB!$B$22,L29)))</xm:f>
            <xm:f>TB!$B$22</xm:f>
            <x14:dxf>
              <fill>
                <patternFill>
                  <fgColor theme="1"/>
                  <bgColor rgb="FFFF0000"/>
                </patternFill>
              </fill>
            </x14:dxf>
          </x14:cfRule>
          <xm:sqref>L29:L31</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90"/>
  <dimension ref="A1:W44"/>
  <sheetViews>
    <sheetView zoomScale="85" zoomScaleNormal="85" workbookViewId="0">
      <pane ySplit="14" topLeftCell="A31" activePane="bottomLeft" state="frozen"/>
      <selection activeCell="D10" sqref="D10:D11"/>
      <selection pane="bottomLeft" activeCell="I49" sqref="I4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223</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1</v>
      </c>
      <c r="J9" s="40"/>
      <c r="K9" s="41"/>
      <c r="L9" s="40"/>
      <c r="M9" s="40"/>
      <c r="N9" s="40"/>
    </row>
    <row r="10" spans="1:14" s="47" customFormat="1" ht="11.4" customHeight="1" x14ac:dyDescent="0.3">
      <c r="B10" s="48"/>
      <c r="C10" s="164" t="s">
        <v>96</v>
      </c>
      <c r="D10" s="165" t="str">
        <f>Contenido!S15</f>
        <v>Dirección Administrativa de la Seccional Girardot</v>
      </c>
      <c r="E10" s="43" t="s">
        <v>92</v>
      </c>
      <c r="F10" s="44">
        <v>1</v>
      </c>
      <c r="G10" s="43" t="s">
        <v>90</v>
      </c>
      <c r="H10" s="45" t="s">
        <v>115</v>
      </c>
      <c r="I10" s="46">
        <f>(SUM(L$21:L$24))/F10</f>
        <v>1.3333333333333335</v>
      </c>
      <c r="J10" s="48"/>
      <c r="K10" s="50"/>
      <c r="L10" s="166" t="s">
        <v>100</v>
      </c>
      <c r="M10" s="166"/>
    </row>
    <row r="11" spans="1:14" s="47" customFormat="1" ht="11.4" customHeight="1" x14ac:dyDescent="0.3">
      <c r="B11" s="48"/>
      <c r="C11" s="164"/>
      <c r="D11" s="165"/>
      <c r="E11" s="43" t="s">
        <v>176</v>
      </c>
      <c r="F11" s="44">
        <v>1</v>
      </c>
      <c r="G11" s="43" t="s">
        <v>90</v>
      </c>
      <c r="H11" s="45" t="s">
        <v>178</v>
      </c>
      <c r="I11" s="46">
        <f>(SUM(L$27:L$29))/F11</f>
        <v>2</v>
      </c>
      <c r="J11" s="48"/>
      <c r="K11" s="50"/>
      <c r="L11" s="166"/>
      <c r="M11" s="166"/>
    </row>
    <row r="12" spans="1:14" s="47" customFormat="1" ht="11.4" customHeight="1" x14ac:dyDescent="0.3">
      <c r="B12" s="48"/>
      <c r="C12" s="43"/>
      <c r="D12" s="49"/>
      <c r="E12" s="43" t="s">
        <v>177</v>
      </c>
      <c r="F12" s="44">
        <v>1</v>
      </c>
      <c r="G12" s="43" t="s">
        <v>90</v>
      </c>
      <c r="H12" s="45" t="s">
        <v>179</v>
      </c>
      <c r="I12" s="46">
        <f>(SUM(L$32:L$44))/F12</f>
        <v>8</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173</v>
      </c>
      <c r="D15" s="56" t="s">
        <v>243</v>
      </c>
      <c r="E15" s="56" t="s">
        <v>244</v>
      </c>
      <c r="F15" s="55" t="s">
        <v>5</v>
      </c>
      <c r="G15" s="85" t="s">
        <v>11</v>
      </c>
      <c r="H15" s="56" t="s">
        <v>237</v>
      </c>
      <c r="I15" s="56" t="s">
        <v>238</v>
      </c>
      <c r="J15" s="55" t="s">
        <v>248</v>
      </c>
      <c r="K15" s="56"/>
      <c r="L15" s="57">
        <v>0.33333333333333337</v>
      </c>
      <c r="M15" s="56"/>
    </row>
    <row r="16" spans="1:14" ht="68.400000000000006" x14ac:dyDescent="0.3">
      <c r="B16" s="55">
        <v>1</v>
      </c>
      <c r="C16" s="55" t="s">
        <v>174</v>
      </c>
      <c r="D16" s="56" t="s">
        <v>245</v>
      </c>
      <c r="E16" s="56" t="s">
        <v>247</v>
      </c>
      <c r="F16" s="55" t="s">
        <v>5</v>
      </c>
      <c r="G16" s="85" t="s">
        <v>11</v>
      </c>
      <c r="H16" s="56" t="s">
        <v>239</v>
      </c>
      <c r="I16" s="56" t="s">
        <v>240</v>
      </c>
      <c r="J16" s="55" t="s">
        <v>249</v>
      </c>
      <c r="K16" s="56"/>
      <c r="L16" s="57">
        <v>0.33333333333333337</v>
      </c>
      <c r="M16" s="56"/>
    </row>
    <row r="17" spans="2:13" ht="91.2" x14ac:dyDescent="0.3">
      <c r="B17" s="55">
        <v>1</v>
      </c>
      <c r="C17" s="55" t="s">
        <v>174</v>
      </c>
      <c r="D17" s="56" t="s">
        <v>246</v>
      </c>
      <c r="E17" s="56" t="s">
        <v>247</v>
      </c>
      <c r="F17" s="55" t="s">
        <v>5</v>
      </c>
      <c r="G17" s="85" t="s">
        <v>11</v>
      </c>
      <c r="H17" s="56" t="s">
        <v>241</v>
      </c>
      <c r="I17" s="56" t="s">
        <v>242</v>
      </c>
      <c r="J17" s="55" t="s">
        <v>249</v>
      </c>
      <c r="K17" s="56"/>
      <c r="L17" s="57">
        <v>0.33333333333333337</v>
      </c>
      <c r="M17" s="56"/>
    </row>
    <row r="18" spans="2:13" x14ac:dyDescent="0.3">
      <c r="B18" s="55"/>
      <c r="C18" s="55"/>
      <c r="D18" s="56"/>
      <c r="E18" s="56"/>
      <c r="F18" s="55"/>
      <c r="G18" s="85"/>
      <c r="H18" s="56"/>
      <c r="I18" s="56"/>
      <c r="J18" s="55"/>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1" t="s">
        <v>156</v>
      </c>
      <c r="I20" s="51" t="s">
        <v>157</v>
      </c>
      <c r="J20" s="52" t="s">
        <v>158</v>
      </c>
      <c r="K20" s="52" t="s">
        <v>80</v>
      </c>
      <c r="L20" s="53" t="s">
        <v>94</v>
      </c>
      <c r="M20" s="53" t="s">
        <v>95</v>
      </c>
    </row>
    <row r="21" spans="2:13" ht="68.400000000000006" x14ac:dyDescent="0.3">
      <c r="B21" s="55">
        <v>2</v>
      </c>
      <c r="C21" s="55" t="s">
        <v>173</v>
      </c>
      <c r="D21" s="56" t="s">
        <v>256</v>
      </c>
      <c r="E21" s="56" t="s">
        <v>244</v>
      </c>
      <c r="F21" s="55" t="s">
        <v>5</v>
      </c>
      <c r="G21" s="85" t="s">
        <v>11</v>
      </c>
      <c r="H21" s="56" t="s">
        <v>250</v>
      </c>
      <c r="I21" s="56" t="s">
        <v>238</v>
      </c>
      <c r="J21" s="88" t="s">
        <v>87</v>
      </c>
      <c r="K21" s="56"/>
      <c r="L21" s="57">
        <v>0.33333333333333337</v>
      </c>
      <c r="M21" s="56"/>
    </row>
    <row r="22" spans="2:13" ht="45.6" x14ac:dyDescent="0.3">
      <c r="B22" s="55">
        <v>2</v>
      </c>
      <c r="C22" s="55" t="s">
        <v>175</v>
      </c>
      <c r="D22" s="56" t="s">
        <v>257</v>
      </c>
      <c r="E22" s="56" t="s">
        <v>258</v>
      </c>
      <c r="F22" s="55" t="s">
        <v>5</v>
      </c>
      <c r="G22" s="85" t="s">
        <v>11</v>
      </c>
      <c r="H22" s="56" t="s">
        <v>251</v>
      </c>
      <c r="I22" s="56" t="s">
        <v>252</v>
      </c>
      <c r="J22" s="88" t="s">
        <v>87</v>
      </c>
      <c r="K22" s="56"/>
      <c r="L22" s="57">
        <v>0.33333333333333337</v>
      </c>
      <c r="M22" s="56"/>
    </row>
    <row r="23" spans="2:13" ht="115.2" customHeight="1" x14ac:dyDescent="0.3">
      <c r="B23" s="55">
        <v>2</v>
      </c>
      <c r="C23" s="55" t="s">
        <v>174</v>
      </c>
      <c r="D23" s="56" t="s">
        <v>245</v>
      </c>
      <c r="E23" s="56" t="s">
        <v>247</v>
      </c>
      <c r="F23" s="55" t="s">
        <v>5</v>
      </c>
      <c r="G23" s="85" t="s">
        <v>11</v>
      </c>
      <c r="H23" s="56" t="s">
        <v>253</v>
      </c>
      <c r="I23" s="56" t="s">
        <v>242</v>
      </c>
      <c r="J23" s="88" t="s">
        <v>86</v>
      </c>
      <c r="K23" s="56"/>
      <c r="L23" s="57">
        <v>0.33333333333333337</v>
      </c>
      <c r="M23" s="56"/>
    </row>
    <row r="24" spans="2:13" ht="83.4" customHeight="1" x14ac:dyDescent="0.3">
      <c r="B24" s="55">
        <v>2</v>
      </c>
      <c r="C24" s="55" t="s">
        <v>174</v>
      </c>
      <c r="D24" s="56" t="s">
        <v>246</v>
      </c>
      <c r="E24" s="56" t="s">
        <v>247</v>
      </c>
      <c r="F24" s="55" t="s">
        <v>5</v>
      </c>
      <c r="G24" s="85" t="s">
        <v>11</v>
      </c>
      <c r="H24" s="56" t="s">
        <v>254</v>
      </c>
      <c r="I24" s="56" t="s">
        <v>255</v>
      </c>
      <c r="J24" s="88" t="s">
        <v>86</v>
      </c>
      <c r="K24" s="56"/>
      <c r="L24" s="57">
        <v>0.33333333333333337</v>
      </c>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68.400000000000006" x14ac:dyDescent="0.3">
      <c r="B27" s="90">
        <v>3</v>
      </c>
      <c r="C27" s="90" t="s">
        <v>82</v>
      </c>
      <c r="D27" s="91" t="s">
        <v>265</v>
      </c>
      <c r="E27" s="91" t="s">
        <v>266</v>
      </c>
      <c r="F27" s="90" t="s">
        <v>5</v>
      </c>
      <c r="G27" s="90" t="s">
        <v>11</v>
      </c>
      <c r="H27" s="56" t="s">
        <v>262</v>
      </c>
      <c r="I27" s="56" t="s">
        <v>264</v>
      </c>
      <c r="J27" s="55" t="s">
        <v>88</v>
      </c>
      <c r="K27" s="56"/>
      <c r="L27" s="57">
        <v>0.66666666666666674</v>
      </c>
      <c r="M27" s="56"/>
    </row>
    <row r="28" spans="2:13" ht="102.6" x14ac:dyDescent="0.3">
      <c r="B28" s="93">
        <v>3</v>
      </c>
      <c r="C28" s="90" t="s">
        <v>82</v>
      </c>
      <c r="D28" s="94" t="s">
        <v>268</v>
      </c>
      <c r="E28" s="91" t="s">
        <v>267</v>
      </c>
      <c r="F28" s="90" t="s">
        <v>5</v>
      </c>
      <c r="G28" s="90" t="s">
        <v>11</v>
      </c>
      <c r="H28" s="89" t="s">
        <v>263</v>
      </c>
      <c r="I28" s="56" t="s">
        <v>259</v>
      </c>
      <c r="J28" s="55" t="s">
        <v>88</v>
      </c>
      <c r="K28" s="56"/>
      <c r="L28" s="57">
        <v>0.66666666666666674</v>
      </c>
      <c r="M28" s="56"/>
    </row>
    <row r="29" spans="2:13" ht="84.6" customHeight="1" x14ac:dyDescent="0.3">
      <c r="B29" s="92">
        <v>3</v>
      </c>
      <c r="C29" s="90" t="s">
        <v>174</v>
      </c>
      <c r="D29" s="87" t="s">
        <v>270</v>
      </c>
      <c r="E29" s="91" t="s">
        <v>269</v>
      </c>
      <c r="F29" s="90" t="s">
        <v>5</v>
      </c>
      <c r="G29" s="90" t="s">
        <v>11</v>
      </c>
      <c r="H29" s="56" t="s">
        <v>260</v>
      </c>
      <c r="I29" s="56" t="s">
        <v>261</v>
      </c>
      <c r="J29" s="55" t="s">
        <v>88</v>
      </c>
      <c r="K29" s="56"/>
      <c r="L29" s="57">
        <v>0.66666666666666674</v>
      </c>
      <c r="M29" s="56"/>
    </row>
    <row r="30" spans="2:13" ht="12" thickBot="1" x14ac:dyDescent="0.35">
      <c r="D30" s="59"/>
      <c r="E30" s="59"/>
      <c r="H30" s="59"/>
      <c r="I30" s="59"/>
      <c r="K30" s="59"/>
      <c r="M30" s="59"/>
    </row>
    <row r="31" spans="2:13" s="48" customFormat="1" ht="2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68.400000000000006" x14ac:dyDescent="0.3">
      <c r="B32" s="55">
        <v>4</v>
      </c>
      <c r="C32" s="55" t="s">
        <v>82</v>
      </c>
      <c r="D32" s="56" t="s">
        <v>296</v>
      </c>
      <c r="E32" s="56" t="s">
        <v>266</v>
      </c>
      <c r="F32" s="55" t="s">
        <v>5</v>
      </c>
      <c r="G32" s="55" t="s">
        <v>11</v>
      </c>
      <c r="H32" s="56" t="s">
        <v>271</v>
      </c>
      <c r="I32" s="56" t="s">
        <v>297</v>
      </c>
      <c r="J32" s="55" t="s">
        <v>88</v>
      </c>
      <c r="K32" s="56"/>
      <c r="L32" s="57"/>
      <c r="M32" s="56"/>
    </row>
    <row r="33" spans="2:13" ht="91.2" x14ac:dyDescent="0.3">
      <c r="B33" s="55">
        <v>4</v>
      </c>
      <c r="C33" s="55" t="s">
        <v>82</v>
      </c>
      <c r="D33" s="56" t="s">
        <v>299</v>
      </c>
      <c r="E33" s="56" t="s">
        <v>298</v>
      </c>
      <c r="F33" s="55" t="s">
        <v>5</v>
      </c>
      <c r="G33" s="55" t="s">
        <v>11</v>
      </c>
      <c r="H33" s="56" t="s">
        <v>272</v>
      </c>
      <c r="I33" s="56" t="s">
        <v>273</v>
      </c>
      <c r="J33" s="55" t="s">
        <v>87</v>
      </c>
      <c r="K33" s="56"/>
      <c r="L33" s="57"/>
      <c r="M33" s="56"/>
    </row>
    <row r="34" spans="2:13" ht="45.6" x14ac:dyDescent="0.3">
      <c r="B34" s="55">
        <v>4</v>
      </c>
      <c r="C34" s="55" t="s">
        <v>82</v>
      </c>
      <c r="D34" s="56" t="s">
        <v>301</v>
      </c>
      <c r="E34" s="56" t="s">
        <v>300</v>
      </c>
      <c r="F34" s="55" t="s">
        <v>5</v>
      </c>
      <c r="G34" s="55" t="s">
        <v>11</v>
      </c>
      <c r="H34" s="56" t="s">
        <v>274</v>
      </c>
      <c r="I34" s="56" t="s">
        <v>295</v>
      </c>
      <c r="J34" s="55" t="s">
        <v>86</v>
      </c>
      <c r="K34" s="56"/>
      <c r="L34" s="57"/>
      <c r="M34" s="56"/>
    </row>
    <row r="35" spans="2:13" ht="102.6" x14ac:dyDescent="0.3">
      <c r="B35" s="55">
        <v>4</v>
      </c>
      <c r="C35" s="55" t="s">
        <v>82</v>
      </c>
      <c r="D35" s="56" t="s">
        <v>302</v>
      </c>
      <c r="E35" s="56" t="s">
        <v>267</v>
      </c>
      <c r="F35" s="55" t="s">
        <v>5</v>
      </c>
      <c r="G35" s="55" t="s">
        <v>11</v>
      </c>
      <c r="H35" s="56" t="s">
        <v>275</v>
      </c>
      <c r="I35" s="56" t="s">
        <v>276</v>
      </c>
      <c r="J35" s="55" t="s">
        <v>88</v>
      </c>
      <c r="K35" s="56"/>
      <c r="L35" s="57"/>
      <c r="M35" s="56"/>
    </row>
    <row r="36" spans="2:13" ht="79.8" x14ac:dyDescent="0.3">
      <c r="B36" s="55">
        <v>4</v>
      </c>
      <c r="C36" s="55" t="s">
        <v>82</v>
      </c>
      <c r="D36" s="56" t="s">
        <v>268</v>
      </c>
      <c r="E36" s="56" t="s">
        <v>303</v>
      </c>
      <c r="F36" s="55" t="s">
        <v>5</v>
      </c>
      <c r="G36" s="55" t="s">
        <v>11</v>
      </c>
      <c r="H36" s="56" t="s">
        <v>277</v>
      </c>
      <c r="I36" s="56" t="s">
        <v>278</v>
      </c>
      <c r="J36" s="55" t="s">
        <v>86</v>
      </c>
      <c r="K36" s="56"/>
      <c r="L36" s="57"/>
      <c r="M36" s="56"/>
    </row>
    <row r="37" spans="2:13" ht="114" x14ac:dyDescent="0.3">
      <c r="B37" s="55">
        <v>4</v>
      </c>
      <c r="C37" s="55" t="s">
        <v>82</v>
      </c>
      <c r="D37" s="56" t="s">
        <v>305</v>
      </c>
      <c r="E37" s="56" t="s">
        <v>304</v>
      </c>
      <c r="F37" s="55" t="s">
        <v>5</v>
      </c>
      <c r="G37" s="55" t="s">
        <v>11</v>
      </c>
      <c r="H37" s="56" t="s">
        <v>279</v>
      </c>
      <c r="I37" s="56" t="s">
        <v>280</v>
      </c>
      <c r="J37" s="55" t="s">
        <v>86</v>
      </c>
      <c r="K37" s="56"/>
      <c r="L37" s="57">
        <v>1</v>
      </c>
      <c r="M37" s="56"/>
    </row>
    <row r="38" spans="2:13" ht="68.400000000000006" x14ac:dyDescent="0.3">
      <c r="B38" s="55">
        <v>4</v>
      </c>
      <c r="C38" s="55" t="s">
        <v>82</v>
      </c>
      <c r="D38" s="56" t="s">
        <v>308</v>
      </c>
      <c r="E38" s="56" t="s">
        <v>307</v>
      </c>
      <c r="F38" s="55" t="s">
        <v>5</v>
      </c>
      <c r="G38" s="55" t="s">
        <v>11</v>
      </c>
      <c r="H38" s="56" t="s">
        <v>281</v>
      </c>
      <c r="I38" s="56" t="s">
        <v>282</v>
      </c>
      <c r="J38" s="55" t="s">
        <v>88</v>
      </c>
      <c r="K38" s="56"/>
      <c r="L38" s="57">
        <v>1</v>
      </c>
      <c r="M38" s="56"/>
    </row>
    <row r="39" spans="2:13" ht="68.400000000000006" x14ac:dyDescent="0.3">
      <c r="B39" s="55">
        <v>4</v>
      </c>
      <c r="C39" s="55" t="s">
        <v>82</v>
      </c>
      <c r="D39" s="56" t="s">
        <v>310</v>
      </c>
      <c r="E39" s="56" t="s">
        <v>307</v>
      </c>
      <c r="F39" s="55" t="s">
        <v>5</v>
      </c>
      <c r="G39" s="55" t="s">
        <v>11</v>
      </c>
      <c r="H39" s="56" t="s">
        <v>283</v>
      </c>
      <c r="I39" s="56" t="s">
        <v>284</v>
      </c>
      <c r="J39" s="55" t="s">
        <v>88</v>
      </c>
      <c r="K39" s="56"/>
      <c r="L39" s="57">
        <v>1</v>
      </c>
      <c r="M39" s="56"/>
    </row>
    <row r="40" spans="2:13" ht="45.6" x14ac:dyDescent="0.3">
      <c r="B40" s="55">
        <v>4</v>
      </c>
      <c r="C40" s="55" t="s">
        <v>83</v>
      </c>
      <c r="D40" s="56" t="s">
        <v>306</v>
      </c>
      <c r="E40" s="56" t="s">
        <v>311</v>
      </c>
      <c r="F40" s="55" t="s">
        <v>5</v>
      </c>
      <c r="G40" s="55" t="s">
        <v>11</v>
      </c>
      <c r="H40" s="56" t="s">
        <v>285</v>
      </c>
      <c r="I40" s="56" t="s">
        <v>286</v>
      </c>
      <c r="J40" s="55" t="s">
        <v>87</v>
      </c>
      <c r="K40" s="56"/>
      <c r="L40" s="57">
        <v>1</v>
      </c>
      <c r="M40" s="56"/>
    </row>
    <row r="41" spans="2:13" ht="68.400000000000006" x14ac:dyDescent="0.3">
      <c r="B41" s="55">
        <v>4</v>
      </c>
      <c r="C41" s="55" t="s">
        <v>83</v>
      </c>
      <c r="D41" s="56" t="s">
        <v>306</v>
      </c>
      <c r="E41" s="56" t="s">
        <v>311</v>
      </c>
      <c r="F41" s="55" t="s">
        <v>5</v>
      </c>
      <c r="G41" s="55" t="s">
        <v>11</v>
      </c>
      <c r="H41" s="56" t="s">
        <v>287</v>
      </c>
      <c r="I41" s="56" t="s">
        <v>288</v>
      </c>
      <c r="J41" s="55" t="s">
        <v>87</v>
      </c>
      <c r="K41" s="56"/>
      <c r="L41" s="57">
        <v>1</v>
      </c>
      <c r="M41" s="56"/>
    </row>
    <row r="42" spans="2:13" ht="45.6" x14ac:dyDescent="0.3">
      <c r="B42" s="55">
        <v>4</v>
      </c>
      <c r="C42" s="55" t="s">
        <v>83</v>
      </c>
      <c r="D42" s="56" t="s">
        <v>309</v>
      </c>
      <c r="E42" s="56" t="s">
        <v>258</v>
      </c>
      <c r="F42" s="55" t="s">
        <v>5</v>
      </c>
      <c r="G42" s="55" t="s">
        <v>11</v>
      </c>
      <c r="H42" s="56" t="s">
        <v>289</v>
      </c>
      <c r="I42" s="56" t="s">
        <v>290</v>
      </c>
      <c r="J42" s="55" t="s">
        <v>87</v>
      </c>
      <c r="K42" s="56"/>
      <c r="L42" s="57">
        <v>1</v>
      </c>
      <c r="M42" s="56"/>
    </row>
    <row r="43" spans="2:13" ht="45.6" x14ac:dyDescent="0.3">
      <c r="B43" s="55">
        <v>4</v>
      </c>
      <c r="C43" s="55" t="s">
        <v>174</v>
      </c>
      <c r="D43" s="56" t="s">
        <v>270</v>
      </c>
      <c r="E43" s="56" t="s">
        <v>269</v>
      </c>
      <c r="F43" s="55" t="s">
        <v>5</v>
      </c>
      <c r="G43" s="55" t="s">
        <v>11</v>
      </c>
      <c r="H43" s="56" t="s">
        <v>291</v>
      </c>
      <c r="I43" s="56" t="s">
        <v>292</v>
      </c>
      <c r="J43" s="55" t="s">
        <v>88</v>
      </c>
      <c r="K43" s="56"/>
      <c r="L43" s="57">
        <v>1</v>
      </c>
      <c r="M43" s="56"/>
    </row>
    <row r="44" spans="2:13" ht="57" x14ac:dyDescent="0.3">
      <c r="B44" s="55">
        <v>4</v>
      </c>
      <c r="C44" s="55" t="s">
        <v>174</v>
      </c>
      <c r="D44" s="56" t="s">
        <v>313</v>
      </c>
      <c r="E44" s="56" t="s">
        <v>312</v>
      </c>
      <c r="F44" s="55" t="s">
        <v>5</v>
      </c>
      <c r="G44" s="55" t="s">
        <v>11</v>
      </c>
      <c r="H44" s="56" t="s">
        <v>293</v>
      </c>
      <c r="I44" s="56" t="s">
        <v>294</v>
      </c>
      <c r="J44" s="55" t="s">
        <v>88</v>
      </c>
      <c r="K44" s="56"/>
      <c r="L44" s="57">
        <v>1</v>
      </c>
      <c r="M44"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32:B44 B21:B24 B27:B29 B15:B18" xr:uid="{00000000-0002-0000-2900-000000000000}">
      <formula1>Trimestre</formula1>
    </dataValidation>
    <dataValidation type="list" allowBlank="1" showInputMessage="1" showErrorMessage="1" sqref="G27:G29 G15:G18 G21:G24 G32:G44" xr:uid="{00000000-0002-0000-2900-000001000000}">
      <formula1>Área</formula1>
    </dataValidation>
    <dataValidation type="list" allowBlank="1" showInputMessage="1" showErrorMessage="1" sqref="L21:L24 L32:L44 L27:L29 L15:L18" xr:uid="{00000000-0002-0000-2900-000002000000}">
      <formula1>Cumplimiento</formula1>
    </dataValidation>
    <dataValidation type="list" allowBlank="1" showInputMessage="1" showErrorMessage="1" sqref="J32:J44 J21:J24 J27:J29 I15:I18" xr:uid="{00000000-0002-0000-2900-000003000000}">
      <formula1>Categoría</formula1>
    </dataValidation>
    <dataValidation type="list" allowBlank="1" showInputMessage="1" showErrorMessage="1" sqref="F27:F29 F15:F18 F21:F24 F32:F44" xr:uid="{00000000-0002-0000-2900-000004000000}">
      <formula1>Alta_Dirección</formula1>
    </dataValidation>
    <dataValidation type="list" allowBlank="1" showInputMessage="1" showErrorMessage="1" sqref="C15:C18 C21:C24 C27:C29 C32:C44" xr:uid="{00000000-0002-0000-2900-000005000000}">
      <formula1>Frentes</formula1>
    </dataValidation>
  </dataValidations>
  <hyperlinks>
    <hyperlink ref="L10:M11" location="Instrucciones!A1" display="Instrucciones para el diligenciamiento" xr:uid="{00000000-0004-0000-2900-000000000000}"/>
    <hyperlink ref="H15" r:id="rId1" display="url" xr:uid="{00000000-0004-0000-2900-000001000000}"/>
    <hyperlink ref="H16" r:id="rId2" display="url" xr:uid="{00000000-0004-0000-2900-000002000000}"/>
    <hyperlink ref="H17" r:id="rId3" display="url" xr:uid="{00000000-0004-0000-2900-000003000000}"/>
    <hyperlink ref="H21" r:id="rId4" display="url" xr:uid="{00000000-0004-0000-2900-000004000000}"/>
    <hyperlink ref="H22" r:id="rId5" display="url" xr:uid="{00000000-0004-0000-2900-000005000000}"/>
    <hyperlink ref="H23" r:id="rId6" display="url" xr:uid="{00000000-0004-0000-2900-000006000000}"/>
    <hyperlink ref="H24" r:id="rId7" display="url" xr:uid="{00000000-0004-0000-2900-000007000000}"/>
  </hyperlinks>
  <pageMargins left="0.7" right="0.7" top="0.75" bottom="0.75" header="0.3" footer="0.3"/>
  <drawing r:id="rId8"/>
  <extLst>
    <ext xmlns:x14="http://schemas.microsoft.com/office/spreadsheetml/2009/9/main" uri="{78C0D931-6437-407d-A8EE-F0AAD7539E65}">
      <x14:conditionalFormattings>
        <x14:conditionalFormatting xmlns:xm="http://schemas.microsoft.com/office/excel/2006/main">
          <x14:cfRule type="containsText" priority="13" operator="containsText" id="{B92554E7-085D-408F-BE2B-2A2EFC5056E0}">
            <xm:f>NOT(ISERROR(SEARCH(TB!$B$25,L15)))</xm:f>
            <xm:f>TB!$B$25</xm:f>
            <x14:dxf>
              <fill>
                <patternFill>
                  <fgColor theme="1"/>
                  <bgColor rgb="FF00B050"/>
                </patternFill>
              </fill>
            </x14:dxf>
          </x14:cfRule>
          <x14:cfRule type="containsText" priority="14" operator="containsText" id="{F4F59931-BBDB-427A-822A-26F2C32C58B6}">
            <xm:f>NOT(ISERROR(SEARCH(TB!$B$24,L15)))</xm:f>
            <xm:f>TB!$B$24</xm:f>
            <x14:dxf>
              <fill>
                <patternFill>
                  <fgColor theme="1"/>
                  <bgColor rgb="FFFFFF00"/>
                </patternFill>
              </fill>
            </x14:dxf>
          </x14:cfRule>
          <x14:cfRule type="containsText" priority="15" operator="containsText" id="{CE66B602-F073-41B9-AC15-5060464F0D65}">
            <xm:f>NOT(ISERROR(SEARCH(TB!$B$23,L15)))</xm:f>
            <xm:f>TB!$B$23</xm:f>
            <x14:dxf>
              <fill>
                <patternFill>
                  <fgColor theme="1"/>
                  <bgColor rgb="FFFFC000"/>
                </patternFill>
              </fill>
            </x14:dxf>
          </x14:cfRule>
          <x14:cfRule type="containsText" priority="16" operator="containsText" id="{26BE6158-3802-4E41-A00C-3C9785EF68EF}">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233BA581-3383-4359-B580-09339C9C4D2B}">
            <xm:f>NOT(ISERROR(SEARCH(TB!$B$25,L21)))</xm:f>
            <xm:f>TB!$B$25</xm:f>
            <x14:dxf>
              <fill>
                <patternFill>
                  <fgColor theme="1"/>
                  <bgColor rgb="FF00B050"/>
                </patternFill>
              </fill>
            </x14:dxf>
          </x14:cfRule>
          <x14:cfRule type="containsText" priority="10" operator="containsText" id="{837CD60A-5882-45DE-A72A-CBFFFAA76AAE}">
            <xm:f>NOT(ISERROR(SEARCH(TB!$B$24,L21)))</xm:f>
            <xm:f>TB!$B$24</xm:f>
            <x14:dxf>
              <fill>
                <patternFill>
                  <fgColor theme="1"/>
                  <bgColor rgb="FFFFFF00"/>
                </patternFill>
              </fill>
            </x14:dxf>
          </x14:cfRule>
          <x14:cfRule type="containsText" priority="11" operator="containsText" id="{900389E7-4621-4125-AA42-87085DC32602}">
            <xm:f>NOT(ISERROR(SEARCH(TB!$B$23,L21)))</xm:f>
            <xm:f>TB!$B$23</xm:f>
            <x14:dxf>
              <fill>
                <patternFill>
                  <fgColor theme="1"/>
                  <bgColor rgb="FFFFC000"/>
                </patternFill>
              </fill>
            </x14:dxf>
          </x14:cfRule>
          <x14:cfRule type="containsText" priority="12" operator="containsText" id="{955D9C7E-29BB-4AC6-8522-5956F18CDB01}">
            <xm:f>NOT(ISERROR(SEARCH(TB!$B$22,L21)))</xm:f>
            <xm:f>TB!$B$22</xm:f>
            <x14:dxf>
              <fill>
                <patternFill>
                  <fgColor theme="1"/>
                  <bgColor rgb="FFFF0000"/>
                </patternFill>
              </fill>
            </x14:dxf>
          </x14:cfRule>
          <xm:sqref>L21:L24</xm:sqref>
        </x14:conditionalFormatting>
        <x14:conditionalFormatting xmlns:xm="http://schemas.microsoft.com/office/excel/2006/main">
          <x14:cfRule type="containsText" priority="5" operator="containsText" id="{8BCEF654-4313-4373-9E0A-63A5D88B1F52}">
            <xm:f>NOT(ISERROR(SEARCH(TB!$B$25,L27)))</xm:f>
            <xm:f>TB!$B$25</xm:f>
            <x14:dxf>
              <fill>
                <patternFill>
                  <fgColor theme="1"/>
                  <bgColor rgb="FF00B050"/>
                </patternFill>
              </fill>
            </x14:dxf>
          </x14:cfRule>
          <x14:cfRule type="containsText" priority="6" operator="containsText" id="{85138C90-653C-498D-A4F7-6048F922CF16}">
            <xm:f>NOT(ISERROR(SEARCH(TB!$B$24,L27)))</xm:f>
            <xm:f>TB!$B$24</xm:f>
            <x14:dxf>
              <fill>
                <patternFill>
                  <fgColor theme="1"/>
                  <bgColor rgb="FFFFFF00"/>
                </patternFill>
              </fill>
            </x14:dxf>
          </x14:cfRule>
          <x14:cfRule type="containsText" priority="7" operator="containsText" id="{2BA0692A-315D-4752-89C4-422651D3B5DF}">
            <xm:f>NOT(ISERROR(SEARCH(TB!$B$23,L27)))</xm:f>
            <xm:f>TB!$B$23</xm:f>
            <x14:dxf>
              <fill>
                <patternFill>
                  <fgColor theme="1"/>
                  <bgColor rgb="FFFFC000"/>
                </patternFill>
              </fill>
            </x14:dxf>
          </x14:cfRule>
          <x14:cfRule type="containsText" priority="8" operator="containsText" id="{A6D11BE0-2E08-449C-B32F-B94FD016B7C6}">
            <xm:f>NOT(ISERROR(SEARCH(TB!$B$22,L27)))</xm:f>
            <xm:f>TB!$B$22</xm:f>
            <x14:dxf>
              <fill>
                <patternFill>
                  <fgColor theme="1"/>
                  <bgColor rgb="FFFF0000"/>
                </patternFill>
              </fill>
            </x14:dxf>
          </x14:cfRule>
          <xm:sqref>L27:L29</xm:sqref>
        </x14:conditionalFormatting>
        <x14:conditionalFormatting xmlns:xm="http://schemas.microsoft.com/office/excel/2006/main">
          <x14:cfRule type="containsText" priority="1" operator="containsText" id="{A10CC2C9-D490-4D6E-ADD2-CAD4A5135505}">
            <xm:f>NOT(ISERROR(SEARCH(TB!$B$25,L32)))</xm:f>
            <xm:f>TB!$B$25</xm:f>
            <x14:dxf>
              <fill>
                <patternFill>
                  <fgColor theme="1"/>
                  <bgColor rgb="FF00B050"/>
                </patternFill>
              </fill>
            </x14:dxf>
          </x14:cfRule>
          <x14:cfRule type="containsText" priority="2" operator="containsText" id="{D3B53D55-BDA0-4A85-9598-49E0B9163CB6}">
            <xm:f>NOT(ISERROR(SEARCH(TB!$B$24,L32)))</xm:f>
            <xm:f>TB!$B$24</xm:f>
            <x14:dxf>
              <fill>
                <patternFill>
                  <fgColor theme="1"/>
                  <bgColor rgb="FFFFFF00"/>
                </patternFill>
              </fill>
            </x14:dxf>
          </x14:cfRule>
          <x14:cfRule type="containsText" priority="3" operator="containsText" id="{19E5F089-FCB1-4929-8DC2-A3BC6F3B6414}">
            <xm:f>NOT(ISERROR(SEARCH(TB!$B$23,L32)))</xm:f>
            <xm:f>TB!$B$23</xm:f>
            <x14:dxf>
              <fill>
                <patternFill>
                  <fgColor theme="1"/>
                  <bgColor rgb="FFFFC000"/>
                </patternFill>
              </fill>
            </x14:dxf>
          </x14:cfRule>
          <x14:cfRule type="containsText" priority="4" operator="containsText" id="{3C5ED45F-16AB-4911-90DF-20CA6AC24873}">
            <xm:f>NOT(ISERROR(SEARCH(TB!$B$22,L32)))</xm:f>
            <xm:f>TB!$B$22</xm:f>
            <x14:dxf>
              <fill>
                <patternFill>
                  <fgColor theme="1"/>
                  <bgColor rgb="FFFF0000"/>
                </patternFill>
              </fill>
            </x14:dxf>
          </x14:cfRule>
          <xm:sqref>L32:L44</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91"/>
  <dimension ref="A1:W49"/>
  <sheetViews>
    <sheetView zoomScale="79" zoomScaleNormal="79" workbookViewId="0">
      <pane ySplit="14" topLeftCell="A27" activePane="bottomLeft" state="frozen"/>
      <selection activeCell="D10" sqref="D10:D11"/>
      <selection pane="bottomLeft" activeCell="M16" sqref="M16"/>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v>
      </c>
      <c r="J9" s="40"/>
      <c r="K9" s="41"/>
      <c r="L9" s="40"/>
      <c r="M9" s="40"/>
      <c r="N9" s="40"/>
    </row>
    <row r="10" spans="1:14" s="47" customFormat="1" ht="11.4" customHeight="1" x14ac:dyDescent="0.3">
      <c r="B10" s="48"/>
      <c r="C10" s="164" t="s">
        <v>96</v>
      </c>
      <c r="D10" s="165" t="str">
        <f>Contenido!S16</f>
        <v>Dirección Administrativa de la Seccional Ubaté</v>
      </c>
      <c r="E10" s="43" t="s">
        <v>92</v>
      </c>
      <c r="F10" s="44">
        <v>1</v>
      </c>
      <c r="G10" s="43" t="s">
        <v>90</v>
      </c>
      <c r="H10" s="45" t="s">
        <v>115</v>
      </c>
      <c r="I10" s="46">
        <f>(SUM(L$21:L$32))/F10</f>
        <v>0</v>
      </c>
      <c r="J10" s="48"/>
      <c r="K10" s="50"/>
      <c r="L10" s="166" t="s">
        <v>100</v>
      </c>
      <c r="M10" s="166"/>
    </row>
    <row r="11" spans="1:14" s="47" customFormat="1" ht="11.4" customHeight="1" x14ac:dyDescent="0.3">
      <c r="B11" s="48"/>
      <c r="C11" s="164"/>
      <c r="D11" s="165"/>
      <c r="E11" s="43" t="s">
        <v>176</v>
      </c>
      <c r="F11" s="44">
        <v>1</v>
      </c>
      <c r="G11" s="43" t="s">
        <v>90</v>
      </c>
      <c r="H11" s="45" t="s">
        <v>178</v>
      </c>
      <c r="I11" s="46">
        <f>(SUM(L$35:L$38))/F11</f>
        <v>0</v>
      </c>
      <c r="J11" s="48"/>
      <c r="K11" s="50"/>
      <c r="L11" s="166"/>
      <c r="M11" s="166"/>
    </row>
    <row r="12" spans="1:14" s="47" customFormat="1" ht="11.4" customHeight="1" x14ac:dyDescent="0.3">
      <c r="B12" s="48"/>
      <c r="C12" s="43"/>
      <c r="D12" s="49"/>
      <c r="E12" s="43" t="s">
        <v>177</v>
      </c>
      <c r="F12" s="44">
        <v>1</v>
      </c>
      <c r="G12" s="43" t="s">
        <v>90</v>
      </c>
      <c r="H12" s="45" t="s">
        <v>179</v>
      </c>
      <c r="I12" s="46">
        <f>(SUM(L$41:L$49))/F12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173</v>
      </c>
      <c r="D15" s="56" t="s">
        <v>322</v>
      </c>
      <c r="E15" s="56" t="s">
        <v>244</v>
      </c>
      <c r="F15" s="55" t="s">
        <v>5</v>
      </c>
      <c r="G15" s="55" t="s">
        <v>17</v>
      </c>
      <c r="H15" s="56" t="s">
        <v>314</v>
      </c>
      <c r="I15" s="56" t="s">
        <v>315</v>
      </c>
      <c r="J15" s="55" t="s">
        <v>87</v>
      </c>
      <c r="K15" s="56"/>
      <c r="L15" s="57"/>
      <c r="M15" s="56"/>
    </row>
    <row r="16" spans="1:14" ht="79.8" x14ac:dyDescent="0.3">
      <c r="B16" s="55">
        <v>1</v>
      </c>
      <c r="C16" s="55" t="s">
        <v>175</v>
      </c>
      <c r="D16" s="56" t="s">
        <v>322</v>
      </c>
      <c r="E16" s="56" t="s">
        <v>323</v>
      </c>
      <c r="F16" s="55" t="s">
        <v>5</v>
      </c>
      <c r="G16" s="55" t="s">
        <v>17</v>
      </c>
      <c r="H16" s="56" t="s">
        <v>316</v>
      </c>
      <c r="I16" s="56" t="s">
        <v>317</v>
      </c>
      <c r="J16" s="55" t="s">
        <v>86</v>
      </c>
      <c r="K16" s="56"/>
      <c r="L16" s="57"/>
      <c r="M16" s="56"/>
    </row>
    <row r="17" spans="2:13" ht="34.200000000000003" x14ac:dyDescent="0.3">
      <c r="B17" s="55">
        <v>1</v>
      </c>
      <c r="C17" s="55" t="s">
        <v>174</v>
      </c>
      <c r="D17" s="56" t="s">
        <v>324</v>
      </c>
      <c r="E17" s="56" t="s">
        <v>325</v>
      </c>
      <c r="F17" s="55" t="s">
        <v>5</v>
      </c>
      <c r="G17" s="55" t="s">
        <v>17</v>
      </c>
      <c r="H17" s="56" t="s">
        <v>318</v>
      </c>
      <c r="I17" s="56" t="s">
        <v>319</v>
      </c>
      <c r="J17" s="55" t="s">
        <v>87</v>
      </c>
      <c r="K17" s="56"/>
      <c r="L17" s="57"/>
      <c r="M17" s="56"/>
    </row>
    <row r="18" spans="2:13" ht="57" x14ac:dyDescent="0.3">
      <c r="B18" s="55">
        <v>1</v>
      </c>
      <c r="C18" s="55" t="s">
        <v>174</v>
      </c>
      <c r="D18" s="56" t="s">
        <v>326</v>
      </c>
      <c r="E18" s="56" t="s">
        <v>327</v>
      </c>
      <c r="F18" s="55" t="s">
        <v>5</v>
      </c>
      <c r="G18" s="55" t="s">
        <v>17</v>
      </c>
      <c r="H18" s="56" t="s">
        <v>320</v>
      </c>
      <c r="I18" s="56" t="s">
        <v>321</v>
      </c>
      <c r="J18" s="55" t="s">
        <v>87</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100.95" customHeight="1" x14ac:dyDescent="0.3">
      <c r="B21" s="55">
        <v>2</v>
      </c>
      <c r="C21" s="55" t="s">
        <v>175</v>
      </c>
      <c r="D21" s="56" t="s">
        <v>256</v>
      </c>
      <c r="E21" s="56" t="s">
        <v>345</v>
      </c>
      <c r="F21" s="55" t="s">
        <v>5</v>
      </c>
      <c r="G21" s="55" t="s">
        <v>17</v>
      </c>
      <c r="H21" s="56" t="s">
        <v>328</v>
      </c>
      <c r="I21" s="56" t="s">
        <v>329</v>
      </c>
      <c r="J21" s="55" t="s">
        <v>86</v>
      </c>
      <c r="K21" s="56"/>
      <c r="L21" s="57"/>
      <c r="M21" s="56"/>
    </row>
    <row r="22" spans="2:13" ht="57" x14ac:dyDescent="0.3">
      <c r="B22" s="55">
        <v>2</v>
      </c>
      <c r="C22" s="55" t="s">
        <v>175</v>
      </c>
      <c r="D22" s="56" t="s">
        <v>256</v>
      </c>
      <c r="E22" s="56" t="s">
        <v>346</v>
      </c>
      <c r="F22" s="55" t="s">
        <v>5</v>
      </c>
      <c r="G22" s="55" t="s">
        <v>17</v>
      </c>
      <c r="H22" s="56" t="s">
        <v>330</v>
      </c>
      <c r="I22" s="56" t="s">
        <v>317</v>
      </c>
      <c r="J22" s="55" t="s">
        <v>87</v>
      </c>
      <c r="K22" s="56"/>
      <c r="L22" s="57"/>
      <c r="M22" s="56"/>
    </row>
    <row r="23" spans="2:13" ht="45.6" x14ac:dyDescent="0.3">
      <c r="B23" s="55">
        <v>2</v>
      </c>
      <c r="C23" s="55" t="s">
        <v>175</v>
      </c>
      <c r="D23" s="56" t="s">
        <v>243</v>
      </c>
      <c r="E23" s="56" t="s">
        <v>347</v>
      </c>
      <c r="F23" s="55" t="s">
        <v>5</v>
      </c>
      <c r="G23" s="55" t="s">
        <v>17</v>
      </c>
      <c r="H23" s="56" t="s">
        <v>331</v>
      </c>
      <c r="I23" s="56" t="s">
        <v>315</v>
      </c>
      <c r="J23" s="55" t="s">
        <v>87</v>
      </c>
      <c r="K23" s="56"/>
      <c r="L23" s="57"/>
      <c r="M23" s="56"/>
    </row>
    <row r="24" spans="2:13" ht="57" x14ac:dyDescent="0.3">
      <c r="B24" s="55">
        <v>2</v>
      </c>
      <c r="C24" s="55" t="s">
        <v>175</v>
      </c>
      <c r="D24" s="56" t="s">
        <v>310</v>
      </c>
      <c r="E24" s="56" t="s">
        <v>348</v>
      </c>
      <c r="F24" s="55" t="s">
        <v>5</v>
      </c>
      <c r="G24" s="55" t="s">
        <v>17</v>
      </c>
      <c r="H24" s="56" t="s">
        <v>332</v>
      </c>
      <c r="I24" s="56" t="s">
        <v>332</v>
      </c>
      <c r="J24" s="55" t="s">
        <v>86</v>
      </c>
      <c r="K24" s="56"/>
      <c r="L24" s="57"/>
      <c r="M24" s="56"/>
    </row>
    <row r="25" spans="2:13" ht="57" x14ac:dyDescent="0.3">
      <c r="B25" s="55">
        <v>2</v>
      </c>
      <c r="C25" s="55" t="s">
        <v>174</v>
      </c>
      <c r="D25" s="56" t="s">
        <v>350</v>
      </c>
      <c r="E25" s="56" t="s">
        <v>349</v>
      </c>
      <c r="F25" s="55" t="s">
        <v>5</v>
      </c>
      <c r="G25" s="55" t="s">
        <v>17</v>
      </c>
      <c r="H25" s="56" t="s">
        <v>333</v>
      </c>
      <c r="I25" s="56" t="s">
        <v>334</v>
      </c>
      <c r="J25" s="55" t="s">
        <v>87</v>
      </c>
      <c r="K25" s="56"/>
      <c r="L25" s="57"/>
      <c r="M25" s="56"/>
    </row>
    <row r="26" spans="2:13" ht="57" x14ac:dyDescent="0.3">
      <c r="B26" s="55">
        <v>2</v>
      </c>
      <c r="C26" s="55" t="s">
        <v>174</v>
      </c>
      <c r="D26" s="56" t="s">
        <v>243</v>
      </c>
      <c r="E26" s="56" t="s">
        <v>351</v>
      </c>
      <c r="F26" s="55" t="s">
        <v>5</v>
      </c>
      <c r="G26" s="55" t="s">
        <v>17</v>
      </c>
      <c r="H26" s="56" t="s">
        <v>314</v>
      </c>
      <c r="I26" s="56" t="s">
        <v>315</v>
      </c>
      <c r="J26" s="55" t="s">
        <v>88</v>
      </c>
      <c r="K26" s="56"/>
      <c r="L26" s="57"/>
      <c r="M26" s="56"/>
    </row>
    <row r="27" spans="2:13" ht="79.8" x14ac:dyDescent="0.3">
      <c r="B27" s="55">
        <v>2</v>
      </c>
      <c r="C27" s="55" t="s">
        <v>174</v>
      </c>
      <c r="D27" s="56" t="s">
        <v>352</v>
      </c>
      <c r="E27" s="56" t="s">
        <v>353</v>
      </c>
      <c r="F27" s="55" t="s">
        <v>5</v>
      </c>
      <c r="G27" s="55" t="s">
        <v>17</v>
      </c>
      <c r="H27" s="56" t="s">
        <v>335</v>
      </c>
      <c r="I27" s="56" t="s">
        <v>336</v>
      </c>
      <c r="J27" s="55" t="s">
        <v>87</v>
      </c>
      <c r="K27" s="56"/>
      <c r="L27" s="57"/>
      <c r="M27" s="56"/>
    </row>
    <row r="28" spans="2:13" ht="91.2" x14ac:dyDescent="0.3">
      <c r="B28" s="55">
        <v>2</v>
      </c>
      <c r="C28" s="55" t="s">
        <v>174</v>
      </c>
      <c r="D28" s="56" t="s">
        <v>355</v>
      </c>
      <c r="E28" s="56" t="s">
        <v>356</v>
      </c>
      <c r="F28" s="55" t="s">
        <v>5</v>
      </c>
      <c r="G28" s="55" t="s">
        <v>17</v>
      </c>
      <c r="H28" s="56" t="s">
        <v>337</v>
      </c>
      <c r="I28" s="56" t="s">
        <v>338</v>
      </c>
      <c r="J28" s="55" t="s">
        <v>87</v>
      </c>
      <c r="K28" s="56"/>
      <c r="L28" s="57"/>
      <c r="M28" s="56"/>
    </row>
    <row r="29" spans="2:13" ht="34.200000000000003" x14ac:dyDescent="0.3">
      <c r="B29" s="55">
        <v>2</v>
      </c>
      <c r="C29" s="55" t="s">
        <v>174</v>
      </c>
      <c r="D29" s="56" t="s">
        <v>359</v>
      </c>
      <c r="E29" s="56" t="s">
        <v>358</v>
      </c>
      <c r="F29" s="55" t="s">
        <v>5</v>
      </c>
      <c r="G29" s="55" t="s">
        <v>17</v>
      </c>
      <c r="H29" s="56" t="s">
        <v>339</v>
      </c>
      <c r="I29" s="56" t="s">
        <v>340</v>
      </c>
      <c r="J29" s="55" t="s">
        <v>86</v>
      </c>
      <c r="K29" s="56"/>
      <c r="L29" s="57"/>
      <c r="M29" s="56"/>
    </row>
    <row r="30" spans="2:13" ht="91.2" x14ac:dyDescent="0.3">
      <c r="B30" s="55">
        <v>2</v>
      </c>
      <c r="C30" s="55" t="s">
        <v>174</v>
      </c>
      <c r="D30" s="56" t="s">
        <v>361</v>
      </c>
      <c r="E30" s="56" t="s">
        <v>360</v>
      </c>
      <c r="F30" s="55" t="s">
        <v>5</v>
      </c>
      <c r="G30" s="55" t="s">
        <v>17</v>
      </c>
      <c r="H30" s="56" t="s">
        <v>341</v>
      </c>
      <c r="I30" s="56" t="s">
        <v>242</v>
      </c>
      <c r="J30" s="55" t="s">
        <v>87</v>
      </c>
      <c r="K30" s="56"/>
      <c r="L30" s="57"/>
      <c r="M30" s="56"/>
    </row>
    <row r="31" spans="2:13" ht="34.200000000000003" x14ac:dyDescent="0.3">
      <c r="B31" s="55">
        <v>2</v>
      </c>
      <c r="C31" s="55" t="s">
        <v>174</v>
      </c>
      <c r="D31" s="56" t="s">
        <v>363</v>
      </c>
      <c r="E31" s="56" t="s">
        <v>362</v>
      </c>
      <c r="F31" s="55" t="s">
        <v>5</v>
      </c>
      <c r="G31" s="55" t="s">
        <v>17</v>
      </c>
      <c r="H31" s="56" t="s">
        <v>342</v>
      </c>
      <c r="I31" s="56" t="s">
        <v>343</v>
      </c>
      <c r="J31" s="55" t="s">
        <v>87</v>
      </c>
      <c r="K31" s="56"/>
      <c r="L31" s="57"/>
      <c r="M31" s="56"/>
    </row>
    <row r="32" spans="2:13" ht="57" x14ac:dyDescent="0.3">
      <c r="B32" s="55">
        <v>2</v>
      </c>
      <c r="C32" s="55" t="s">
        <v>174</v>
      </c>
      <c r="D32" s="56" t="s">
        <v>361</v>
      </c>
      <c r="E32" s="56" t="s">
        <v>327</v>
      </c>
      <c r="F32" s="55" t="s">
        <v>5</v>
      </c>
      <c r="G32" s="55" t="s">
        <v>17</v>
      </c>
      <c r="H32" s="56" t="s">
        <v>344</v>
      </c>
      <c r="I32" s="56" t="s">
        <v>255</v>
      </c>
      <c r="J32" s="55" t="s">
        <v>87</v>
      </c>
      <c r="K32" s="56"/>
      <c r="L32" s="57"/>
      <c r="M32" s="56"/>
    </row>
    <row r="33" spans="2:13" ht="12" thickBot="1" x14ac:dyDescent="0.35"/>
    <row r="34" spans="2:13" s="48" customFormat="1" ht="30.6" customHeight="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102.6" x14ac:dyDescent="0.3">
      <c r="B35" s="55">
        <v>3</v>
      </c>
      <c r="C35" s="55" t="s">
        <v>82</v>
      </c>
      <c r="D35" s="56" t="s">
        <v>302</v>
      </c>
      <c r="E35" s="56" t="s">
        <v>267</v>
      </c>
      <c r="F35" s="55" t="s">
        <v>5</v>
      </c>
      <c r="G35" s="55" t="s">
        <v>17</v>
      </c>
      <c r="H35" s="56" t="s">
        <v>364</v>
      </c>
      <c r="I35" s="56" t="s">
        <v>365</v>
      </c>
      <c r="J35" s="55" t="s">
        <v>87</v>
      </c>
      <c r="K35" s="56"/>
      <c r="L35" s="57"/>
      <c r="M35" s="56"/>
    </row>
    <row r="36" spans="2:13" ht="79.8" x14ac:dyDescent="0.3">
      <c r="B36" s="55">
        <v>3</v>
      </c>
      <c r="C36" s="55" t="s">
        <v>174</v>
      </c>
      <c r="D36" s="56" t="s">
        <v>368</v>
      </c>
      <c r="E36" s="56" t="s">
        <v>369</v>
      </c>
      <c r="F36" s="55" t="s">
        <v>5</v>
      </c>
      <c r="G36" s="55" t="s">
        <v>17</v>
      </c>
      <c r="H36" s="56" t="s">
        <v>335</v>
      </c>
      <c r="I36" s="56" t="s">
        <v>336</v>
      </c>
      <c r="J36" s="55" t="s">
        <v>88</v>
      </c>
      <c r="K36" s="56"/>
      <c r="L36" s="57"/>
      <c r="M36" s="56"/>
    </row>
    <row r="37" spans="2:13" ht="91.2" x14ac:dyDescent="0.3">
      <c r="B37" s="55">
        <v>3</v>
      </c>
      <c r="C37" s="55" t="s">
        <v>174</v>
      </c>
      <c r="D37" s="56" t="s">
        <v>270</v>
      </c>
      <c r="E37" s="56" t="s">
        <v>370</v>
      </c>
      <c r="F37" s="55" t="s">
        <v>5</v>
      </c>
      <c r="G37" s="55" t="s">
        <v>17</v>
      </c>
      <c r="H37" s="56" t="s">
        <v>366</v>
      </c>
      <c r="I37" s="56" t="s">
        <v>242</v>
      </c>
      <c r="J37" s="55" t="s">
        <v>88</v>
      </c>
      <c r="K37" s="56"/>
      <c r="L37" s="57"/>
      <c r="M37" s="56"/>
    </row>
    <row r="38" spans="2:13" ht="91.2" x14ac:dyDescent="0.3">
      <c r="B38" s="55">
        <v>3</v>
      </c>
      <c r="C38" s="55" t="s">
        <v>174</v>
      </c>
      <c r="D38" s="56" t="s">
        <v>368</v>
      </c>
      <c r="E38" s="56" t="s">
        <v>370</v>
      </c>
      <c r="F38" s="55" t="s">
        <v>5</v>
      </c>
      <c r="G38" s="55" t="s">
        <v>17</v>
      </c>
      <c r="H38" s="56" t="s">
        <v>367</v>
      </c>
      <c r="I38" s="56" t="s">
        <v>242</v>
      </c>
      <c r="J38" s="55" t="s">
        <v>86</v>
      </c>
      <c r="K38" s="56"/>
      <c r="L38" s="57"/>
      <c r="M38" s="56"/>
    </row>
    <row r="39" spans="2:13" ht="12" thickBot="1" x14ac:dyDescent="0.35">
      <c r="D39" s="59"/>
      <c r="E39" s="59"/>
      <c r="H39" s="59"/>
      <c r="I39" s="59"/>
      <c r="K39" s="59"/>
      <c r="M39" s="59"/>
    </row>
    <row r="40" spans="2:13" s="48" customFormat="1" ht="21" thickTop="1" x14ac:dyDescent="0.3">
      <c r="B40" s="51" t="s">
        <v>93</v>
      </c>
      <c r="C40" s="51" t="s">
        <v>75</v>
      </c>
      <c r="D40" s="51" t="s">
        <v>76</v>
      </c>
      <c r="E40" s="51" t="s">
        <v>77</v>
      </c>
      <c r="F40" s="51" t="s">
        <v>78</v>
      </c>
      <c r="G40" s="51" t="s">
        <v>79</v>
      </c>
      <c r="H40" s="52" t="s">
        <v>156</v>
      </c>
      <c r="I40" s="52" t="s">
        <v>157</v>
      </c>
      <c r="J40" s="52" t="s">
        <v>158</v>
      </c>
      <c r="K40" s="52" t="s">
        <v>80</v>
      </c>
      <c r="L40" s="53" t="s">
        <v>94</v>
      </c>
      <c r="M40" s="53" t="s">
        <v>95</v>
      </c>
    </row>
    <row r="41" spans="2:13" ht="91.2" x14ac:dyDescent="0.3">
      <c r="B41" s="55">
        <v>4</v>
      </c>
      <c r="C41" s="55" t="s">
        <v>82</v>
      </c>
      <c r="D41" s="56" t="s">
        <v>388</v>
      </c>
      <c r="E41" s="56" t="s">
        <v>389</v>
      </c>
      <c r="F41" s="55" t="s">
        <v>5</v>
      </c>
      <c r="G41" s="55" t="s">
        <v>17</v>
      </c>
      <c r="H41" s="56" t="s">
        <v>371</v>
      </c>
      <c r="I41" s="56" t="s">
        <v>372</v>
      </c>
      <c r="J41" s="55" t="s">
        <v>87</v>
      </c>
      <c r="K41" s="56"/>
      <c r="L41" s="57"/>
      <c r="M41" s="56"/>
    </row>
    <row r="42" spans="2:13" ht="102.6" x14ac:dyDescent="0.3">
      <c r="B42" s="55">
        <v>4</v>
      </c>
      <c r="C42" s="55" t="s">
        <v>82</v>
      </c>
      <c r="D42" s="56" t="s">
        <v>302</v>
      </c>
      <c r="E42" s="56" t="s">
        <v>267</v>
      </c>
      <c r="F42" s="55" t="s">
        <v>5</v>
      </c>
      <c r="G42" s="55" t="s">
        <v>17</v>
      </c>
      <c r="H42" s="56" t="s">
        <v>373</v>
      </c>
      <c r="I42" s="56" t="s">
        <v>374</v>
      </c>
      <c r="J42" s="55" t="s">
        <v>88</v>
      </c>
      <c r="K42" s="56"/>
      <c r="L42" s="57"/>
      <c r="M42" s="56"/>
    </row>
    <row r="43" spans="2:13" ht="79.8" x14ac:dyDescent="0.3">
      <c r="B43" s="55">
        <v>4</v>
      </c>
      <c r="C43" s="55" t="s">
        <v>82</v>
      </c>
      <c r="D43" s="56" t="s">
        <v>390</v>
      </c>
      <c r="E43" s="56" t="s">
        <v>391</v>
      </c>
      <c r="F43" s="55" t="s">
        <v>5</v>
      </c>
      <c r="G43" s="55" t="s">
        <v>17</v>
      </c>
      <c r="H43" s="56" t="s">
        <v>375</v>
      </c>
      <c r="I43" s="56" t="s">
        <v>278</v>
      </c>
      <c r="J43" s="55" t="s">
        <v>87</v>
      </c>
      <c r="K43" s="56"/>
      <c r="L43" s="57"/>
      <c r="M43" s="56"/>
    </row>
    <row r="44" spans="2:13" ht="114" x14ac:dyDescent="0.3">
      <c r="B44" s="55">
        <v>4</v>
      </c>
      <c r="C44" s="55" t="s">
        <v>82</v>
      </c>
      <c r="D44" s="56" t="s">
        <v>392</v>
      </c>
      <c r="E44" s="56" t="s">
        <v>304</v>
      </c>
      <c r="F44" s="55" t="s">
        <v>5</v>
      </c>
      <c r="G44" s="55" t="s">
        <v>17</v>
      </c>
      <c r="H44" s="56" t="s">
        <v>376</v>
      </c>
      <c r="I44" s="56" t="s">
        <v>377</v>
      </c>
      <c r="J44" s="55" t="s">
        <v>86</v>
      </c>
      <c r="K44" s="56"/>
      <c r="L44" s="57"/>
      <c r="M44" s="56"/>
    </row>
    <row r="45" spans="2:13" ht="79.8" x14ac:dyDescent="0.3">
      <c r="B45" s="55">
        <v>4</v>
      </c>
      <c r="C45" s="55" t="s">
        <v>173</v>
      </c>
      <c r="D45" s="56" t="s">
        <v>394</v>
      </c>
      <c r="E45" s="56" t="s">
        <v>393</v>
      </c>
      <c r="F45" s="55" t="s">
        <v>5</v>
      </c>
      <c r="G45" s="55" t="s">
        <v>17</v>
      </c>
      <c r="H45" s="56" t="s">
        <v>378</v>
      </c>
      <c r="I45" s="56" t="s">
        <v>379</v>
      </c>
      <c r="J45" s="55" t="s">
        <v>86</v>
      </c>
      <c r="K45" s="56"/>
      <c r="L45" s="57"/>
      <c r="M45" s="56"/>
    </row>
    <row r="46" spans="2:13" ht="45.6" x14ac:dyDescent="0.3">
      <c r="B46" s="55">
        <v>4</v>
      </c>
      <c r="C46" s="55" t="s">
        <v>174</v>
      </c>
      <c r="D46" s="56" t="s">
        <v>368</v>
      </c>
      <c r="E46" s="56" t="s">
        <v>395</v>
      </c>
      <c r="F46" s="55" t="s">
        <v>5</v>
      </c>
      <c r="G46" s="55" t="s">
        <v>17</v>
      </c>
      <c r="H46" s="56" t="s">
        <v>380</v>
      </c>
      <c r="I46" s="56" t="s">
        <v>381</v>
      </c>
      <c r="J46" s="55" t="s">
        <v>86</v>
      </c>
      <c r="K46" s="56"/>
      <c r="L46" s="57"/>
      <c r="M46" s="56"/>
    </row>
    <row r="47" spans="2:13" ht="34.200000000000003" x14ac:dyDescent="0.3">
      <c r="B47" s="55">
        <v>4</v>
      </c>
      <c r="C47" s="55" t="s">
        <v>174</v>
      </c>
      <c r="D47" s="56" t="s">
        <v>368</v>
      </c>
      <c r="E47" s="56" t="s">
        <v>358</v>
      </c>
      <c r="F47" s="55" t="s">
        <v>5</v>
      </c>
      <c r="G47" s="55" t="s">
        <v>17</v>
      </c>
      <c r="H47" s="56" t="s">
        <v>382</v>
      </c>
      <c r="I47" s="56" t="s">
        <v>383</v>
      </c>
      <c r="J47" s="55" t="s">
        <v>87</v>
      </c>
      <c r="K47" s="56"/>
      <c r="L47" s="57"/>
      <c r="M47" s="56"/>
    </row>
    <row r="48" spans="2:13" ht="79.8" x14ac:dyDescent="0.3">
      <c r="B48" s="55">
        <v>4</v>
      </c>
      <c r="C48" s="55" t="s">
        <v>174</v>
      </c>
      <c r="D48" s="56" t="s">
        <v>397</v>
      </c>
      <c r="E48" s="56" t="s">
        <v>396</v>
      </c>
      <c r="F48" s="55" t="s">
        <v>5</v>
      </c>
      <c r="G48" s="55" t="s">
        <v>17</v>
      </c>
      <c r="H48" s="56" t="s">
        <v>384</v>
      </c>
      <c r="I48" s="56" t="s">
        <v>385</v>
      </c>
      <c r="J48" s="55" t="s">
        <v>88</v>
      </c>
      <c r="K48" s="56"/>
      <c r="L48" s="57"/>
      <c r="M48" s="56"/>
    </row>
    <row r="49" spans="2:13" ht="57" x14ac:dyDescent="0.3">
      <c r="B49" s="55">
        <v>4</v>
      </c>
      <c r="C49" s="55" t="s">
        <v>174</v>
      </c>
      <c r="D49" s="56" t="s">
        <v>397</v>
      </c>
      <c r="E49" s="56" t="s">
        <v>312</v>
      </c>
      <c r="F49" s="55" t="s">
        <v>5</v>
      </c>
      <c r="G49" s="55" t="s">
        <v>17</v>
      </c>
      <c r="H49" s="56" t="s">
        <v>386</v>
      </c>
      <c r="I49" s="56" t="s">
        <v>387</v>
      </c>
      <c r="J49" s="55" t="s">
        <v>86</v>
      </c>
      <c r="K49" s="56"/>
      <c r="L49" s="57"/>
      <c r="M4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18 C21:C32 C35:C38 C41:C49" xr:uid="{00000000-0002-0000-2A00-000000000000}">
      <formula1>Frentes</formula1>
    </dataValidation>
    <dataValidation type="list" allowBlank="1" showInputMessage="1" showErrorMessage="1" sqref="F35:F38 F15:F18 F21:F32 F41:F49" xr:uid="{00000000-0002-0000-2A00-000001000000}">
      <formula1>Alta_Dirección</formula1>
    </dataValidation>
    <dataValidation type="list" allowBlank="1" showInputMessage="1" showErrorMessage="1" sqref="J15:J18 J21:J32 J35:J38 J41:J49" xr:uid="{00000000-0002-0000-2A00-000002000000}">
      <formula1>Categoría</formula1>
    </dataValidation>
    <dataValidation type="list" allowBlank="1" showInputMessage="1" showErrorMessage="1" sqref="L21:L32 L41:L49 L35:L38 L15:L18" xr:uid="{00000000-0002-0000-2A00-000003000000}">
      <formula1>Cumplimiento</formula1>
    </dataValidation>
    <dataValidation type="list" allowBlank="1" showInputMessage="1" showErrorMessage="1" sqref="G35:G38 G15:G18 G21:G32 G41:G49" xr:uid="{00000000-0002-0000-2A00-000004000000}">
      <formula1>Área</formula1>
    </dataValidation>
    <dataValidation type="list" allowBlank="1" showInputMessage="1" showErrorMessage="1" sqref="B15:B18 B21:B32 B35:B38 B41:B49" xr:uid="{00000000-0002-0000-2A00-000005000000}">
      <formula1>Trimestre</formula1>
    </dataValidation>
  </dataValidations>
  <hyperlinks>
    <hyperlink ref="L10:M11" location="Instrucciones!A1" display="Instrucciones para el diligenciamiento" xr:uid="{00000000-0004-0000-2A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548828FB-1B93-45A3-9489-C7614F48A048}">
            <xm:f>NOT(ISERROR(SEARCH(TB!$B$25,L15)))</xm:f>
            <xm:f>TB!$B$25</xm:f>
            <x14:dxf>
              <fill>
                <patternFill>
                  <fgColor theme="1"/>
                  <bgColor rgb="FF00B050"/>
                </patternFill>
              </fill>
            </x14:dxf>
          </x14:cfRule>
          <x14:cfRule type="containsText" priority="14" operator="containsText" id="{938B2815-BC53-4D3D-8090-CB604B98787B}">
            <xm:f>NOT(ISERROR(SEARCH(TB!$B$24,L15)))</xm:f>
            <xm:f>TB!$B$24</xm:f>
            <x14:dxf>
              <fill>
                <patternFill>
                  <fgColor theme="1"/>
                  <bgColor rgb="FFFFFF00"/>
                </patternFill>
              </fill>
            </x14:dxf>
          </x14:cfRule>
          <x14:cfRule type="containsText" priority="15" operator="containsText" id="{0D9CB4C2-096D-48E5-B022-824628822CAE}">
            <xm:f>NOT(ISERROR(SEARCH(TB!$B$23,L15)))</xm:f>
            <xm:f>TB!$B$23</xm:f>
            <x14:dxf>
              <fill>
                <patternFill>
                  <fgColor theme="1"/>
                  <bgColor rgb="FFFFC000"/>
                </patternFill>
              </fill>
            </x14:dxf>
          </x14:cfRule>
          <x14:cfRule type="containsText" priority="16" operator="containsText" id="{CF8B4743-0C27-4430-AEF7-5ACFB6636658}">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9E9D1716-1624-4046-93A0-DF3C7BFAAB6D}">
            <xm:f>NOT(ISERROR(SEARCH(TB!$B$25,L21)))</xm:f>
            <xm:f>TB!$B$25</xm:f>
            <x14:dxf>
              <fill>
                <patternFill>
                  <fgColor theme="1"/>
                  <bgColor rgb="FF00B050"/>
                </patternFill>
              </fill>
            </x14:dxf>
          </x14:cfRule>
          <x14:cfRule type="containsText" priority="10" operator="containsText" id="{9A03D7C6-F1DF-487F-A3C3-39EABD13D8C9}">
            <xm:f>NOT(ISERROR(SEARCH(TB!$B$24,L21)))</xm:f>
            <xm:f>TB!$B$24</xm:f>
            <x14:dxf>
              <fill>
                <patternFill>
                  <fgColor theme="1"/>
                  <bgColor rgb="FFFFFF00"/>
                </patternFill>
              </fill>
            </x14:dxf>
          </x14:cfRule>
          <x14:cfRule type="containsText" priority="11" operator="containsText" id="{BE4C6D77-3CE8-4043-980F-6D474045F839}">
            <xm:f>NOT(ISERROR(SEARCH(TB!$B$23,L21)))</xm:f>
            <xm:f>TB!$B$23</xm:f>
            <x14:dxf>
              <fill>
                <patternFill>
                  <fgColor theme="1"/>
                  <bgColor rgb="FFFFC000"/>
                </patternFill>
              </fill>
            </x14:dxf>
          </x14:cfRule>
          <x14:cfRule type="containsText" priority="12" operator="containsText" id="{FFCD0B58-9587-4DC2-ABA6-33D126672514}">
            <xm:f>NOT(ISERROR(SEARCH(TB!$B$22,L21)))</xm:f>
            <xm:f>TB!$B$22</xm:f>
            <x14:dxf>
              <fill>
                <patternFill>
                  <fgColor theme="1"/>
                  <bgColor rgb="FFFF0000"/>
                </patternFill>
              </fill>
            </x14:dxf>
          </x14:cfRule>
          <xm:sqref>L21:L32</xm:sqref>
        </x14:conditionalFormatting>
        <x14:conditionalFormatting xmlns:xm="http://schemas.microsoft.com/office/excel/2006/main">
          <x14:cfRule type="containsText" priority="5" operator="containsText" id="{A61A45C1-609D-4604-8B6F-95B539213108}">
            <xm:f>NOT(ISERROR(SEARCH(TB!$B$25,L35)))</xm:f>
            <xm:f>TB!$B$25</xm:f>
            <x14:dxf>
              <fill>
                <patternFill>
                  <fgColor theme="1"/>
                  <bgColor rgb="FF00B050"/>
                </patternFill>
              </fill>
            </x14:dxf>
          </x14:cfRule>
          <x14:cfRule type="containsText" priority="6" operator="containsText" id="{8D4C5FE0-7D3F-44BE-989E-CAE0A8375337}">
            <xm:f>NOT(ISERROR(SEARCH(TB!$B$24,L35)))</xm:f>
            <xm:f>TB!$B$24</xm:f>
            <x14:dxf>
              <fill>
                <patternFill>
                  <fgColor theme="1"/>
                  <bgColor rgb="FFFFFF00"/>
                </patternFill>
              </fill>
            </x14:dxf>
          </x14:cfRule>
          <x14:cfRule type="containsText" priority="7" operator="containsText" id="{121C9133-56D9-448F-B78B-CCBD64B93C97}">
            <xm:f>NOT(ISERROR(SEARCH(TB!$B$23,L35)))</xm:f>
            <xm:f>TB!$B$23</xm:f>
            <x14:dxf>
              <fill>
                <patternFill>
                  <fgColor theme="1"/>
                  <bgColor rgb="FFFFC000"/>
                </patternFill>
              </fill>
            </x14:dxf>
          </x14:cfRule>
          <x14:cfRule type="containsText" priority="8" operator="containsText" id="{257510C1-7329-4610-AF98-F355278B90D7}">
            <xm:f>NOT(ISERROR(SEARCH(TB!$B$22,L35)))</xm:f>
            <xm:f>TB!$B$22</xm:f>
            <x14:dxf>
              <fill>
                <patternFill>
                  <fgColor theme="1"/>
                  <bgColor rgb="FFFF0000"/>
                </patternFill>
              </fill>
            </x14:dxf>
          </x14:cfRule>
          <xm:sqref>L35:L38</xm:sqref>
        </x14:conditionalFormatting>
        <x14:conditionalFormatting xmlns:xm="http://schemas.microsoft.com/office/excel/2006/main">
          <x14:cfRule type="containsText" priority="1" operator="containsText" id="{6A078DB2-70FA-4A59-BB9C-460A4448C0C3}">
            <xm:f>NOT(ISERROR(SEARCH(TB!$B$25,L41)))</xm:f>
            <xm:f>TB!$B$25</xm:f>
            <x14:dxf>
              <fill>
                <patternFill>
                  <fgColor theme="1"/>
                  <bgColor rgb="FF00B050"/>
                </patternFill>
              </fill>
            </x14:dxf>
          </x14:cfRule>
          <x14:cfRule type="containsText" priority="2" operator="containsText" id="{D697E91E-BC73-4E9F-914B-ED7178C8B8A1}">
            <xm:f>NOT(ISERROR(SEARCH(TB!$B$24,L41)))</xm:f>
            <xm:f>TB!$B$24</xm:f>
            <x14:dxf>
              <fill>
                <patternFill>
                  <fgColor theme="1"/>
                  <bgColor rgb="FFFFFF00"/>
                </patternFill>
              </fill>
            </x14:dxf>
          </x14:cfRule>
          <x14:cfRule type="containsText" priority="3" operator="containsText" id="{003DD789-A536-4353-BA99-16CA21715042}">
            <xm:f>NOT(ISERROR(SEARCH(TB!$B$23,L41)))</xm:f>
            <xm:f>TB!$B$23</xm:f>
            <x14:dxf>
              <fill>
                <patternFill>
                  <fgColor theme="1"/>
                  <bgColor rgb="FFFFC000"/>
                </patternFill>
              </fill>
            </x14:dxf>
          </x14:cfRule>
          <x14:cfRule type="containsText" priority="4" operator="containsText" id="{C0D1F82D-3866-4975-9770-0D1952ED4B2F}">
            <xm:f>NOT(ISERROR(SEARCH(TB!$B$22,L41)))</xm:f>
            <xm:f>TB!$B$22</xm:f>
            <x14:dxf>
              <fill>
                <patternFill>
                  <fgColor theme="1"/>
                  <bgColor rgb="FFFF0000"/>
                </patternFill>
              </fill>
            </x14:dxf>
          </x14:cfRule>
          <xm:sqref>L41:L49</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94"/>
  <dimension ref="A1:W51"/>
  <sheetViews>
    <sheetView zoomScale="62" zoomScaleNormal="62" workbookViewId="0">
      <pane ySplit="14" topLeftCell="A15" activePane="bottomLeft" state="frozen"/>
      <selection activeCell="D10" sqref="D10:D11"/>
      <selection pane="bottomLeft" activeCell="M51" sqref="M51"/>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225</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v>
      </c>
      <c r="J9" s="40"/>
      <c r="K9" s="41"/>
      <c r="L9" s="40"/>
      <c r="M9" s="40"/>
      <c r="N9" s="40"/>
    </row>
    <row r="10" spans="1:14" s="47" customFormat="1" ht="11.4" customHeight="1" x14ac:dyDescent="0.3">
      <c r="B10" s="48"/>
      <c r="C10" s="164" t="s">
        <v>96</v>
      </c>
      <c r="D10" s="165" t="str">
        <f>Contenido!S17</f>
        <v>Dirección Administrativa de la Extensión Facatativá</v>
      </c>
      <c r="E10" s="43" t="s">
        <v>92</v>
      </c>
      <c r="F10" s="44">
        <v>1</v>
      </c>
      <c r="G10" s="43" t="s">
        <v>90</v>
      </c>
      <c r="H10" s="45" t="s">
        <v>115</v>
      </c>
      <c r="I10" s="46">
        <f>(SUM(L$21:L$29))/F10</f>
        <v>0</v>
      </c>
      <c r="J10" s="48"/>
      <c r="K10" s="50"/>
      <c r="L10" s="166" t="s">
        <v>100</v>
      </c>
      <c r="M10" s="166"/>
    </row>
    <row r="11" spans="1:14" s="47" customFormat="1" ht="11.4" customHeight="1" x14ac:dyDescent="0.3">
      <c r="B11" s="48"/>
      <c r="C11" s="164"/>
      <c r="D11" s="165"/>
      <c r="E11" s="43" t="s">
        <v>176</v>
      </c>
      <c r="F11" s="44">
        <v>1</v>
      </c>
      <c r="G11" s="43" t="s">
        <v>90</v>
      </c>
      <c r="H11" s="45" t="s">
        <v>178</v>
      </c>
      <c r="I11" s="46">
        <f>(SUM(L$32:L$40))/F11</f>
        <v>0</v>
      </c>
      <c r="J11" s="48"/>
      <c r="K11" s="50"/>
      <c r="L11" s="166"/>
      <c r="M11" s="166"/>
    </row>
    <row r="12" spans="1:14" s="47" customFormat="1" ht="11.4" customHeight="1" x14ac:dyDescent="0.3">
      <c r="B12" s="48"/>
      <c r="C12" s="43"/>
      <c r="D12" s="49"/>
      <c r="E12" s="43" t="s">
        <v>177</v>
      </c>
      <c r="F12" s="44">
        <v>1</v>
      </c>
      <c r="G12" s="43" t="s">
        <v>90</v>
      </c>
      <c r="H12" s="45" t="s">
        <v>179</v>
      </c>
      <c r="I12" s="46">
        <f>(SUM(L$43:L$51))/F12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91.2" x14ac:dyDescent="0.3">
      <c r="B15" s="55">
        <v>1</v>
      </c>
      <c r="C15" s="55" t="s">
        <v>174</v>
      </c>
      <c r="D15" s="56" t="s">
        <v>243</v>
      </c>
      <c r="E15" s="56" t="s">
        <v>351</v>
      </c>
      <c r="F15" s="55" t="s">
        <v>5</v>
      </c>
      <c r="G15" s="55" t="s">
        <v>23</v>
      </c>
      <c r="H15" s="56" t="s">
        <v>398</v>
      </c>
      <c r="I15" s="56" t="s">
        <v>399</v>
      </c>
      <c r="J15" s="55" t="s">
        <v>87</v>
      </c>
      <c r="K15" s="56"/>
      <c r="L15" s="57"/>
      <c r="M15" s="56"/>
    </row>
    <row r="16" spans="1:14" ht="79.8" x14ac:dyDescent="0.3">
      <c r="B16" s="55">
        <v>1</v>
      </c>
      <c r="C16" s="55" t="s">
        <v>174</v>
      </c>
      <c r="D16" s="56" t="s">
        <v>257</v>
      </c>
      <c r="E16" s="56" t="s">
        <v>406</v>
      </c>
      <c r="F16" s="55" t="s">
        <v>5</v>
      </c>
      <c r="G16" s="55" t="s">
        <v>23</v>
      </c>
      <c r="H16" s="56" t="s">
        <v>400</v>
      </c>
      <c r="I16" s="56" t="s">
        <v>401</v>
      </c>
      <c r="J16" s="55" t="s">
        <v>86</v>
      </c>
      <c r="K16" s="56"/>
      <c r="L16" s="57"/>
      <c r="M16" s="56"/>
    </row>
    <row r="17" spans="2:13" ht="91.2" x14ac:dyDescent="0.3">
      <c r="B17" s="55">
        <v>1</v>
      </c>
      <c r="C17" s="55" t="s">
        <v>174</v>
      </c>
      <c r="D17" s="56" t="s">
        <v>407</v>
      </c>
      <c r="E17" s="56" t="s">
        <v>408</v>
      </c>
      <c r="F17" s="55" t="s">
        <v>5</v>
      </c>
      <c r="G17" s="55" t="s">
        <v>23</v>
      </c>
      <c r="H17" s="56" t="s">
        <v>402</v>
      </c>
      <c r="I17" s="56" t="s">
        <v>403</v>
      </c>
      <c r="J17" s="55" t="s">
        <v>87</v>
      </c>
      <c r="K17" s="56"/>
      <c r="L17" s="57"/>
      <c r="M17" s="56"/>
    </row>
    <row r="18" spans="2:13" ht="79.8" x14ac:dyDescent="0.3">
      <c r="B18" s="55">
        <v>1</v>
      </c>
      <c r="C18" s="55" t="s">
        <v>174</v>
      </c>
      <c r="D18" s="56" t="s">
        <v>363</v>
      </c>
      <c r="E18" s="56" t="s">
        <v>409</v>
      </c>
      <c r="F18" s="55" t="s">
        <v>5</v>
      </c>
      <c r="G18" s="55" t="s">
        <v>23</v>
      </c>
      <c r="H18" s="56" t="s">
        <v>404</v>
      </c>
      <c r="I18" s="56" t="s">
        <v>405</v>
      </c>
      <c r="J18" s="55" t="s">
        <v>87</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114" x14ac:dyDescent="0.3">
      <c r="B21" s="55">
        <v>2</v>
      </c>
      <c r="C21" s="55" t="s">
        <v>175</v>
      </c>
      <c r="D21" s="56" t="s">
        <v>243</v>
      </c>
      <c r="E21" s="56" t="s">
        <v>345</v>
      </c>
      <c r="F21" s="55" t="s">
        <v>5</v>
      </c>
      <c r="G21" s="55" t="s">
        <v>23</v>
      </c>
      <c r="H21" s="56" t="s">
        <v>410</v>
      </c>
      <c r="I21" s="56" t="s">
        <v>411</v>
      </c>
      <c r="J21" s="55" t="s">
        <v>86</v>
      </c>
      <c r="K21" s="56"/>
      <c r="L21" s="57"/>
      <c r="M21" s="56"/>
    </row>
    <row r="22" spans="2:13" ht="102.6" x14ac:dyDescent="0.3">
      <c r="B22" s="55">
        <v>2</v>
      </c>
      <c r="C22" s="55" t="s">
        <v>175</v>
      </c>
      <c r="D22" s="56" t="s">
        <v>256</v>
      </c>
      <c r="E22" s="56" t="s">
        <v>426</v>
      </c>
      <c r="F22" s="55" t="s">
        <v>5</v>
      </c>
      <c r="G22" s="55" t="s">
        <v>23</v>
      </c>
      <c r="H22" s="56" t="s">
        <v>412</v>
      </c>
      <c r="I22" s="56" t="s">
        <v>413</v>
      </c>
      <c r="J22" s="55" t="s">
        <v>87</v>
      </c>
      <c r="K22" s="56"/>
      <c r="L22" s="57"/>
      <c r="M22" s="56"/>
    </row>
    <row r="23" spans="2:13" ht="114" x14ac:dyDescent="0.3">
      <c r="B23" s="55">
        <v>2</v>
      </c>
      <c r="C23" s="55" t="s">
        <v>175</v>
      </c>
      <c r="D23" s="56" t="s">
        <v>322</v>
      </c>
      <c r="E23" s="56" t="s">
        <v>426</v>
      </c>
      <c r="F23" s="55" t="s">
        <v>5</v>
      </c>
      <c r="G23" s="55" t="s">
        <v>23</v>
      </c>
      <c r="H23" s="56" t="s">
        <v>414</v>
      </c>
      <c r="I23" s="56" t="s">
        <v>415</v>
      </c>
      <c r="J23" s="55" t="s">
        <v>87</v>
      </c>
      <c r="K23" s="56"/>
      <c r="L23" s="57"/>
      <c r="M23" s="56"/>
    </row>
    <row r="24" spans="2:13" ht="57" x14ac:dyDescent="0.3">
      <c r="B24" s="55">
        <v>2</v>
      </c>
      <c r="C24" s="55" t="s">
        <v>174</v>
      </c>
      <c r="D24" s="56" t="s">
        <v>243</v>
      </c>
      <c r="E24" s="56" t="s">
        <v>427</v>
      </c>
      <c r="F24" s="55" t="s">
        <v>5</v>
      </c>
      <c r="G24" s="55" t="s">
        <v>23</v>
      </c>
      <c r="H24" s="56" t="s">
        <v>416</v>
      </c>
      <c r="I24" s="56" t="s">
        <v>417</v>
      </c>
      <c r="J24" s="55" t="s">
        <v>87</v>
      </c>
      <c r="K24" s="56"/>
      <c r="L24" s="57"/>
      <c r="M24" s="56"/>
    </row>
    <row r="25" spans="2:13" ht="91.2" x14ac:dyDescent="0.3">
      <c r="B25" s="55">
        <v>2</v>
      </c>
      <c r="C25" s="55" t="s">
        <v>174</v>
      </c>
      <c r="D25" s="56" t="s">
        <v>243</v>
      </c>
      <c r="E25" s="56" t="s">
        <v>351</v>
      </c>
      <c r="F25" s="55" t="s">
        <v>5</v>
      </c>
      <c r="G25" s="55" t="s">
        <v>23</v>
      </c>
      <c r="H25" s="56" t="s">
        <v>418</v>
      </c>
      <c r="I25" s="56" t="s">
        <v>419</v>
      </c>
      <c r="J25" s="55" t="s">
        <v>87</v>
      </c>
      <c r="K25" s="56"/>
      <c r="L25" s="57"/>
      <c r="M25" s="56"/>
    </row>
    <row r="26" spans="2:13" ht="79.8" x14ac:dyDescent="0.3">
      <c r="B26" s="55">
        <v>2</v>
      </c>
      <c r="C26" s="55" t="s">
        <v>174</v>
      </c>
      <c r="D26" s="56" t="s">
        <v>257</v>
      </c>
      <c r="E26" s="56" t="s">
        <v>428</v>
      </c>
      <c r="F26" s="55" t="s">
        <v>5</v>
      </c>
      <c r="G26" s="55" t="s">
        <v>23</v>
      </c>
      <c r="H26" s="56" t="s">
        <v>420</v>
      </c>
      <c r="I26" s="56" t="s">
        <v>421</v>
      </c>
      <c r="J26" s="55" t="s">
        <v>86</v>
      </c>
      <c r="K26" s="56"/>
      <c r="L26" s="57"/>
      <c r="M26" s="56"/>
    </row>
    <row r="27" spans="2:13" ht="34.200000000000003" x14ac:dyDescent="0.3">
      <c r="B27" s="55">
        <v>2</v>
      </c>
      <c r="C27" s="55" t="s">
        <v>174</v>
      </c>
      <c r="D27" s="56" t="s">
        <v>354</v>
      </c>
      <c r="E27" s="56" t="s">
        <v>353</v>
      </c>
      <c r="F27" s="55" t="s">
        <v>5</v>
      </c>
      <c r="G27" s="55" t="s">
        <v>23</v>
      </c>
      <c r="H27" s="56" t="s">
        <v>422</v>
      </c>
      <c r="I27" s="56" t="s">
        <v>423</v>
      </c>
      <c r="J27" s="55" t="s">
        <v>88</v>
      </c>
      <c r="K27" s="56"/>
      <c r="L27" s="57"/>
      <c r="M27" s="56"/>
    </row>
    <row r="28" spans="2:13" ht="91.2" x14ac:dyDescent="0.3">
      <c r="B28" s="55">
        <v>2</v>
      </c>
      <c r="C28" s="55" t="s">
        <v>174</v>
      </c>
      <c r="D28" s="56" t="s">
        <v>354</v>
      </c>
      <c r="E28" s="56" t="s">
        <v>408</v>
      </c>
      <c r="F28" s="55" t="s">
        <v>5</v>
      </c>
      <c r="G28" s="55" t="s">
        <v>23</v>
      </c>
      <c r="H28" s="56" t="s">
        <v>424</v>
      </c>
      <c r="I28" s="56" t="s">
        <v>403</v>
      </c>
      <c r="J28" s="55" t="s">
        <v>87</v>
      </c>
      <c r="K28" s="56"/>
      <c r="L28" s="57"/>
      <c r="M28" s="56"/>
    </row>
    <row r="29" spans="2:13" ht="79.8" x14ac:dyDescent="0.3">
      <c r="B29" s="55">
        <v>2</v>
      </c>
      <c r="C29" s="55" t="s">
        <v>174</v>
      </c>
      <c r="D29" s="56" t="s">
        <v>354</v>
      </c>
      <c r="E29" s="56" t="s">
        <v>429</v>
      </c>
      <c r="F29" s="55" t="s">
        <v>5</v>
      </c>
      <c r="G29" s="55" t="s">
        <v>23</v>
      </c>
      <c r="H29" s="56" t="s">
        <v>425</v>
      </c>
      <c r="I29" s="56" t="s">
        <v>405</v>
      </c>
      <c r="J29" s="55" t="s">
        <v>87</v>
      </c>
      <c r="K29" s="56"/>
      <c r="L29" s="57"/>
      <c r="M29" s="56"/>
    </row>
    <row r="30" spans="2:13" ht="12" thickBot="1" x14ac:dyDescent="0.35"/>
    <row r="31" spans="2:13" s="48" customFormat="1" ht="30.6" customHeight="1" thickTop="1" x14ac:dyDescent="0.3">
      <c r="B31" s="51" t="s">
        <v>93</v>
      </c>
      <c r="C31" s="51" t="s">
        <v>75</v>
      </c>
      <c r="D31" s="51" t="s">
        <v>76</v>
      </c>
      <c r="E31" s="51" t="s">
        <v>77</v>
      </c>
      <c r="F31" s="51" t="s">
        <v>78</v>
      </c>
      <c r="G31" s="51" t="s">
        <v>79</v>
      </c>
      <c r="H31" s="52" t="s">
        <v>156</v>
      </c>
      <c r="I31" s="52" t="s">
        <v>157</v>
      </c>
      <c r="J31" s="52" t="s">
        <v>158</v>
      </c>
      <c r="K31" s="52" t="s">
        <v>80</v>
      </c>
      <c r="L31" s="53" t="s">
        <v>94</v>
      </c>
      <c r="M31" s="53" t="s">
        <v>95</v>
      </c>
    </row>
    <row r="32" spans="2:13" ht="91.2" x14ac:dyDescent="0.3">
      <c r="B32" s="55">
        <v>3</v>
      </c>
      <c r="C32" s="55" t="s">
        <v>82</v>
      </c>
      <c r="D32" s="56" t="s">
        <v>296</v>
      </c>
      <c r="E32" s="56" t="s">
        <v>442</v>
      </c>
      <c r="F32" s="55" t="s">
        <v>5</v>
      </c>
      <c r="G32" s="55" t="s">
        <v>23</v>
      </c>
      <c r="H32" s="56" t="s">
        <v>452</v>
      </c>
      <c r="I32" s="56" t="s">
        <v>451</v>
      </c>
      <c r="J32" s="55" t="s">
        <v>87</v>
      </c>
      <c r="K32" s="56"/>
      <c r="L32" s="57"/>
      <c r="M32" s="56"/>
    </row>
    <row r="33" spans="2:13" ht="68.400000000000006" x14ac:dyDescent="0.3">
      <c r="B33" s="55">
        <v>3</v>
      </c>
      <c r="C33" s="55" t="s">
        <v>82</v>
      </c>
      <c r="D33" s="56" t="s">
        <v>443</v>
      </c>
      <c r="E33" s="56" t="s">
        <v>266</v>
      </c>
      <c r="F33" s="55" t="s">
        <v>5</v>
      </c>
      <c r="G33" s="55" t="s">
        <v>23</v>
      </c>
      <c r="H33" s="56" t="s">
        <v>453</v>
      </c>
      <c r="I33" s="56" t="s">
        <v>264</v>
      </c>
      <c r="J33" s="55" t="s">
        <v>88</v>
      </c>
      <c r="K33" s="56"/>
      <c r="L33" s="57"/>
      <c r="M33" s="56"/>
    </row>
    <row r="34" spans="2:13" ht="91.2" x14ac:dyDescent="0.3">
      <c r="B34" s="55">
        <v>3</v>
      </c>
      <c r="C34" s="55" t="s">
        <v>82</v>
      </c>
      <c r="D34" s="56" t="s">
        <v>299</v>
      </c>
      <c r="E34" s="56" t="s">
        <v>298</v>
      </c>
      <c r="F34" s="55" t="s">
        <v>5</v>
      </c>
      <c r="G34" s="55" t="s">
        <v>23</v>
      </c>
      <c r="H34" s="56" t="s">
        <v>430</v>
      </c>
      <c r="I34" s="56" t="s">
        <v>431</v>
      </c>
      <c r="J34" s="55" t="s">
        <v>87</v>
      </c>
      <c r="K34" s="56"/>
      <c r="L34" s="57"/>
      <c r="M34" s="56"/>
    </row>
    <row r="35" spans="2:13" ht="102.6" x14ac:dyDescent="0.3">
      <c r="B35" s="55">
        <v>3</v>
      </c>
      <c r="C35" s="55" t="s">
        <v>82</v>
      </c>
      <c r="D35" s="56" t="s">
        <v>268</v>
      </c>
      <c r="E35" s="56" t="s">
        <v>444</v>
      </c>
      <c r="F35" s="55" t="s">
        <v>5</v>
      </c>
      <c r="G35" s="55" t="s">
        <v>23</v>
      </c>
      <c r="H35" s="56" t="s">
        <v>455</v>
      </c>
      <c r="I35" s="56" t="s">
        <v>454</v>
      </c>
      <c r="J35" s="55" t="s">
        <v>88</v>
      </c>
      <c r="K35" s="56"/>
      <c r="L35" s="57"/>
      <c r="M35" s="56"/>
    </row>
    <row r="36" spans="2:13" ht="57" x14ac:dyDescent="0.3">
      <c r="B36" s="55">
        <v>3</v>
      </c>
      <c r="C36" s="55" t="s">
        <v>82</v>
      </c>
      <c r="D36" s="56" t="s">
        <v>445</v>
      </c>
      <c r="E36" s="56" t="s">
        <v>446</v>
      </c>
      <c r="F36" s="55" t="s">
        <v>5</v>
      </c>
      <c r="G36" s="55" t="s">
        <v>23</v>
      </c>
      <c r="H36" s="56" t="s">
        <v>432</v>
      </c>
      <c r="I36" s="56" t="s">
        <v>433</v>
      </c>
      <c r="J36" s="55" t="s">
        <v>88</v>
      </c>
      <c r="K36" s="56"/>
      <c r="L36" s="57"/>
      <c r="M36" s="56"/>
    </row>
    <row r="37" spans="2:13" ht="114" x14ac:dyDescent="0.3">
      <c r="B37" s="55">
        <v>3</v>
      </c>
      <c r="C37" s="55" t="s">
        <v>82</v>
      </c>
      <c r="D37" s="56" t="s">
        <v>392</v>
      </c>
      <c r="E37" s="56" t="s">
        <v>447</v>
      </c>
      <c r="F37" s="55" t="s">
        <v>5</v>
      </c>
      <c r="G37" s="55" t="s">
        <v>23</v>
      </c>
      <c r="H37" s="56" t="s">
        <v>434</v>
      </c>
      <c r="I37" s="56" t="s">
        <v>435</v>
      </c>
      <c r="J37" s="55" t="s">
        <v>86</v>
      </c>
      <c r="K37" s="56"/>
      <c r="L37" s="57"/>
      <c r="M37" s="56"/>
    </row>
    <row r="38" spans="2:13" ht="68.400000000000006" x14ac:dyDescent="0.3">
      <c r="B38" s="55">
        <v>3</v>
      </c>
      <c r="C38" s="55" t="s">
        <v>173</v>
      </c>
      <c r="D38" s="56" t="s">
        <v>449</v>
      </c>
      <c r="E38" s="56" t="s">
        <v>448</v>
      </c>
      <c r="F38" s="55" t="s">
        <v>5</v>
      </c>
      <c r="G38" s="55" t="s">
        <v>23</v>
      </c>
      <c r="H38" s="56" t="s">
        <v>436</v>
      </c>
      <c r="I38" s="56" t="s">
        <v>437</v>
      </c>
      <c r="J38" s="55" t="s">
        <v>86</v>
      </c>
      <c r="K38" s="56"/>
      <c r="L38" s="57"/>
      <c r="M38" s="56"/>
    </row>
    <row r="39" spans="2:13" ht="45.6" x14ac:dyDescent="0.3">
      <c r="B39" s="55">
        <v>3</v>
      </c>
      <c r="C39" s="55" t="s">
        <v>174</v>
      </c>
      <c r="D39" s="56" t="s">
        <v>397</v>
      </c>
      <c r="E39" s="56" t="s">
        <v>269</v>
      </c>
      <c r="F39" s="55" t="s">
        <v>5</v>
      </c>
      <c r="G39" s="55" t="s">
        <v>23</v>
      </c>
      <c r="H39" s="56" t="s">
        <v>438</v>
      </c>
      <c r="I39" s="56" t="s">
        <v>439</v>
      </c>
      <c r="J39" s="55" t="s">
        <v>88</v>
      </c>
      <c r="K39" s="56"/>
      <c r="L39" s="57"/>
      <c r="M39" s="56"/>
    </row>
    <row r="40" spans="2:13" ht="57" x14ac:dyDescent="0.3">
      <c r="B40" s="55">
        <v>3</v>
      </c>
      <c r="C40" s="55" t="s">
        <v>174</v>
      </c>
      <c r="D40" s="56" t="s">
        <v>397</v>
      </c>
      <c r="E40" s="56" t="s">
        <v>450</v>
      </c>
      <c r="F40" s="55" t="s">
        <v>5</v>
      </c>
      <c r="G40" s="55" t="s">
        <v>23</v>
      </c>
      <c r="H40" s="56" t="s">
        <v>440</v>
      </c>
      <c r="I40" s="56" t="s">
        <v>441</v>
      </c>
      <c r="J40" s="55" t="s">
        <v>88</v>
      </c>
      <c r="K40" s="56"/>
      <c r="L40" s="57"/>
      <c r="M40" s="56"/>
    </row>
    <row r="41" spans="2:13" ht="12" thickBot="1" x14ac:dyDescent="0.35">
      <c r="D41" s="59"/>
      <c r="E41" s="59"/>
      <c r="H41" s="59"/>
      <c r="I41" s="59"/>
      <c r="K41" s="59"/>
      <c r="M41" s="59"/>
    </row>
    <row r="42" spans="2:13" s="48" customFormat="1" ht="21" thickTop="1" x14ac:dyDescent="0.3">
      <c r="B42" s="51" t="s">
        <v>93</v>
      </c>
      <c r="C42" s="51" t="s">
        <v>75</v>
      </c>
      <c r="D42" s="51" t="s">
        <v>76</v>
      </c>
      <c r="E42" s="51" t="s">
        <v>77</v>
      </c>
      <c r="F42" s="51" t="s">
        <v>78</v>
      </c>
      <c r="G42" s="51" t="s">
        <v>79</v>
      </c>
      <c r="H42" s="52" t="s">
        <v>156</v>
      </c>
      <c r="I42" s="52" t="s">
        <v>157</v>
      </c>
      <c r="J42" s="52" t="s">
        <v>158</v>
      </c>
      <c r="K42" s="52" t="s">
        <v>80</v>
      </c>
      <c r="L42" s="53" t="s">
        <v>94</v>
      </c>
      <c r="M42" s="53" t="s">
        <v>95</v>
      </c>
    </row>
    <row r="43" spans="2:13" ht="91.2" x14ac:dyDescent="0.3">
      <c r="B43" s="55">
        <v>4</v>
      </c>
      <c r="C43" s="55" t="s">
        <v>82</v>
      </c>
      <c r="D43" s="56" t="s">
        <v>473</v>
      </c>
      <c r="E43" s="56" t="s">
        <v>474</v>
      </c>
      <c r="F43" s="55" t="s">
        <v>5</v>
      </c>
      <c r="G43" s="55" t="s">
        <v>23</v>
      </c>
      <c r="H43" s="56" t="s">
        <v>456</v>
      </c>
      <c r="I43" s="56" t="s">
        <v>273</v>
      </c>
      <c r="J43" s="55" t="s">
        <v>87</v>
      </c>
      <c r="K43" s="56"/>
      <c r="L43" s="57"/>
      <c r="M43" s="56"/>
    </row>
    <row r="44" spans="2:13" ht="102.6" x14ac:dyDescent="0.3">
      <c r="B44" s="55">
        <v>4</v>
      </c>
      <c r="C44" s="55" t="s">
        <v>82</v>
      </c>
      <c r="D44" s="56" t="s">
        <v>268</v>
      </c>
      <c r="E44" s="56" t="s">
        <v>267</v>
      </c>
      <c r="F44" s="55" t="s">
        <v>5</v>
      </c>
      <c r="G44" s="55" t="s">
        <v>23</v>
      </c>
      <c r="H44" s="56" t="s">
        <v>457</v>
      </c>
      <c r="I44" s="56" t="s">
        <v>458</v>
      </c>
      <c r="J44" s="55" t="s">
        <v>88</v>
      </c>
      <c r="K44" s="56"/>
      <c r="L44" s="57"/>
      <c r="M44" s="56"/>
    </row>
    <row r="45" spans="2:13" ht="91.2" x14ac:dyDescent="0.3">
      <c r="B45" s="55">
        <v>4</v>
      </c>
      <c r="C45" s="55" t="s">
        <v>82</v>
      </c>
      <c r="D45" s="56" t="s">
        <v>445</v>
      </c>
      <c r="E45" s="56" t="s">
        <v>303</v>
      </c>
      <c r="F45" s="55" t="s">
        <v>5</v>
      </c>
      <c r="G45" s="55" t="s">
        <v>23</v>
      </c>
      <c r="H45" s="56" t="s">
        <v>459</v>
      </c>
      <c r="I45" s="56" t="s">
        <v>460</v>
      </c>
      <c r="J45" s="55" t="s">
        <v>88</v>
      </c>
      <c r="K45" s="56"/>
      <c r="L45" s="57"/>
      <c r="M45" s="56"/>
    </row>
    <row r="46" spans="2:13" ht="114" x14ac:dyDescent="0.3">
      <c r="B46" s="55">
        <v>4</v>
      </c>
      <c r="C46" s="55" t="s">
        <v>82</v>
      </c>
      <c r="D46" s="56" t="s">
        <v>475</v>
      </c>
      <c r="E46" s="56" t="s">
        <v>447</v>
      </c>
      <c r="F46" s="55" t="s">
        <v>5</v>
      </c>
      <c r="G46" s="55" t="s">
        <v>23</v>
      </c>
      <c r="H46" s="56" t="s">
        <v>461</v>
      </c>
      <c r="I46" s="56" t="s">
        <v>462</v>
      </c>
      <c r="J46" s="55" t="s">
        <v>86</v>
      </c>
      <c r="K46" s="56"/>
      <c r="L46" s="57"/>
      <c r="M46" s="56"/>
    </row>
    <row r="47" spans="2:13" ht="68.400000000000006" x14ac:dyDescent="0.3">
      <c r="B47" s="55">
        <v>4</v>
      </c>
      <c r="C47" s="55" t="s">
        <v>173</v>
      </c>
      <c r="D47" s="56" t="s">
        <v>449</v>
      </c>
      <c r="E47" s="56" t="s">
        <v>476</v>
      </c>
      <c r="F47" s="55" t="s">
        <v>5</v>
      </c>
      <c r="G47" s="55" t="s">
        <v>23</v>
      </c>
      <c r="H47" s="56" t="s">
        <v>463</v>
      </c>
      <c r="I47" s="56" t="s">
        <v>464</v>
      </c>
      <c r="J47" s="55" t="s">
        <v>86</v>
      </c>
      <c r="K47" s="56"/>
      <c r="L47" s="57"/>
      <c r="M47" s="56"/>
    </row>
    <row r="48" spans="2:13" ht="45.6" x14ac:dyDescent="0.3">
      <c r="B48" s="55">
        <v>4</v>
      </c>
      <c r="C48" s="55" t="s">
        <v>174</v>
      </c>
      <c r="D48" s="56" t="s">
        <v>477</v>
      </c>
      <c r="E48" s="56" t="s">
        <v>395</v>
      </c>
      <c r="F48" s="55" t="s">
        <v>5</v>
      </c>
      <c r="G48" s="55" t="s">
        <v>23</v>
      </c>
      <c r="H48" s="56" t="s">
        <v>465</v>
      </c>
      <c r="I48" s="56" t="s">
        <v>466</v>
      </c>
      <c r="J48" s="55" t="s">
        <v>88</v>
      </c>
      <c r="K48" s="56"/>
      <c r="L48" s="57"/>
      <c r="M48" s="56"/>
    </row>
    <row r="49" spans="2:13" ht="102.6" x14ac:dyDescent="0.3">
      <c r="B49" s="55">
        <v>4</v>
      </c>
      <c r="C49" s="55" t="s">
        <v>174</v>
      </c>
      <c r="D49" s="56" t="s">
        <v>477</v>
      </c>
      <c r="E49" s="56" t="s">
        <v>478</v>
      </c>
      <c r="F49" s="55" t="s">
        <v>5</v>
      </c>
      <c r="G49" s="55" t="s">
        <v>23</v>
      </c>
      <c r="H49" s="56" t="s">
        <v>467</v>
      </c>
      <c r="I49" s="56" t="s">
        <v>468</v>
      </c>
      <c r="J49" s="55" t="s">
        <v>88</v>
      </c>
      <c r="K49" s="56"/>
      <c r="L49" s="57"/>
      <c r="M49" s="56"/>
    </row>
    <row r="50" spans="2:13" ht="68.400000000000006" x14ac:dyDescent="0.3">
      <c r="B50" s="55">
        <v>4</v>
      </c>
      <c r="C50" s="55" t="s">
        <v>174</v>
      </c>
      <c r="D50" s="56" t="s">
        <v>397</v>
      </c>
      <c r="E50" s="56" t="s">
        <v>312</v>
      </c>
      <c r="F50" s="55" t="s">
        <v>5</v>
      </c>
      <c r="G50" s="55" t="s">
        <v>23</v>
      </c>
      <c r="H50" s="56" t="s">
        <v>469</v>
      </c>
      <c r="I50" s="56" t="s">
        <v>470</v>
      </c>
      <c r="J50" s="55" t="s">
        <v>88</v>
      </c>
      <c r="K50" s="56"/>
      <c r="L50" s="57"/>
      <c r="M50" s="56"/>
    </row>
    <row r="51" spans="2:13" ht="91.2" x14ac:dyDescent="0.3">
      <c r="B51" s="55">
        <v>4</v>
      </c>
      <c r="C51" s="55" t="s">
        <v>174</v>
      </c>
      <c r="D51" s="56" t="s">
        <v>397</v>
      </c>
      <c r="E51" s="56" t="s">
        <v>479</v>
      </c>
      <c r="F51" s="55" t="s">
        <v>5</v>
      </c>
      <c r="G51" s="55" t="s">
        <v>23</v>
      </c>
      <c r="H51" s="56" t="s">
        <v>471</v>
      </c>
      <c r="I51" s="56" t="s">
        <v>472</v>
      </c>
      <c r="J51" s="55" t="s">
        <v>88</v>
      </c>
      <c r="K51" s="56"/>
      <c r="L51" s="57"/>
      <c r="M51"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8 B21:B29 B32:B40 B43:B51" xr:uid="{00000000-0002-0000-2B00-000000000000}">
      <formula1>Trimestre</formula1>
    </dataValidation>
    <dataValidation type="list" allowBlank="1" showInputMessage="1" showErrorMessage="1" sqref="G32:G40 G15:G18 G21:G29 G43:G51" xr:uid="{00000000-0002-0000-2B00-000001000000}">
      <formula1>Área</formula1>
    </dataValidation>
    <dataValidation type="list" allowBlank="1" showInputMessage="1" showErrorMessage="1" sqref="L21:L29 L43:L51 L32:L40 L15:L18" xr:uid="{00000000-0002-0000-2B00-000002000000}">
      <formula1>Cumplimiento</formula1>
    </dataValidation>
    <dataValidation type="list" allowBlank="1" showInputMessage="1" showErrorMessage="1" sqref="J15:J18 J21:J29 J32:J40 J43:J51" xr:uid="{00000000-0002-0000-2B00-000003000000}">
      <formula1>Categoría</formula1>
    </dataValidation>
    <dataValidation type="list" allowBlank="1" showInputMessage="1" showErrorMessage="1" sqref="F32:F40 F15:F18 F21:F29 F43:F51" xr:uid="{00000000-0002-0000-2B00-000004000000}">
      <formula1>Alta_Dirección</formula1>
    </dataValidation>
    <dataValidation type="list" allowBlank="1" showInputMessage="1" showErrorMessage="1" sqref="C15:C18 C21:C29 C32:C40 C43:C51" xr:uid="{00000000-0002-0000-2B00-000005000000}">
      <formula1>Frentes</formula1>
    </dataValidation>
  </dataValidations>
  <hyperlinks>
    <hyperlink ref="L10:M11" location="Instrucciones!A1" display="Instrucciones para el diligenciamiento" xr:uid="{00000000-0004-0000-2B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AD9983E6-2454-4269-81C2-05D1B3E60A01}">
            <xm:f>NOT(ISERROR(SEARCH(TB!$B$25,L15)))</xm:f>
            <xm:f>TB!$B$25</xm:f>
            <x14:dxf>
              <fill>
                <patternFill>
                  <fgColor theme="1"/>
                  <bgColor rgb="FF00B050"/>
                </patternFill>
              </fill>
            </x14:dxf>
          </x14:cfRule>
          <x14:cfRule type="containsText" priority="14" operator="containsText" id="{61AF117D-83CE-4722-9FD2-8253C81486A5}">
            <xm:f>NOT(ISERROR(SEARCH(TB!$B$24,L15)))</xm:f>
            <xm:f>TB!$B$24</xm:f>
            <x14:dxf>
              <fill>
                <patternFill>
                  <fgColor theme="1"/>
                  <bgColor rgb="FFFFFF00"/>
                </patternFill>
              </fill>
            </x14:dxf>
          </x14:cfRule>
          <x14:cfRule type="containsText" priority="15" operator="containsText" id="{B19D2E45-D0A5-487C-94CC-5CCAB878A81E}">
            <xm:f>NOT(ISERROR(SEARCH(TB!$B$23,L15)))</xm:f>
            <xm:f>TB!$B$23</xm:f>
            <x14:dxf>
              <fill>
                <patternFill>
                  <fgColor theme="1"/>
                  <bgColor rgb="FFFFC000"/>
                </patternFill>
              </fill>
            </x14:dxf>
          </x14:cfRule>
          <x14:cfRule type="containsText" priority="16" operator="containsText" id="{F581EBB9-E0B5-4B13-8C5A-F7E0BBD40C8F}">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3C928087-0A7A-4440-AE14-5AC088AAA864}">
            <xm:f>NOT(ISERROR(SEARCH(TB!$B$25,L21)))</xm:f>
            <xm:f>TB!$B$25</xm:f>
            <x14:dxf>
              <fill>
                <patternFill>
                  <fgColor theme="1"/>
                  <bgColor rgb="FF00B050"/>
                </patternFill>
              </fill>
            </x14:dxf>
          </x14:cfRule>
          <x14:cfRule type="containsText" priority="10" operator="containsText" id="{550579D6-36C9-4A7A-837E-28B4B0DD8CBF}">
            <xm:f>NOT(ISERROR(SEARCH(TB!$B$24,L21)))</xm:f>
            <xm:f>TB!$B$24</xm:f>
            <x14:dxf>
              <fill>
                <patternFill>
                  <fgColor theme="1"/>
                  <bgColor rgb="FFFFFF00"/>
                </patternFill>
              </fill>
            </x14:dxf>
          </x14:cfRule>
          <x14:cfRule type="containsText" priority="11" operator="containsText" id="{097A11B5-F7A2-4F80-A770-346D0DF78212}">
            <xm:f>NOT(ISERROR(SEARCH(TB!$B$23,L21)))</xm:f>
            <xm:f>TB!$B$23</xm:f>
            <x14:dxf>
              <fill>
                <patternFill>
                  <fgColor theme="1"/>
                  <bgColor rgb="FFFFC000"/>
                </patternFill>
              </fill>
            </x14:dxf>
          </x14:cfRule>
          <x14:cfRule type="containsText" priority="12" operator="containsText" id="{52D4EE42-1F19-4537-A28B-D52580D492B9}">
            <xm:f>NOT(ISERROR(SEARCH(TB!$B$22,L21)))</xm:f>
            <xm:f>TB!$B$22</xm:f>
            <x14:dxf>
              <fill>
                <patternFill>
                  <fgColor theme="1"/>
                  <bgColor rgb="FFFF0000"/>
                </patternFill>
              </fill>
            </x14:dxf>
          </x14:cfRule>
          <xm:sqref>L21:L29</xm:sqref>
        </x14:conditionalFormatting>
        <x14:conditionalFormatting xmlns:xm="http://schemas.microsoft.com/office/excel/2006/main">
          <x14:cfRule type="containsText" priority="5" operator="containsText" id="{1F441D92-1692-4BAC-A713-898DE832B35C}">
            <xm:f>NOT(ISERROR(SEARCH(TB!$B$25,L32)))</xm:f>
            <xm:f>TB!$B$25</xm:f>
            <x14:dxf>
              <fill>
                <patternFill>
                  <fgColor theme="1"/>
                  <bgColor rgb="FF00B050"/>
                </patternFill>
              </fill>
            </x14:dxf>
          </x14:cfRule>
          <x14:cfRule type="containsText" priority="6" operator="containsText" id="{9283AAC5-130E-44E1-A399-C0F48F2F8E1B}">
            <xm:f>NOT(ISERROR(SEARCH(TB!$B$24,L32)))</xm:f>
            <xm:f>TB!$B$24</xm:f>
            <x14:dxf>
              <fill>
                <patternFill>
                  <fgColor theme="1"/>
                  <bgColor rgb="FFFFFF00"/>
                </patternFill>
              </fill>
            </x14:dxf>
          </x14:cfRule>
          <x14:cfRule type="containsText" priority="7" operator="containsText" id="{F2B8768F-38A4-4130-932C-23C57230F468}">
            <xm:f>NOT(ISERROR(SEARCH(TB!$B$23,L32)))</xm:f>
            <xm:f>TB!$B$23</xm:f>
            <x14:dxf>
              <fill>
                <patternFill>
                  <fgColor theme="1"/>
                  <bgColor rgb="FFFFC000"/>
                </patternFill>
              </fill>
            </x14:dxf>
          </x14:cfRule>
          <x14:cfRule type="containsText" priority="8" operator="containsText" id="{2858E727-312B-456A-A40C-41E7DB5D2AF5}">
            <xm:f>NOT(ISERROR(SEARCH(TB!$B$22,L32)))</xm:f>
            <xm:f>TB!$B$22</xm:f>
            <x14:dxf>
              <fill>
                <patternFill>
                  <fgColor theme="1"/>
                  <bgColor rgb="FFFF0000"/>
                </patternFill>
              </fill>
            </x14:dxf>
          </x14:cfRule>
          <xm:sqref>L32:L40</xm:sqref>
        </x14:conditionalFormatting>
        <x14:conditionalFormatting xmlns:xm="http://schemas.microsoft.com/office/excel/2006/main">
          <x14:cfRule type="containsText" priority="1" operator="containsText" id="{45B9B00E-5AFB-4D31-9EF3-FEB34E357DA2}">
            <xm:f>NOT(ISERROR(SEARCH(TB!$B$25,L43)))</xm:f>
            <xm:f>TB!$B$25</xm:f>
            <x14:dxf>
              <fill>
                <patternFill>
                  <fgColor theme="1"/>
                  <bgColor rgb="FF00B050"/>
                </patternFill>
              </fill>
            </x14:dxf>
          </x14:cfRule>
          <x14:cfRule type="containsText" priority="2" operator="containsText" id="{1068A70F-6F34-4D96-99DB-F74FA210A86D}">
            <xm:f>NOT(ISERROR(SEARCH(TB!$B$24,L43)))</xm:f>
            <xm:f>TB!$B$24</xm:f>
            <x14:dxf>
              <fill>
                <patternFill>
                  <fgColor theme="1"/>
                  <bgColor rgb="FFFFFF00"/>
                </patternFill>
              </fill>
            </x14:dxf>
          </x14:cfRule>
          <x14:cfRule type="containsText" priority="3" operator="containsText" id="{EDC1DED9-DAB1-4242-9546-96DDDF236621}">
            <xm:f>NOT(ISERROR(SEARCH(TB!$B$23,L43)))</xm:f>
            <xm:f>TB!$B$23</xm:f>
            <x14:dxf>
              <fill>
                <patternFill>
                  <fgColor theme="1"/>
                  <bgColor rgb="FFFFC000"/>
                </patternFill>
              </fill>
            </x14:dxf>
          </x14:cfRule>
          <x14:cfRule type="containsText" priority="4" operator="containsText" id="{04C703A3-2A90-4328-B5E0-CC130C5467C4}">
            <xm:f>NOT(ISERROR(SEARCH(TB!$B$22,L43)))</xm:f>
            <xm:f>TB!$B$22</xm:f>
            <x14:dxf>
              <fill>
                <patternFill>
                  <fgColor theme="1"/>
                  <bgColor rgb="FFFF0000"/>
                </patternFill>
              </fill>
            </x14:dxf>
          </x14:cfRule>
          <xm:sqref>L43:L51</xm:sqref>
        </x14:conditionalFormatting>
      </x14:conditionalFormatting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93"/>
  <dimension ref="A1:W44"/>
  <sheetViews>
    <sheetView zoomScale="50" zoomScaleNormal="50" workbookViewId="0">
      <pane ySplit="14" topLeftCell="A15" activePane="bottomLeft" state="frozen"/>
      <selection activeCell="D10" sqref="D10:D11"/>
      <selection pane="bottomLeft" activeCell="K33" sqref="K33"/>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226</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(SUM(L$15:L$19))/F9</f>
        <v>0</v>
      </c>
      <c r="J9" s="40"/>
      <c r="K9" s="41"/>
      <c r="L9" s="40"/>
      <c r="M9" s="40"/>
      <c r="N9" s="40"/>
    </row>
    <row r="10" spans="1:14" s="47" customFormat="1" ht="11.4" customHeight="1" x14ac:dyDescent="0.3">
      <c r="B10" s="48"/>
      <c r="C10" s="164" t="s">
        <v>96</v>
      </c>
      <c r="D10" s="165" t="str">
        <f>Contenido!S18</f>
        <v>Dirección Administrativa de la Extensión Soacha</v>
      </c>
      <c r="E10" s="43" t="s">
        <v>92</v>
      </c>
      <c r="F10" s="44">
        <v>1</v>
      </c>
      <c r="G10" s="43" t="s">
        <v>90</v>
      </c>
      <c r="H10" s="45" t="s">
        <v>115</v>
      </c>
      <c r="I10" s="46">
        <f>(SUM(L$22:L$28))/F10</f>
        <v>0</v>
      </c>
      <c r="J10" s="48"/>
      <c r="K10" s="50"/>
      <c r="L10" s="166" t="s">
        <v>100</v>
      </c>
      <c r="M10" s="166"/>
    </row>
    <row r="11" spans="1:14" s="47" customFormat="1" ht="11.4" customHeight="1" x14ac:dyDescent="0.3">
      <c r="B11" s="48"/>
      <c r="C11" s="164"/>
      <c r="D11" s="165"/>
      <c r="E11" s="43" t="s">
        <v>176</v>
      </c>
      <c r="F11" s="44">
        <v>1</v>
      </c>
      <c r="G11" s="43" t="s">
        <v>90</v>
      </c>
      <c r="H11" s="45" t="s">
        <v>178</v>
      </c>
      <c r="I11" s="46">
        <f>(SUM(L$31:L$34))/F11</f>
        <v>0</v>
      </c>
      <c r="J11" s="48"/>
      <c r="K11" s="50"/>
      <c r="L11" s="166"/>
      <c r="M11" s="166"/>
    </row>
    <row r="12" spans="1:14" s="47" customFormat="1" ht="11.4" customHeight="1" x14ac:dyDescent="0.3">
      <c r="B12" s="48"/>
      <c r="C12" s="43"/>
      <c r="D12" s="49"/>
      <c r="E12" s="43" t="s">
        <v>177</v>
      </c>
      <c r="F12" s="44">
        <v>1</v>
      </c>
      <c r="G12" s="43" t="s">
        <v>90</v>
      </c>
      <c r="H12" s="45" t="s">
        <v>179</v>
      </c>
      <c r="I12" s="46">
        <f>(SUM(L$37:L$44))/F12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521</v>
      </c>
      <c r="E15" s="56" t="s">
        <v>520</v>
      </c>
      <c r="F15" s="55" t="s">
        <v>5</v>
      </c>
      <c r="G15" s="55" t="s">
        <v>28</v>
      </c>
      <c r="H15" s="56" t="s">
        <v>490</v>
      </c>
      <c r="I15" s="56" t="s">
        <v>491</v>
      </c>
      <c r="J15" s="55" t="s">
        <v>87</v>
      </c>
      <c r="K15" s="56"/>
      <c r="L15" s="57"/>
      <c r="M15" s="56"/>
    </row>
    <row r="16" spans="1:14" ht="68.400000000000006" x14ac:dyDescent="0.3">
      <c r="B16" s="55">
        <v>1</v>
      </c>
      <c r="C16" s="55" t="s">
        <v>173</v>
      </c>
      <c r="D16" s="56" t="s">
        <v>522</v>
      </c>
      <c r="E16" s="56" t="s">
        <v>244</v>
      </c>
      <c r="F16" s="55" t="s">
        <v>5</v>
      </c>
      <c r="G16" s="55" t="s">
        <v>28</v>
      </c>
      <c r="H16" s="56" t="s">
        <v>495</v>
      </c>
      <c r="I16" s="56" t="s">
        <v>238</v>
      </c>
      <c r="J16" s="55" t="s">
        <v>87</v>
      </c>
      <c r="K16" s="56"/>
      <c r="L16" s="57"/>
      <c r="M16" s="56"/>
    </row>
    <row r="17" spans="2:13" ht="68.400000000000006" x14ac:dyDescent="0.3">
      <c r="B17" s="55">
        <v>1</v>
      </c>
      <c r="C17" s="55" t="s">
        <v>173</v>
      </c>
      <c r="D17" s="56" t="s">
        <v>256</v>
      </c>
      <c r="E17" s="56" t="s">
        <v>523</v>
      </c>
      <c r="F17" s="55" t="s">
        <v>5</v>
      </c>
      <c r="G17" s="55" t="s">
        <v>28</v>
      </c>
      <c r="H17" s="56" t="s">
        <v>496</v>
      </c>
      <c r="I17" s="56" t="s">
        <v>497</v>
      </c>
      <c r="J17" s="55" t="s">
        <v>87</v>
      </c>
      <c r="K17" s="56"/>
      <c r="L17" s="57"/>
      <c r="M17" s="56"/>
    </row>
    <row r="18" spans="2:13" ht="102.6" x14ac:dyDescent="0.3">
      <c r="B18" s="55">
        <v>1</v>
      </c>
      <c r="C18" s="55" t="s">
        <v>173</v>
      </c>
      <c r="D18" s="56" t="s">
        <v>256</v>
      </c>
      <c r="E18" s="56" t="s">
        <v>524</v>
      </c>
      <c r="F18" s="55" t="s">
        <v>5</v>
      </c>
      <c r="G18" s="55" t="s">
        <v>28</v>
      </c>
      <c r="H18" s="56" t="s">
        <v>499</v>
      </c>
      <c r="I18" s="56" t="s">
        <v>500</v>
      </c>
      <c r="J18" s="55" t="s">
        <v>86</v>
      </c>
      <c r="K18" s="56"/>
      <c r="L18" s="57"/>
      <c r="M18" s="56"/>
    </row>
    <row r="19" spans="2:13" ht="45.6" x14ac:dyDescent="0.3">
      <c r="B19" s="55">
        <v>1</v>
      </c>
      <c r="C19" s="55" t="s">
        <v>174</v>
      </c>
      <c r="D19" s="56" t="s">
        <v>527</v>
      </c>
      <c r="E19" s="56" t="s">
        <v>526</v>
      </c>
      <c r="F19" s="55" t="s">
        <v>5</v>
      </c>
      <c r="G19" s="55" t="s">
        <v>28</v>
      </c>
      <c r="H19" s="56" t="s">
        <v>518</v>
      </c>
      <c r="I19" s="56" t="s">
        <v>519</v>
      </c>
      <c r="J19" s="55" t="s">
        <v>87</v>
      </c>
      <c r="K19" s="56"/>
      <c r="L19" s="57"/>
      <c r="M19" s="56"/>
    </row>
    <row r="20" spans="2:13" ht="12" thickBot="1" x14ac:dyDescent="0.35">
      <c r="D20" s="59"/>
      <c r="E20" s="59"/>
      <c r="H20" s="59"/>
      <c r="I20" s="59"/>
      <c r="K20" s="59"/>
      <c r="M20" s="59"/>
    </row>
    <row r="21" spans="2:13" s="48" customFormat="1" ht="21" thickTop="1" x14ac:dyDescent="0.3">
      <c r="B21" s="51" t="s">
        <v>93</v>
      </c>
      <c r="C21" s="51" t="s">
        <v>75</v>
      </c>
      <c r="D21" s="51" t="s">
        <v>76</v>
      </c>
      <c r="E21" s="51" t="s">
        <v>77</v>
      </c>
      <c r="F21" s="51" t="s">
        <v>78</v>
      </c>
      <c r="G21" s="51" t="s">
        <v>79</v>
      </c>
      <c r="H21" s="52" t="s">
        <v>156</v>
      </c>
      <c r="I21" s="52" t="s">
        <v>157</v>
      </c>
      <c r="J21" s="52" t="s">
        <v>158</v>
      </c>
      <c r="K21" s="52" t="s">
        <v>80</v>
      </c>
      <c r="L21" s="53" t="s">
        <v>94</v>
      </c>
      <c r="M21" s="53" t="s">
        <v>95</v>
      </c>
    </row>
    <row r="22" spans="2:13" ht="68.400000000000006" x14ac:dyDescent="0.3">
      <c r="B22" s="55">
        <v>2</v>
      </c>
      <c r="C22" s="55" t="s">
        <v>82</v>
      </c>
      <c r="D22" s="56" t="s">
        <v>257</v>
      </c>
      <c r="E22" s="56" t="s">
        <v>528</v>
      </c>
      <c r="F22" s="55" t="s">
        <v>5</v>
      </c>
      <c r="G22" s="55" t="s">
        <v>28</v>
      </c>
      <c r="H22" s="56" t="s">
        <v>488</v>
      </c>
      <c r="I22" s="56" t="s">
        <v>489</v>
      </c>
      <c r="J22" s="55" t="s">
        <v>87</v>
      </c>
      <c r="K22" s="56"/>
      <c r="L22" s="57"/>
      <c r="M22" s="56"/>
    </row>
    <row r="23" spans="2:13" ht="68.400000000000006" x14ac:dyDescent="0.3">
      <c r="B23" s="55">
        <v>2</v>
      </c>
      <c r="C23" s="55" t="s">
        <v>173</v>
      </c>
      <c r="D23" s="56" t="s">
        <v>256</v>
      </c>
      <c r="E23" s="56" t="s">
        <v>244</v>
      </c>
      <c r="F23" s="55" t="s">
        <v>5</v>
      </c>
      <c r="G23" s="55" t="s">
        <v>28</v>
      </c>
      <c r="H23" s="56" t="s">
        <v>494</v>
      </c>
      <c r="I23" s="56" t="s">
        <v>238</v>
      </c>
      <c r="J23" s="55" t="s">
        <v>87</v>
      </c>
      <c r="K23" s="56"/>
      <c r="L23" s="57"/>
      <c r="M23" s="56"/>
    </row>
    <row r="24" spans="2:13" ht="68.400000000000006" x14ac:dyDescent="0.3">
      <c r="B24" s="55">
        <v>2</v>
      </c>
      <c r="C24" s="55" t="s">
        <v>173</v>
      </c>
      <c r="D24" s="56" t="s">
        <v>522</v>
      </c>
      <c r="E24" s="56" t="s">
        <v>529</v>
      </c>
      <c r="F24" s="55" t="s">
        <v>5</v>
      </c>
      <c r="G24" s="55" t="s">
        <v>28</v>
      </c>
      <c r="H24" s="56" t="s">
        <v>498</v>
      </c>
      <c r="I24" s="56" t="s">
        <v>497</v>
      </c>
      <c r="J24" s="55" t="s">
        <v>87</v>
      </c>
      <c r="K24" s="56"/>
      <c r="L24" s="57"/>
      <c r="M24" s="56"/>
    </row>
    <row r="25" spans="2:13" ht="68.400000000000006" x14ac:dyDescent="0.3">
      <c r="B25" s="55">
        <v>2</v>
      </c>
      <c r="C25" s="55" t="s">
        <v>82</v>
      </c>
      <c r="D25" s="56" t="s">
        <v>522</v>
      </c>
      <c r="E25" s="56" t="s">
        <v>524</v>
      </c>
      <c r="F25" s="55" t="s">
        <v>5</v>
      </c>
      <c r="G25" s="55" t="s">
        <v>28</v>
      </c>
      <c r="H25" s="56" t="s">
        <v>501</v>
      </c>
      <c r="I25" s="56" t="s">
        <v>502</v>
      </c>
      <c r="J25" s="55" t="s">
        <v>86</v>
      </c>
      <c r="K25" s="56"/>
      <c r="L25" s="57"/>
      <c r="M25" s="56"/>
    </row>
    <row r="26" spans="2:13" ht="102.6" x14ac:dyDescent="0.3">
      <c r="B26" s="55">
        <v>2</v>
      </c>
      <c r="C26" s="55" t="s">
        <v>174</v>
      </c>
      <c r="D26" s="56" t="s">
        <v>407</v>
      </c>
      <c r="E26" s="56" t="s">
        <v>530</v>
      </c>
      <c r="F26" s="55" t="s">
        <v>5</v>
      </c>
      <c r="G26" s="55" t="s">
        <v>28</v>
      </c>
      <c r="H26" s="56" t="s">
        <v>513</v>
      </c>
      <c r="I26" s="56" t="s">
        <v>514</v>
      </c>
      <c r="J26" s="55" t="s">
        <v>88</v>
      </c>
      <c r="K26" s="56"/>
      <c r="L26" s="57"/>
      <c r="M26" s="56"/>
    </row>
    <row r="27" spans="2:13" ht="91.2" x14ac:dyDescent="0.3">
      <c r="B27" s="55">
        <v>2</v>
      </c>
      <c r="C27" s="55" t="s">
        <v>82</v>
      </c>
      <c r="D27" s="56" t="s">
        <v>527</v>
      </c>
      <c r="E27" s="56" t="s">
        <v>360</v>
      </c>
      <c r="F27" s="55" t="s">
        <v>5</v>
      </c>
      <c r="G27" s="55" t="s">
        <v>28</v>
      </c>
      <c r="H27" s="56" t="s">
        <v>515</v>
      </c>
      <c r="I27" s="56" t="s">
        <v>242</v>
      </c>
      <c r="J27" s="55" t="s">
        <v>86</v>
      </c>
      <c r="K27" s="56"/>
      <c r="L27" s="57"/>
      <c r="M27" s="56"/>
    </row>
    <row r="28" spans="2:13" ht="79.8" x14ac:dyDescent="0.3">
      <c r="B28" s="55">
        <v>2</v>
      </c>
      <c r="C28" s="55" t="s">
        <v>82</v>
      </c>
      <c r="D28" s="56" t="s">
        <v>527</v>
      </c>
      <c r="E28" s="56" t="s">
        <v>360</v>
      </c>
      <c r="F28" s="55" t="s">
        <v>5</v>
      </c>
      <c r="G28" s="55" t="s">
        <v>28</v>
      </c>
      <c r="H28" s="56" t="s">
        <v>516</v>
      </c>
      <c r="I28" s="56" t="s">
        <v>517</v>
      </c>
      <c r="J28" s="55" t="s">
        <v>87</v>
      </c>
      <c r="K28" s="56"/>
      <c r="L28" s="57"/>
      <c r="M28" s="56"/>
    </row>
    <row r="29" spans="2:13" ht="12" thickBot="1" x14ac:dyDescent="0.35"/>
    <row r="30" spans="2:13" s="48" customFormat="1" ht="30.6" customHeight="1" thickTop="1" x14ac:dyDescent="0.3">
      <c r="B30" s="51" t="s">
        <v>93</v>
      </c>
      <c r="C30" s="51" t="s">
        <v>75</v>
      </c>
      <c r="D30" s="51" t="s">
        <v>76</v>
      </c>
      <c r="E30" s="51" t="s">
        <v>77</v>
      </c>
      <c r="F30" s="51" t="s">
        <v>78</v>
      </c>
      <c r="G30" s="51" t="s">
        <v>79</v>
      </c>
      <c r="H30" s="52" t="s">
        <v>156</v>
      </c>
      <c r="I30" s="52" t="s">
        <v>157</v>
      </c>
      <c r="J30" s="52" t="s">
        <v>158</v>
      </c>
      <c r="K30" s="52" t="s">
        <v>80</v>
      </c>
      <c r="L30" s="53" t="s">
        <v>94</v>
      </c>
      <c r="M30" s="53" t="s">
        <v>95</v>
      </c>
    </row>
    <row r="31" spans="2:13" ht="91.2" x14ac:dyDescent="0.3">
      <c r="B31" s="55">
        <v>3</v>
      </c>
      <c r="C31" s="55" t="s">
        <v>82</v>
      </c>
      <c r="D31" s="56" t="s">
        <v>532</v>
      </c>
      <c r="E31" s="56" t="s">
        <v>531</v>
      </c>
      <c r="F31" s="55" t="s">
        <v>5</v>
      </c>
      <c r="G31" s="55" t="s">
        <v>28</v>
      </c>
      <c r="H31" s="56" t="s">
        <v>480</v>
      </c>
      <c r="I31" s="56" t="s">
        <v>481</v>
      </c>
      <c r="J31" s="55" t="s">
        <v>86</v>
      </c>
      <c r="K31" s="56"/>
      <c r="L31" s="57"/>
      <c r="M31" s="56"/>
    </row>
    <row r="32" spans="2:13" ht="114" x14ac:dyDescent="0.3">
      <c r="B32" s="55">
        <v>3</v>
      </c>
      <c r="C32" s="55" t="s">
        <v>173</v>
      </c>
      <c r="D32" s="56" t="s">
        <v>533</v>
      </c>
      <c r="E32" s="56" t="s">
        <v>393</v>
      </c>
      <c r="F32" s="55" t="s">
        <v>5</v>
      </c>
      <c r="G32" s="55" t="s">
        <v>28</v>
      </c>
      <c r="H32" s="56" t="s">
        <v>492</v>
      </c>
      <c r="I32" s="56" t="s">
        <v>493</v>
      </c>
      <c r="J32" s="55" t="s">
        <v>86</v>
      </c>
      <c r="K32" s="56"/>
      <c r="L32" s="57"/>
      <c r="M32" s="56"/>
    </row>
    <row r="33" spans="2:13" ht="102.6" x14ac:dyDescent="0.3">
      <c r="B33" s="55">
        <v>3</v>
      </c>
      <c r="C33" s="55" t="s">
        <v>174</v>
      </c>
      <c r="D33" s="56" t="s">
        <v>477</v>
      </c>
      <c r="E33" s="56" t="s">
        <v>530</v>
      </c>
      <c r="F33" s="55" t="s">
        <v>5</v>
      </c>
      <c r="G33" s="55" t="s">
        <v>28</v>
      </c>
      <c r="H33" s="56" t="s">
        <v>505</v>
      </c>
      <c r="I33" s="56" t="s">
        <v>506</v>
      </c>
      <c r="J33" s="55" t="s">
        <v>88</v>
      </c>
      <c r="K33" s="56"/>
      <c r="L33" s="57"/>
      <c r="M33" s="56"/>
    </row>
    <row r="34" spans="2:13" ht="102.6" x14ac:dyDescent="0.3">
      <c r="B34" s="55">
        <v>3</v>
      </c>
      <c r="C34" s="55" t="s">
        <v>174</v>
      </c>
      <c r="D34" s="56" t="s">
        <v>397</v>
      </c>
      <c r="E34" s="56" t="s">
        <v>478</v>
      </c>
      <c r="F34" s="55" t="s">
        <v>5</v>
      </c>
      <c r="G34" s="55" t="s">
        <v>28</v>
      </c>
      <c r="H34" s="56" t="s">
        <v>510</v>
      </c>
      <c r="I34" s="56" t="s">
        <v>468</v>
      </c>
      <c r="J34" s="55" t="s">
        <v>88</v>
      </c>
      <c r="K34" s="56"/>
      <c r="L34" s="57"/>
      <c r="M34" s="56"/>
    </row>
    <row r="35" spans="2:13" ht="12" thickBot="1" x14ac:dyDescent="0.35">
      <c r="D35" s="59"/>
      <c r="E35" s="59"/>
      <c r="H35" s="59"/>
      <c r="I35" s="59"/>
      <c r="K35" s="59"/>
      <c r="M35" s="59"/>
    </row>
    <row r="36" spans="2:13" s="48" customFormat="1" ht="21" thickTop="1" x14ac:dyDescent="0.3">
      <c r="B36" s="51" t="s">
        <v>93</v>
      </c>
      <c r="C36" s="51" t="s">
        <v>75</v>
      </c>
      <c r="D36" s="51" t="s">
        <v>76</v>
      </c>
      <c r="E36" s="51" t="s">
        <v>77</v>
      </c>
      <c r="F36" s="51" t="s">
        <v>78</v>
      </c>
      <c r="G36" s="51" t="s">
        <v>79</v>
      </c>
      <c r="H36" s="52" t="s">
        <v>156</v>
      </c>
      <c r="I36" s="52" t="s">
        <v>157</v>
      </c>
      <c r="J36" s="52" t="s">
        <v>158</v>
      </c>
      <c r="K36" s="52" t="s">
        <v>80</v>
      </c>
      <c r="L36" s="53" t="s">
        <v>94</v>
      </c>
      <c r="M36" s="53" t="s">
        <v>95</v>
      </c>
    </row>
    <row r="37" spans="2:13" ht="91.2" x14ac:dyDescent="0.3">
      <c r="B37" s="55">
        <v>4</v>
      </c>
      <c r="C37" s="55" t="s">
        <v>82</v>
      </c>
      <c r="D37" s="56" t="s">
        <v>534</v>
      </c>
      <c r="E37" s="56" t="s">
        <v>535</v>
      </c>
      <c r="F37" s="55" t="s">
        <v>5</v>
      </c>
      <c r="G37" s="55" t="s">
        <v>28</v>
      </c>
      <c r="H37" s="56" t="s">
        <v>482</v>
      </c>
      <c r="I37" s="56" t="s">
        <v>483</v>
      </c>
      <c r="J37" s="55"/>
      <c r="K37" s="56"/>
      <c r="L37" s="57"/>
      <c r="M37" s="56"/>
    </row>
    <row r="38" spans="2:13" ht="102.6" x14ac:dyDescent="0.3">
      <c r="B38" s="55">
        <v>4</v>
      </c>
      <c r="C38" s="55" t="s">
        <v>82</v>
      </c>
      <c r="D38" s="56" t="s">
        <v>268</v>
      </c>
      <c r="E38" s="56" t="s">
        <v>444</v>
      </c>
      <c r="F38" s="55" t="s">
        <v>5</v>
      </c>
      <c r="G38" s="55" t="s">
        <v>28</v>
      </c>
      <c r="H38" s="56" t="s">
        <v>484</v>
      </c>
      <c r="I38" s="56" t="s">
        <v>485</v>
      </c>
      <c r="J38" s="55"/>
      <c r="K38" s="56"/>
      <c r="L38" s="57"/>
      <c r="M38" s="56"/>
    </row>
    <row r="39" spans="2:13" ht="79.8" x14ac:dyDescent="0.3">
      <c r="B39" s="55">
        <v>4</v>
      </c>
      <c r="C39" s="55" t="s">
        <v>82</v>
      </c>
      <c r="D39" s="56" t="s">
        <v>536</v>
      </c>
      <c r="E39" s="56" t="s">
        <v>446</v>
      </c>
      <c r="F39" s="55" t="s">
        <v>5</v>
      </c>
      <c r="G39" s="55" t="s">
        <v>28</v>
      </c>
      <c r="H39" s="56" t="s">
        <v>486</v>
      </c>
      <c r="I39" s="56" t="s">
        <v>278</v>
      </c>
      <c r="J39" s="55"/>
      <c r="K39" s="56"/>
      <c r="L39" s="57"/>
      <c r="M39" s="56"/>
    </row>
    <row r="40" spans="2:13" ht="114" x14ac:dyDescent="0.3">
      <c r="B40" s="55">
        <v>4</v>
      </c>
      <c r="C40" s="55" t="s">
        <v>82</v>
      </c>
      <c r="D40" s="56" t="s">
        <v>392</v>
      </c>
      <c r="E40" s="56" t="s">
        <v>304</v>
      </c>
      <c r="F40" s="55" t="s">
        <v>5</v>
      </c>
      <c r="G40" s="55" t="s">
        <v>28</v>
      </c>
      <c r="H40" s="56" t="s">
        <v>487</v>
      </c>
      <c r="I40" s="56" t="s">
        <v>280</v>
      </c>
      <c r="J40" s="55"/>
      <c r="K40" s="56"/>
      <c r="L40" s="57"/>
      <c r="M40" s="56"/>
    </row>
    <row r="41" spans="2:13" ht="45.6" x14ac:dyDescent="0.3">
      <c r="B41" s="55">
        <v>4</v>
      </c>
      <c r="C41" s="55" t="s">
        <v>174</v>
      </c>
      <c r="D41" s="56" t="s">
        <v>397</v>
      </c>
      <c r="E41" s="56" t="s">
        <v>269</v>
      </c>
      <c r="F41" s="55" t="s">
        <v>5</v>
      </c>
      <c r="G41" s="55" t="s">
        <v>28</v>
      </c>
      <c r="H41" s="56" t="s">
        <v>503</v>
      </c>
      <c r="I41" s="56" t="s">
        <v>504</v>
      </c>
      <c r="J41" s="55"/>
      <c r="K41" s="56"/>
      <c r="L41" s="57"/>
      <c r="M41" s="56"/>
    </row>
    <row r="42" spans="2:13" ht="102.6" x14ac:dyDescent="0.3">
      <c r="B42" s="55">
        <v>4</v>
      </c>
      <c r="C42" s="55" t="s">
        <v>174</v>
      </c>
      <c r="D42" s="56" t="s">
        <v>537</v>
      </c>
      <c r="E42" s="56" t="s">
        <v>530</v>
      </c>
      <c r="F42" s="55" t="s">
        <v>5</v>
      </c>
      <c r="G42" s="55" t="s">
        <v>28</v>
      </c>
      <c r="H42" s="56" t="s">
        <v>507</v>
      </c>
      <c r="I42" s="56" t="s">
        <v>508</v>
      </c>
      <c r="J42" s="55"/>
      <c r="K42" s="56"/>
      <c r="L42" s="57"/>
      <c r="M42" s="56"/>
    </row>
    <row r="43" spans="2:13" ht="102.6" x14ac:dyDescent="0.3">
      <c r="B43" s="55">
        <v>4</v>
      </c>
      <c r="C43" s="55" t="s">
        <v>174</v>
      </c>
      <c r="D43" s="56" t="s">
        <v>538</v>
      </c>
      <c r="E43" s="56" t="s">
        <v>478</v>
      </c>
      <c r="F43" s="55" t="s">
        <v>5</v>
      </c>
      <c r="G43" s="55" t="s">
        <v>28</v>
      </c>
      <c r="H43" s="56" t="s">
        <v>509</v>
      </c>
      <c r="I43" s="56" t="s">
        <v>468</v>
      </c>
      <c r="J43" s="55"/>
      <c r="K43" s="56"/>
      <c r="L43" s="57"/>
      <c r="M43" s="56"/>
    </row>
    <row r="44" spans="2:13" ht="57" x14ac:dyDescent="0.3">
      <c r="B44" s="55">
        <v>4</v>
      </c>
      <c r="C44" s="55" t="s">
        <v>174</v>
      </c>
      <c r="D44" s="56" t="s">
        <v>397</v>
      </c>
      <c r="E44" s="56" t="s">
        <v>312</v>
      </c>
      <c r="F44" s="55" t="s">
        <v>5</v>
      </c>
      <c r="G44" s="55" t="s">
        <v>28</v>
      </c>
      <c r="H44" s="56" t="s">
        <v>511</v>
      </c>
      <c r="I44" s="56" t="s">
        <v>512</v>
      </c>
      <c r="J44" s="55"/>
      <c r="K44" s="56"/>
      <c r="L44" s="57"/>
      <c r="M44"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9 B22:B28 B31:B34 B37:B44" xr:uid="{00000000-0002-0000-2C00-000000000000}">
      <formula1>Trimestre</formula1>
    </dataValidation>
    <dataValidation type="list" allowBlank="1" showInputMessage="1" showErrorMessage="1" sqref="G31:G34 G15:G19 G22:G28 G37:G44" xr:uid="{00000000-0002-0000-2C00-000001000000}">
      <formula1>Área</formula1>
    </dataValidation>
    <dataValidation type="list" allowBlank="1" showInputMessage="1" showErrorMessage="1" sqref="L22:L28 L37:L44 L31:L34 L15:L19" xr:uid="{00000000-0002-0000-2C00-000002000000}">
      <formula1>Cumplimiento</formula1>
    </dataValidation>
    <dataValidation type="list" allowBlank="1" showInputMessage="1" showErrorMessage="1" sqref="J15:J19 J22:J28 J31:J34 J37:J44" xr:uid="{00000000-0002-0000-2C00-000003000000}">
      <formula1>Categoría</formula1>
    </dataValidation>
    <dataValidation type="list" allowBlank="1" showInputMessage="1" showErrorMessage="1" sqref="F31:F34 F15:F19 F22:F28 F37:F44" xr:uid="{00000000-0002-0000-2C00-000004000000}">
      <formula1>Alta_Dirección</formula1>
    </dataValidation>
    <dataValidation type="list" allowBlank="1" showInputMessage="1" showErrorMessage="1" sqref="C15:C19 C22:C28 C31:C34 C37:C44" xr:uid="{00000000-0002-0000-2C00-000005000000}">
      <formula1>Frentes</formula1>
    </dataValidation>
  </dataValidations>
  <hyperlinks>
    <hyperlink ref="L10:M11" location="Instrucciones!A1" display="Instrucciones para el diligenciamiento" xr:uid="{00000000-0004-0000-2C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8A777C4F-3ABC-4E93-89A5-C65199DFCDD6}">
            <xm:f>NOT(ISERROR(SEARCH(TB!$B$25,L15)))</xm:f>
            <xm:f>TB!$B$25</xm:f>
            <x14:dxf>
              <fill>
                <patternFill>
                  <fgColor theme="1"/>
                  <bgColor rgb="FF00B050"/>
                </patternFill>
              </fill>
            </x14:dxf>
          </x14:cfRule>
          <x14:cfRule type="containsText" priority="14" operator="containsText" id="{D271B58B-CABF-4207-BFE3-AE30E8F72655}">
            <xm:f>NOT(ISERROR(SEARCH(TB!$B$24,L15)))</xm:f>
            <xm:f>TB!$B$24</xm:f>
            <x14:dxf>
              <fill>
                <patternFill>
                  <fgColor theme="1"/>
                  <bgColor rgb="FFFFFF00"/>
                </patternFill>
              </fill>
            </x14:dxf>
          </x14:cfRule>
          <x14:cfRule type="containsText" priority="15" operator="containsText" id="{1971C6F5-1331-44DE-AF3E-CD26BE091566}">
            <xm:f>NOT(ISERROR(SEARCH(TB!$B$23,L15)))</xm:f>
            <xm:f>TB!$B$23</xm:f>
            <x14:dxf>
              <fill>
                <patternFill>
                  <fgColor theme="1"/>
                  <bgColor rgb="FFFFC000"/>
                </patternFill>
              </fill>
            </x14:dxf>
          </x14:cfRule>
          <x14:cfRule type="containsText" priority="16" operator="containsText" id="{6BC50237-8849-40CF-BCB9-2D09D00DFB05}">
            <xm:f>NOT(ISERROR(SEARCH(TB!$B$22,L15)))</xm:f>
            <xm:f>TB!$B$22</xm:f>
            <x14:dxf>
              <fill>
                <patternFill>
                  <fgColor theme="1"/>
                  <bgColor rgb="FFFF0000"/>
                </patternFill>
              </fill>
            </x14:dxf>
          </x14:cfRule>
          <xm:sqref>L15:L19</xm:sqref>
        </x14:conditionalFormatting>
        <x14:conditionalFormatting xmlns:xm="http://schemas.microsoft.com/office/excel/2006/main">
          <x14:cfRule type="containsText" priority="9" operator="containsText" id="{31905118-08B1-40BA-A633-A419491C838A}">
            <xm:f>NOT(ISERROR(SEARCH(TB!$B$25,L22)))</xm:f>
            <xm:f>TB!$B$25</xm:f>
            <x14:dxf>
              <fill>
                <patternFill>
                  <fgColor theme="1"/>
                  <bgColor rgb="FF00B050"/>
                </patternFill>
              </fill>
            </x14:dxf>
          </x14:cfRule>
          <x14:cfRule type="containsText" priority="10" operator="containsText" id="{EC4B47BD-8BE2-48CF-B6FE-FF56DCB8917D}">
            <xm:f>NOT(ISERROR(SEARCH(TB!$B$24,L22)))</xm:f>
            <xm:f>TB!$B$24</xm:f>
            <x14:dxf>
              <fill>
                <patternFill>
                  <fgColor theme="1"/>
                  <bgColor rgb="FFFFFF00"/>
                </patternFill>
              </fill>
            </x14:dxf>
          </x14:cfRule>
          <x14:cfRule type="containsText" priority="11" operator="containsText" id="{97F1A7A7-6D08-425D-A4FA-A03265FB99C2}">
            <xm:f>NOT(ISERROR(SEARCH(TB!$B$23,L22)))</xm:f>
            <xm:f>TB!$B$23</xm:f>
            <x14:dxf>
              <fill>
                <patternFill>
                  <fgColor theme="1"/>
                  <bgColor rgb="FFFFC000"/>
                </patternFill>
              </fill>
            </x14:dxf>
          </x14:cfRule>
          <x14:cfRule type="containsText" priority="12" operator="containsText" id="{F8E00ADC-E9C8-4EEA-9F26-00B45E0DEC09}">
            <xm:f>NOT(ISERROR(SEARCH(TB!$B$22,L22)))</xm:f>
            <xm:f>TB!$B$22</xm:f>
            <x14:dxf>
              <fill>
                <patternFill>
                  <fgColor theme="1"/>
                  <bgColor rgb="FFFF0000"/>
                </patternFill>
              </fill>
            </x14:dxf>
          </x14:cfRule>
          <xm:sqref>L22:L28</xm:sqref>
        </x14:conditionalFormatting>
        <x14:conditionalFormatting xmlns:xm="http://schemas.microsoft.com/office/excel/2006/main">
          <x14:cfRule type="containsText" priority="5" operator="containsText" id="{01370017-918B-445B-9F23-6080C569E6AA}">
            <xm:f>NOT(ISERROR(SEARCH(TB!$B$25,L31)))</xm:f>
            <xm:f>TB!$B$25</xm:f>
            <x14:dxf>
              <fill>
                <patternFill>
                  <fgColor theme="1"/>
                  <bgColor rgb="FF00B050"/>
                </patternFill>
              </fill>
            </x14:dxf>
          </x14:cfRule>
          <x14:cfRule type="containsText" priority="6" operator="containsText" id="{04991278-677C-4714-A286-F3083392559F}">
            <xm:f>NOT(ISERROR(SEARCH(TB!$B$24,L31)))</xm:f>
            <xm:f>TB!$B$24</xm:f>
            <x14:dxf>
              <fill>
                <patternFill>
                  <fgColor theme="1"/>
                  <bgColor rgb="FFFFFF00"/>
                </patternFill>
              </fill>
            </x14:dxf>
          </x14:cfRule>
          <x14:cfRule type="containsText" priority="7" operator="containsText" id="{B9567177-0B09-44F2-864E-9A314F4CDE04}">
            <xm:f>NOT(ISERROR(SEARCH(TB!$B$23,L31)))</xm:f>
            <xm:f>TB!$B$23</xm:f>
            <x14:dxf>
              <fill>
                <patternFill>
                  <fgColor theme="1"/>
                  <bgColor rgb="FFFFC000"/>
                </patternFill>
              </fill>
            </x14:dxf>
          </x14:cfRule>
          <x14:cfRule type="containsText" priority="8" operator="containsText" id="{F0E268E2-5B17-4484-AD41-80A2D3128717}">
            <xm:f>NOT(ISERROR(SEARCH(TB!$B$22,L31)))</xm:f>
            <xm:f>TB!$B$22</xm:f>
            <x14:dxf>
              <fill>
                <patternFill>
                  <fgColor theme="1"/>
                  <bgColor rgb="FFFF0000"/>
                </patternFill>
              </fill>
            </x14:dxf>
          </x14:cfRule>
          <xm:sqref>L31:L34</xm:sqref>
        </x14:conditionalFormatting>
        <x14:conditionalFormatting xmlns:xm="http://schemas.microsoft.com/office/excel/2006/main">
          <x14:cfRule type="containsText" priority="1" operator="containsText" id="{7E5A1E06-2C12-4150-BC20-152D0FBA21D2}">
            <xm:f>NOT(ISERROR(SEARCH(TB!$B$25,L37)))</xm:f>
            <xm:f>TB!$B$25</xm:f>
            <x14:dxf>
              <fill>
                <patternFill>
                  <fgColor theme="1"/>
                  <bgColor rgb="FF00B050"/>
                </patternFill>
              </fill>
            </x14:dxf>
          </x14:cfRule>
          <x14:cfRule type="containsText" priority="2" operator="containsText" id="{CC99E01F-C6BA-4960-AC1E-7591A2600110}">
            <xm:f>NOT(ISERROR(SEARCH(TB!$B$24,L37)))</xm:f>
            <xm:f>TB!$B$24</xm:f>
            <x14:dxf>
              <fill>
                <patternFill>
                  <fgColor theme="1"/>
                  <bgColor rgb="FFFFFF00"/>
                </patternFill>
              </fill>
            </x14:dxf>
          </x14:cfRule>
          <x14:cfRule type="containsText" priority="3" operator="containsText" id="{3ADF6D43-DC6B-4620-BC91-EBF08A16931B}">
            <xm:f>NOT(ISERROR(SEARCH(TB!$B$23,L37)))</xm:f>
            <xm:f>TB!$B$23</xm:f>
            <x14:dxf>
              <fill>
                <patternFill>
                  <fgColor theme="1"/>
                  <bgColor rgb="FFFFC000"/>
                </patternFill>
              </fill>
            </x14:dxf>
          </x14:cfRule>
          <x14:cfRule type="containsText" priority="4" operator="containsText" id="{AA400067-8864-4FF9-A734-8E4F7B51057C}">
            <xm:f>NOT(ISERROR(SEARCH(TB!$B$22,L37)))</xm:f>
            <xm:f>TB!$B$22</xm:f>
            <x14:dxf>
              <fill>
                <patternFill>
                  <fgColor theme="1"/>
                  <bgColor rgb="FFFF0000"/>
                </patternFill>
              </fill>
            </x14:dxf>
          </x14:cfRule>
          <xm:sqref>L37:L44</xm:sqref>
        </x14:conditionalFormatting>
      </x14:conditionalFormatting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92"/>
  <dimension ref="A1:W52"/>
  <sheetViews>
    <sheetView zoomScale="50" zoomScaleNormal="50" workbookViewId="0">
      <pane ySplit="14" topLeftCell="A19" activePane="bottomLeft" state="frozen"/>
      <selection activeCell="D10" sqref="D10:D11"/>
      <selection pane="bottomLeft" activeCell="J57" sqref="J57"/>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227</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(SUM(L$15:L$22))/F9</f>
        <v>0</v>
      </c>
      <c r="J9" s="40"/>
      <c r="K9" s="41"/>
      <c r="L9" s="40"/>
      <c r="M9" s="40"/>
      <c r="N9" s="40"/>
    </row>
    <row r="10" spans="1:14" s="47" customFormat="1" ht="11.4" customHeight="1" x14ac:dyDescent="0.3">
      <c r="B10" s="48"/>
      <c r="C10" s="164" t="s">
        <v>96</v>
      </c>
      <c r="D10" s="165" t="str">
        <f>Contenido!S19</f>
        <v>Dirección Administrativa de la Extensión Chía</v>
      </c>
      <c r="E10" s="43" t="s">
        <v>92</v>
      </c>
      <c r="F10" s="44">
        <v>1</v>
      </c>
      <c r="G10" s="43" t="s">
        <v>90</v>
      </c>
      <c r="H10" s="45" t="s">
        <v>115</v>
      </c>
      <c r="I10" s="46">
        <f>(SUM(L$25:L$32))/F10</f>
        <v>0</v>
      </c>
      <c r="J10" s="48"/>
      <c r="K10" s="50"/>
      <c r="L10" s="166" t="s">
        <v>100</v>
      </c>
      <c r="M10" s="166"/>
    </row>
    <row r="11" spans="1:14" s="47" customFormat="1" ht="11.4" customHeight="1" x14ac:dyDescent="0.3">
      <c r="B11" s="48"/>
      <c r="C11" s="164"/>
      <c r="D11" s="165"/>
      <c r="E11" s="43" t="s">
        <v>176</v>
      </c>
      <c r="F11" s="44">
        <v>1</v>
      </c>
      <c r="G11" s="43" t="s">
        <v>90</v>
      </c>
      <c r="H11" s="45" t="s">
        <v>178</v>
      </c>
      <c r="I11" s="46">
        <f>(SUM(L$35:L$42))/F11</f>
        <v>0</v>
      </c>
      <c r="J11" s="48"/>
      <c r="K11" s="50"/>
      <c r="L11" s="166"/>
      <c r="M11" s="166"/>
    </row>
    <row r="12" spans="1:14" s="47" customFormat="1" ht="11.4" customHeight="1" x14ac:dyDescent="0.3">
      <c r="B12" s="48"/>
      <c r="C12" s="43"/>
      <c r="D12" s="49"/>
      <c r="E12" s="43" t="s">
        <v>177</v>
      </c>
      <c r="F12" s="44">
        <v>1</v>
      </c>
      <c r="G12" s="43" t="s">
        <v>90</v>
      </c>
      <c r="H12" s="45" t="s">
        <v>179</v>
      </c>
      <c r="I12" s="46">
        <f>(SUM(L$45:L$52))/F12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82</v>
      </c>
      <c r="D15" s="56" t="s">
        <v>309</v>
      </c>
      <c r="E15" s="56" t="s">
        <v>552</v>
      </c>
      <c r="F15" s="55" t="s">
        <v>5</v>
      </c>
      <c r="G15" s="55" t="s">
        <v>34</v>
      </c>
      <c r="H15" s="56" t="s">
        <v>539</v>
      </c>
      <c r="I15" s="56" t="s">
        <v>539</v>
      </c>
      <c r="J15" s="55" t="s">
        <v>88</v>
      </c>
      <c r="K15" s="56"/>
      <c r="L15" s="57"/>
      <c r="M15" s="56"/>
    </row>
    <row r="16" spans="1:14" ht="68.400000000000006" x14ac:dyDescent="0.3">
      <c r="B16" s="55">
        <v>1</v>
      </c>
      <c r="C16" s="55" t="s">
        <v>173</v>
      </c>
      <c r="D16" s="56" t="s">
        <v>322</v>
      </c>
      <c r="E16" s="56" t="s">
        <v>351</v>
      </c>
      <c r="F16" s="55" t="s">
        <v>5</v>
      </c>
      <c r="G16" s="55" t="s">
        <v>34</v>
      </c>
      <c r="H16" s="56" t="s">
        <v>540</v>
      </c>
      <c r="I16" s="56" t="s">
        <v>238</v>
      </c>
      <c r="J16" s="55" t="s">
        <v>87</v>
      </c>
      <c r="K16" s="56"/>
      <c r="L16" s="57"/>
      <c r="M16" s="56"/>
    </row>
    <row r="17" spans="2:13" ht="79.8" x14ac:dyDescent="0.3">
      <c r="B17" s="55">
        <v>1</v>
      </c>
      <c r="C17" s="55" t="s">
        <v>175</v>
      </c>
      <c r="D17" s="56" t="s">
        <v>322</v>
      </c>
      <c r="E17" s="56" t="s">
        <v>345</v>
      </c>
      <c r="F17" s="55" t="s">
        <v>5</v>
      </c>
      <c r="G17" s="55" t="s">
        <v>34</v>
      </c>
      <c r="H17" s="56" t="s">
        <v>541</v>
      </c>
      <c r="I17" s="56" t="s">
        <v>542</v>
      </c>
      <c r="J17" s="55" t="s">
        <v>87</v>
      </c>
      <c r="K17" s="56"/>
      <c r="L17" s="57"/>
      <c r="M17" s="56"/>
    </row>
    <row r="18" spans="2:13" ht="45.6" x14ac:dyDescent="0.3">
      <c r="B18" s="55">
        <v>1</v>
      </c>
      <c r="C18" s="55" t="s">
        <v>175</v>
      </c>
      <c r="D18" s="56" t="s">
        <v>243</v>
      </c>
      <c r="E18" s="56" t="s">
        <v>426</v>
      </c>
      <c r="F18" s="55" t="s">
        <v>5</v>
      </c>
      <c r="G18" s="55" t="s">
        <v>34</v>
      </c>
      <c r="H18" s="56" t="s">
        <v>543</v>
      </c>
      <c r="I18" s="56" t="s">
        <v>544</v>
      </c>
      <c r="J18" s="55" t="s">
        <v>87</v>
      </c>
      <c r="K18" s="56"/>
      <c r="L18" s="57"/>
      <c r="M18" s="56"/>
    </row>
    <row r="19" spans="2:13" ht="45.6" x14ac:dyDescent="0.3">
      <c r="B19" s="55">
        <v>1</v>
      </c>
      <c r="C19" s="55" t="s">
        <v>175</v>
      </c>
      <c r="D19" s="56" t="s">
        <v>553</v>
      </c>
      <c r="E19" s="56" t="s">
        <v>554</v>
      </c>
      <c r="F19" s="55" t="s">
        <v>5</v>
      </c>
      <c r="G19" s="55" t="s">
        <v>34</v>
      </c>
      <c r="H19" s="56" t="s">
        <v>545</v>
      </c>
      <c r="I19" s="56" t="s">
        <v>546</v>
      </c>
      <c r="J19" s="55" t="s">
        <v>87</v>
      </c>
      <c r="K19" s="56"/>
      <c r="L19" s="57"/>
      <c r="M19" s="56"/>
    </row>
    <row r="20" spans="2:13" ht="91.2" x14ac:dyDescent="0.3">
      <c r="B20" s="55">
        <v>1</v>
      </c>
      <c r="C20" s="55" t="s">
        <v>174</v>
      </c>
      <c r="D20" s="56" t="s">
        <v>555</v>
      </c>
      <c r="E20" s="56" t="s">
        <v>556</v>
      </c>
      <c r="F20" s="55" t="s">
        <v>5</v>
      </c>
      <c r="G20" s="55" t="s">
        <v>34</v>
      </c>
      <c r="H20" s="56" t="s">
        <v>547</v>
      </c>
      <c r="I20" s="56" t="s">
        <v>242</v>
      </c>
      <c r="J20" s="55" t="s">
        <v>86</v>
      </c>
      <c r="K20" s="56"/>
      <c r="L20" s="57"/>
      <c r="M20" s="56"/>
    </row>
    <row r="21" spans="2:13" ht="34.200000000000003" x14ac:dyDescent="0.3">
      <c r="B21" s="55">
        <v>1</v>
      </c>
      <c r="C21" s="55" t="s">
        <v>174</v>
      </c>
      <c r="D21" s="56" t="s">
        <v>357</v>
      </c>
      <c r="E21" s="56" t="s">
        <v>362</v>
      </c>
      <c r="F21" s="55" t="s">
        <v>5</v>
      </c>
      <c r="G21" s="55" t="s">
        <v>34</v>
      </c>
      <c r="H21" s="56" t="s">
        <v>548</v>
      </c>
      <c r="I21" s="56" t="s">
        <v>549</v>
      </c>
      <c r="J21" s="55" t="s">
        <v>86</v>
      </c>
      <c r="K21" s="56"/>
      <c r="L21" s="57"/>
      <c r="M21" s="56"/>
    </row>
    <row r="22" spans="2:13" ht="57" x14ac:dyDescent="0.3">
      <c r="B22" s="55">
        <v>1</v>
      </c>
      <c r="C22" s="55" t="s">
        <v>174</v>
      </c>
      <c r="D22" s="56" t="s">
        <v>245</v>
      </c>
      <c r="E22" s="56" t="s">
        <v>557</v>
      </c>
      <c r="F22" s="55" t="s">
        <v>5</v>
      </c>
      <c r="G22" s="55" t="s">
        <v>34</v>
      </c>
      <c r="H22" s="56" t="s">
        <v>550</v>
      </c>
      <c r="I22" s="56" t="s">
        <v>551</v>
      </c>
      <c r="J22" s="55" t="s">
        <v>87</v>
      </c>
      <c r="K22" s="56"/>
      <c r="L22" s="57"/>
      <c r="M22" s="56"/>
    </row>
    <row r="23" spans="2:13" ht="12" thickBot="1" x14ac:dyDescent="0.35">
      <c r="D23" s="59"/>
      <c r="E23" s="59"/>
      <c r="H23" s="59"/>
      <c r="I23" s="59"/>
      <c r="K23" s="59"/>
      <c r="M23" s="59"/>
    </row>
    <row r="24" spans="2:13" s="48" customFormat="1" ht="21" thickTop="1" x14ac:dyDescent="0.3">
      <c r="B24" s="51" t="s">
        <v>93</v>
      </c>
      <c r="C24" s="51" t="s">
        <v>75</v>
      </c>
      <c r="D24" s="51" t="s">
        <v>76</v>
      </c>
      <c r="E24" s="51" t="s">
        <v>77</v>
      </c>
      <c r="F24" s="51" t="s">
        <v>78</v>
      </c>
      <c r="G24" s="51" t="s">
        <v>79</v>
      </c>
      <c r="H24" s="52" t="s">
        <v>156</v>
      </c>
      <c r="I24" s="52" t="s">
        <v>157</v>
      </c>
      <c r="J24" s="52" t="s">
        <v>158</v>
      </c>
      <c r="K24" s="52" t="s">
        <v>80</v>
      </c>
      <c r="L24" s="53" t="s">
        <v>94</v>
      </c>
      <c r="M24" s="53" t="s">
        <v>95</v>
      </c>
    </row>
    <row r="25" spans="2:13" ht="68.400000000000006" x14ac:dyDescent="0.3">
      <c r="B25" s="55">
        <v>2</v>
      </c>
      <c r="C25" s="55" t="s">
        <v>82</v>
      </c>
      <c r="D25" s="56" t="s">
        <v>567</v>
      </c>
      <c r="E25" s="56" t="s">
        <v>568</v>
      </c>
      <c r="F25" s="55" t="s">
        <v>5</v>
      </c>
      <c r="G25" s="55" t="s">
        <v>34</v>
      </c>
      <c r="H25" s="56" t="s">
        <v>558</v>
      </c>
      <c r="I25" s="56" t="s">
        <v>539</v>
      </c>
      <c r="J25" s="55" t="s">
        <v>88</v>
      </c>
      <c r="K25" s="56"/>
      <c r="L25" s="57"/>
      <c r="M25" s="56"/>
    </row>
    <row r="26" spans="2:13" ht="68.400000000000006" x14ac:dyDescent="0.3">
      <c r="B26" s="55">
        <v>2</v>
      </c>
      <c r="C26" s="55" t="s">
        <v>173</v>
      </c>
      <c r="D26" s="56" t="s">
        <v>522</v>
      </c>
      <c r="E26" s="56" t="s">
        <v>244</v>
      </c>
      <c r="F26" s="55" t="s">
        <v>5</v>
      </c>
      <c r="G26" s="55" t="s">
        <v>34</v>
      </c>
      <c r="H26" s="56" t="s">
        <v>559</v>
      </c>
      <c r="I26" s="56" t="s">
        <v>238</v>
      </c>
      <c r="J26" s="55" t="s">
        <v>87</v>
      </c>
      <c r="K26" s="56"/>
      <c r="L26" s="57"/>
      <c r="M26" s="56"/>
    </row>
    <row r="27" spans="2:13" ht="79.8" x14ac:dyDescent="0.3">
      <c r="B27" s="55">
        <v>2</v>
      </c>
      <c r="C27" s="55" t="s">
        <v>175</v>
      </c>
      <c r="D27" s="56" t="s">
        <v>569</v>
      </c>
      <c r="E27" s="56" t="s">
        <v>570</v>
      </c>
      <c r="F27" s="55" t="s">
        <v>5</v>
      </c>
      <c r="G27" s="55" t="s">
        <v>34</v>
      </c>
      <c r="H27" s="56" t="s">
        <v>560</v>
      </c>
      <c r="I27" s="56" t="s">
        <v>542</v>
      </c>
      <c r="J27" s="55" t="s">
        <v>87</v>
      </c>
      <c r="K27" s="56"/>
      <c r="L27" s="57"/>
      <c r="M27" s="56"/>
    </row>
    <row r="28" spans="2:13" ht="45.6" x14ac:dyDescent="0.3">
      <c r="B28" s="55">
        <v>2</v>
      </c>
      <c r="C28" s="55" t="s">
        <v>175</v>
      </c>
      <c r="D28" s="56" t="s">
        <v>322</v>
      </c>
      <c r="E28" s="56" t="s">
        <v>571</v>
      </c>
      <c r="F28" s="55" t="s">
        <v>5</v>
      </c>
      <c r="G28" s="55" t="s">
        <v>34</v>
      </c>
      <c r="H28" s="56" t="s">
        <v>561</v>
      </c>
      <c r="I28" s="56" t="s">
        <v>544</v>
      </c>
      <c r="J28" s="55" t="s">
        <v>87</v>
      </c>
      <c r="K28" s="56"/>
      <c r="L28" s="57"/>
      <c r="M28" s="56"/>
    </row>
    <row r="29" spans="2:13" ht="45.6" x14ac:dyDescent="0.3">
      <c r="B29" s="55">
        <v>2</v>
      </c>
      <c r="C29" s="55" t="s">
        <v>175</v>
      </c>
      <c r="D29" s="56" t="s">
        <v>572</v>
      </c>
      <c r="E29" s="56" t="s">
        <v>573</v>
      </c>
      <c r="F29" s="55" t="s">
        <v>5</v>
      </c>
      <c r="G29" s="55" t="s">
        <v>34</v>
      </c>
      <c r="H29" s="56" t="s">
        <v>562</v>
      </c>
      <c r="I29" s="56" t="s">
        <v>546</v>
      </c>
      <c r="J29" s="55" t="s">
        <v>87</v>
      </c>
      <c r="K29" s="56"/>
      <c r="L29" s="57"/>
      <c r="M29" s="56"/>
    </row>
    <row r="30" spans="2:13" ht="91.2" x14ac:dyDescent="0.3">
      <c r="B30" s="55">
        <v>2</v>
      </c>
      <c r="C30" s="55" t="s">
        <v>174</v>
      </c>
      <c r="D30" s="56" t="s">
        <v>357</v>
      </c>
      <c r="E30" s="56" t="s">
        <v>360</v>
      </c>
      <c r="F30" s="55" t="s">
        <v>5</v>
      </c>
      <c r="G30" s="55" t="s">
        <v>34</v>
      </c>
      <c r="H30" s="56" t="s">
        <v>563</v>
      </c>
      <c r="I30" s="56" t="s">
        <v>242</v>
      </c>
      <c r="J30" s="55" t="s">
        <v>86</v>
      </c>
      <c r="K30" s="56"/>
      <c r="L30" s="57"/>
      <c r="M30" s="56"/>
    </row>
    <row r="31" spans="2:13" ht="34.200000000000003" x14ac:dyDescent="0.3">
      <c r="B31" s="55">
        <v>2</v>
      </c>
      <c r="C31" s="55" t="s">
        <v>174</v>
      </c>
      <c r="D31" s="56" t="s">
        <v>363</v>
      </c>
      <c r="E31" s="56" t="s">
        <v>362</v>
      </c>
      <c r="F31" s="55" t="s">
        <v>5</v>
      </c>
      <c r="G31" s="55" t="s">
        <v>34</v>
      </c>
      <c r="H31" s="56" t="s">
        <v>564</v>
      </c>
      <c r="I31" s="56" t="s">
        <v>565</v>
      </c>
      <c r="J31" s="55" t="s">
        <v>86</v>
      </c>
      <c r="K31" s="56"/>
      <c r="L31" s="57"/>
      <c r="M31" s="56"/>
    </row>
    <row r="32" spans="2:13" ht="57" x14ac:dyDescent="0.3">
      <c r="B32" s="55">
        <v>2</v>
      </c>
      <c r="C32" s="55" t="s">
        <v>174</v>
      </c>
      <c r="D32" s="56" t="s">
        <v>363</v>
      </c>
      <c r="E32" s="56" t="s">
        <v>409</v>
      </c>
      <c r="F32" s="55" t="s">
        <v>5</v>
      </c>
      <c r="G32" s="55" t="s">
        <v>34</v>
      </c>
      <c r="H32" s="56" t="s">
        <v>566</v>
      </c>
      <c r="I32" s="56" t="s">
        <v>551</v>
      </c>
      <c r="J32" s="55" t="s">
        <v>87</v>
      </c>
      <c r="K32" s="56"/>
      <c r="L32" s="57"/>
      <c r="M32" s="56"/>
    </row>
    <row r="33" spans="2:13" ht="12" thickBot="1" x14ac:dyDescent="0.35"/>
    <row r="34" spans="2:13" s="48" customFormat="1" ht="30.6" customHeight="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91.2" x14ac:dyDescent="0.3">
      <c r="B35" s="55">
        <v>3</v>
      </c>
      <c r="C35" s="55" t="s">
        <v>82</v>
      </c>
      <c r="D35" s="56" t="s">
        <v>388</v>
      </c>
      <c r="E35" s="56" t="s">
        <v>298</v>
      </c>
      <c r="F35" s="55" t="s">
        <v>5</v>
      </c>
      <c r="G35" s="55" t="s">
        <v>34</v>
      </c>
      <c r="H35" s="56" t="s">
        <v>574</v>
      </c>
      <c r="I35" s="56" t="s">
        <v>575</v>
      </c>
      <c r="J35" s="55" t="s">
        <v>87</v>
      </c>
      <c r="K35" s="56"/>
      <c r="L35" s="57"/>
      <c r="M35" s="56"/>
    </row>
    <row r="36" spans="2:13" ht="34.200000000000003" x14ac:dyDescent="0.3">
      <c r="B36" s="55">
        <v>3</v>
      </c>
      <c r="C36" s="55" t="s">
        <v>82</v>
      </c>
      <c r="D36" s="56" t="s">
        <v>301</v>
      </c>
      <c r="E36" s="56" t="s">
        <v>588</v>
      </c>
      <c r="F36" s="55" t="s">
        <v>5</v>
      </c>
      <c r="G36" s="55" t="s">
        <v>34</v>
      </c>
      <c r="H36" s="56" t="s">
        <v>576</v>
      </c>
      <c r="I36" s="56" t="s">
        <v>577</v>
      </c>
      <c r="J36" s="55" t="s">
        <v>86</v>
      </c>
      <c r="K36" s="56"/>
      <c r="L36" s="57"/>
      <c r="M36" s="56"/>
    </row>
    <row r="37" spans="2:13" ht="102.6" x14ac:dyDescent="0.3">
      <c r="B37" s="55">
        <v>3</v>
      </c>
      <c r="C37" s="55" t="s">
        <v>82</v>
      </c>
      <c r="D37" s="56" t="s">
        <v>589</v>
      </c>
      <c r="E37" s="56" t="s">
        <v>267</v>
      </c>
      <c r="F37" s="55" t="s">
        <v>5</v>
      </c>
      <c r="G37" s="55" t="s">
        <v>34</v>
      </c>
      <c r="H37" s="56" t="s">
        <v>578</v>
      </c>
      <c r="I37" s="56" t="s">
        <v>579</v>
      </c>
      <c r="J37" s="55" t="s">
        <v>87</v>
      </c>
      <c r="K37" s="56"/>
      <c r="L37" s="57"/>
      <c r="M37" s="56"/>
    </row>
    <row r="38" spans="2:13" ht="45.6" x14ac:dyDescent="0.3">
      <c r="B38" s="55">
        <v>3</v>
      </c>
      <c r="C38" s="55" t="s">
        <v>82</v>
      </c>
      <c r="D38" s="56" t="s">
        <v>302</v>
      </c>
      <c r="E38" s="56" t="s">
        <v>446</v>
      </c>
      <c r="F38" s="55" t="s">
        <v>5</v>
      </c>
      <c r="G38" s="55" t="s">
        <v>34</v>
      </c>
      <c r="H38" s="56" t="s">
        <v>580</v>
      </c>
      <c r="I38" s="56" t="s">
        <v>581</v>
      </c>
      <c r="J38" s="55" t="s">
        <v>87</v>
      </c>
      <c r="K38" s="56"/>
      <c r="L38" s="57"/>
      <c r="M38" s="56"/>
    </row>
    <row r="39" spans="2:13" ht="148.19999999999999" x14ac:dyDescent="0.3">
      <c r="B39" s="55">
        <v>3</v>
      </c>
      <c r="C39" s="55" t="s">
        <v>173</v>
      </c>
      <c r="D39" s="56" t="s">
        <v>449</v>
      </c>
      <c r="E39" s="56" t="s">
        <v>590</v>
      </c>
      <c r="F39" s="55" t="s">
        <v>5</v>
      </c>
      <c r="G39" s="55" t="s">
        <v>34</v>
      </c>
      <c r="H39" s="56" t="s">
        <v>582</v>
      </c>
      <c r="I39" s="56" t="s">
        <v>583</v>
      </c>
      <c r="J39" s="55" t="s">
        <v>88</v>
      </c>
      <c r="K39" s="56"/>
      <c r="L39" s="57"/>
      <c r="M39" s="56"/>
    </row>
    <row r="40" spans="2:13" ht="148.19999999999999" x14ac:dyDescent="0.3">
      <c r="B40" s="55">
        <v>3</v>
      </c>
      <c r="C40" s="55" t="s">
        <v>173</v>
      </c>
      <c r="D40" s="56" t="s">
        <v>449</v>
      </c>
      <c r="E40" s="56" t="s">
        <v>591</v>
      </c>
      <c r="F40" s="55" t="s">
        <v>5</v>
      </c>
      <c r="G40" s="55" t="s">
        <v>34</v>
      </c>
      <c r="H40" s="56" t="s">
        <v>584</v>
      </c>
      <c r="I40" s="56" t="s">
        <v>585</v>
      </c>
      <c r="J40" s="55" t="s">
        <v>88</v>
      </c>
      <c r="K40" s="56"/>
      <c r="L40" s="57"/>
      <c r="M40" s="56"/>
    </row>
    <row r="41" spans="2:13" ht="91.2" x14ac:dyDescent="0.3">
      <c r="B41" s="55">
        <v>3</v>
      </c>
      <c r="C41" s="55" t="s">
        <v>174</v>
      </c>
      <c r="D41" s="56" t="s">
        <v>397</v>
      </c>
      <c r="E41" s="56" t="s">
        <v>592</v>
      </c>
      <c r="F41" s="55" t="s">
        <v>5</v>
      </c>
      <c r="G41" s="55" t="s">
        <v>34</v>
      </c>
      <c r="H41" s="56" t="s">
        <v>367</v>
      </c>
      <c r="I41" s="56" t="s">
        <v>242</v>
      </c>
      <c r="J41" s="55" t="s">
        <v>86</v>
      </c>
      <c r="K41" s="56"/>
      <c r="L41" s="57"/>
      <c r="M41" s="56"/>
    </row>
    <row r="42" spans="2:13" ht="34.200000000000003" x14ac:dyDescent="0.3">
      <c r="B42" s="55">
        <v>3</v>
      </c>
      <c r="C42" s="55" t="s">
        <v>174</v>
      </c>
      <c r="D42" s="56" t="s">
        <v>477</v>
      </c>
      <c r="E42" s="56" t="s">
        <v>593</v>
      </c>
      <c r="F42" s="55" t="s">
        <v>5</v>
      </c>
      <c r="G42" s="55" t="s">
        <v>34</v>
      </c>
      <c r="H42" s="56" t="s">
        <v>586</v>
      </c>
      <c r="I42" s="56" t="s">
        <v>587</v>
      </c>
      <c r="J42" s="55" t="s">
        <v>86</v>
      </c>
      <c r="K42" s="56"/>
      <c r="L42" s="57"/>
      <c r="M42" s="56"/>
    </row>
    <row r="43" spans="2:13" ht="12" thickBot="1" x14ac:dyDescent="0.35">
      <c r="D43" s="59"/>
      <c r="E43" s="59"/>
      <c r="H43" s="59"/>
      <c r="I43" s="59"/>
      <c r="K43" s="59"/>
      <c r="M43" s="59"/>
    </row>
    <row r="44" spans="2:13" s="48" customFormat="1" ht="21" thickTop="1" x14ac:dyDescent="0.3">
      <c r="B44" s="51" t="s">
        <v>93</v>
      </c>
      <c r="C44" s="51" t="s">
        <v>75</v>
      </c>
      <c r="D44" s="51" t="s">
        <v>76</v>
      </c>
      <c r="E44" s="51" t="s">
        <v>77</v>
      </c>
      <c r="F44" s="51" t="s">
        <v>78</v>
      </c>
      <c r="G44" s="51" t="s">
        <v>79</v>
      </c>
      <c r="H44" s="52" t="s">
        <v>156</v>
      </c>
      <c r="I44" s="52" t="s">
        <v>157</v>
      </c>
      <c r="J44" s="52" t="s">
        <v>158</v>
      </c>
      <c r="K44" s="52" t="s">
        <v>80</v>
      </c>
      <c r="L44" s="53" t="s">
        <v>94</v>
      </c>
      <c r="M44" s="53" t="s">
        <v>95</v>
      </c>
    </row>
    <row r="45" spans="2:13" ht="45.6" x14ac:dyDescent="0.3">
      <c r="B45" s="55">
        <v>4</v>
      </c>
      <c r="C45" s="55" t="s">
        <v>82</v>
      </c>
      <c r="D45" s="56" t="s">
        <v>609</v>
      </c>
      <c r="E45" s="56" t="s">
        <v>300</v>
      </c>
      <c r="F45" s="55" t="s">
        <v>5</v>
      </c>
      <c r="G45" s="55" t="s">
        <v>34</v>
      </c>
      <c r="H45" s="56" t="s">
        <v>594</v>
      </c>
      <c r="I45" s="56" t="s">
        <v>595</v>
      </c>
      <c r="J45" s="55" t="s">
        <v>86</v>
      </c>
      <c r="K45" s="56"/>
      <c r="L45" s="57"/>
      <c r="M45" s="56"/>
    </row>
    <row r="46" spans="2:13" ht="57" x14ac:dyDescent="0.3">
      <c r="B46" s="55">
        <v>4</v>
      </c>
      <c r="C46" s="55" t="s">
        <v>82</v>
      </c>
      <c r="D46" s="56" t="s">
        <v>610</v>
      </c>
      <c r="E46" s="56" t="s">
        <v>611</v>
      </c>
      <c r="F46" s="55" t="s">
        <v>5</v>
      </c>
      <c r="G46" s="55" t="s">
        <v>34</v>
      </c>
      <c r="H46" s="56" t="s">
        <v>596</v>
      </c>
      <c r="I46" s="56" t="s">
        <v>597</v>
      </c>
      <c r="J46" s="55" t="s">
        <v>88</v>
      </c>
      <c r="K46" s="56"/>
      <c r="L46" s="57"/>
      <c r="M46" s="56"/>
    </row>
    <row r="47" spans="2:13" ht="102.6" x14ac:dyDescent="0.3">
      <c r="B47" s="55">
        <v>4</v>
      </c>
      <c r="C47" s="55" t="s">
        <v>82</v>
      </c>
      <c r="D47" s="56" t="s">
        <v>302</v>
      </c>
      <c r="E47" s="56" t="s">
        <v>444</v>
      </c>
      <c r="F47" s="55" t="s">
        <v>5</v>
      </c>
      <c r="G47" s="55" t="s">
        <v>34</v>
      </c>
      <c r="H47" s="56" t="s">
        <v>598</v>
      </c>
      <c r="I47" s="56" t="s">
        <v>599</v>
      </c>
      <c r="J47" s="55" t="s">
        <v>86</v>
      </c>
      <c r="K47" s="56"/>
      <c r="L47" s="57"/>
      <c r="M47" s="56"/>
    </row>
    <row r="48" spans="2:13" ht="114" x14ac:dyDescent="0.3">
      <c r="B48" s="55">
        <v>4</v>
      </c>
      <c r="C48" s="55" t="s">
        <v>82</v>
      </c>
      <c r="D48" s="56" t="s">
        <v>612</v>
      </c>
      <c r="E48" s="56" t="s">
        <v>304</v>
      </c>
      <c r="F48" s="55" t="s">
        <v>5</v>
      </c>
      <c r="G48" s="55" t="s">
        <v>34</v>
      </c>
      <c r="H48" s="56" t="s">
        <v>600</v>
      </c>
      <c r="I48" s="56" t="s">
        <v>601</v>
      </c>
      <c r="J48" s="55" t="s">
        <v>87</v>
      </c>
      <c r="K48" s="56"/>
      <c r="L48" s="57"/>
      <c r="M48" s="56"/>
    </row>
    <row r="49" spans="2:13" ht="45.6" x14ac:dyDescent="0.3">
      <c r="B49" s="55">
        <v>4</v>
      </c>
      <c r="C49" s="55" t="s">
        <v>174</v>
      </c>
      <c r="D49" s="56" t="s">
        <v>397</v>
      </c>
      <c r="E49" s="56" t="s">
        <v>269</v>
      </c>
      <c r="F49" s="55" t="s">
        <v>5</v>
      </c>
      <c r="G49" s="55" t="s">
        <v>34</v>
      </c>
      <c r="H49" s="56" t="s">
        <v>602</v>
      </c>
      <c r="I49" s="56" t="s">
        <v>603</v>
      </c>
      <c r="J49" s="55" t="s">
        <v>86</v>
      </c>
      <c r="K49" s="56"/>
      <c r="L49" s="57"/>
      <c r="M49" s="56"/>
    </row>
    <row r="50" spans="2:13" ht="91.2" x14ac:dyDescent="0.3">
      <c r="B50" s="55">
        <v>4</v>
      </c>
      <c r="C50" s="55" t="s">
        <v>174</v>
      </c>
      <c r="D50" s="56" t="s">
        <v>397</v>
      </c>
      <c r="E50" s="56" t="s">
        <v>592</v>
      </c>
      <c r="F50" s="55" t="s">
        <v>5</v>
      </c>
      <c r="G50" s="55" t="s">
        <v>34</v>
      </c>
      <c r="H50" s="56" t="s">
        <v>604</v>
      </c>
      <c r="I50" s="56" t="s">
        <v>242</v>
      </c>
      <c r="J50" s="55" t="s">
        <v>86</v>
      </c>
      <c r="K50" s="56"/>
      <c r="L50" s="57"/>
      <c r="M50" s="56"/>
    </row>
    <row r="51" spans="2:13" ht="34.200000000000003" x14ac:dyDescent="0.3">
      <c r="B51" s="55">
        <v>4</v>
      </c>
      <c r="C51" s="55" t="s">
        <v>174</v>
      </c>
      <c r="D51" s="56" t="s">
        <v>397</v>
      </c>
      <c r="E51" s="56" t="s">
        <v>613</v>
      </c>
      <c r="F51" s="55" t="s">
        <v>5</v>
      </c>
      <c r="G51" s="55" t="s">
        <v>34</v>
      </c>
      <c r="H51" s="56" t="s">
        <v>605</v>
      </c>
      <c r="I51" s="56" t="s">
        <v>606</v>
      </c>
      <c r="J51" s="55" t="s">
        <v>87</v>
      </c>
      <c r="K51" s="56"/>
      <c r="L51" s="57"/>
      <c r="M51" s="56"/>
    </row>
    <row r="52" spans="2:13" ht="57" x14ac:dyDescent="0.3">
      <c r="B52" s="55">
        <v>4</v>
      </c>
      <c r="C52" s="55" t="s">
        <v>174</v>
      </c>
      <c r="D52" s="56" t="s">
        <v>397</v>
      </c>
      <c r="E52" s="56" t="s">
        <v>450</v>
      </c>
      <c r="F52" s="55" t="s">
        <v>5</v>
      </c>
      <c r="G52" s="55" t="s">
        <v>34</v>
      </c>
      <c r="H52" s="56" t="s">
        <v>607</v>
      </c>
      <c r="I52" s="56" t="s">
        <v>608</v>
      </c>
      <c r="J52" s="55" t="s">
        <v>86</v>
      </c>
      <c r="K52" s="56"/>
      <c r="L52" s="57"/>
      <c r="M52"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15:C22 C25:C32 C35:C42 C45:C52" xr:uid="{00000000-0002-0000-2D00-000000000000}">
      <formula1>Frentes</formula1>
    </dataValidation>
    <dataValidation type="list" allowBlank="1" showInputMessage="1" showErrorMessage="1" sqref="F35:F42 F15:F22 F25:F32 F45:F52" xr:uid="{00000000-0002-0000-2D00-000001000000}">
      <formula1>Alta_Dirección</formula1>
    </dataValidation>
    <dataValidation type="list" allowBlank="1" showInputMessage="1" showErrorMessage="1" sqref="J15:J22 J25:J32 J35:J42 J45:J52" xr:uid="{00000000-0002-0000-2D00-000002000000}">
      <formula1>Categoría</formula1>
    </dataValidation>
    <dataValidation type="list" allowBlank="1" showInputMessage="1" showErrorMessage="1" sqref="L25:L32 L45:L52 L35:L42 L15:L22" xr:uid="{00000000-0002-0000-2D00-000003000000}">
      <formula1>Cumplimiento</formula1>
    </dataValidation>
    <dataValidation type="list" allowBlank="1" showInputMessage="1" showErrorMessage="1" sqref="G35:G42 G15:G22 G25:G32 G45:G52" xr:uid="{00000000-0002-0000-2D00-000004000000}">
      <formula1>Área</formula1>
    </dataValidation>
    <dataValidation type="list" allowBlank="1" showInputMessage="1" showErrorMessage="1" sqref="B15:B22 B25:B32 B35:B42 B45:B52" xr:uid="{00000000-0002-0000-2D00-000005000000}">
      <formula1>Trimestre</formula1>
    </dataValidation>
  </dataValidations>
  <hyperlinks>
    <hyperlink ref="L10:M11" location="Instrucciones!A1" display="Instrucciones para el diligenciamiento" xr:uid="{00000000-0004-0000-2D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AB7111FD-3C79-4D22-B445-894A0339A7B9}">
            <xm:f>NOT(ISERROR(SEARCH(TB!$B$25,L15)))</xm:f>
            <xm:f>TB!$B$25</xm:f>
            <x14:dxf>
              <fill>
                <patternFill>
                  <fgColor theme="1"/>
                  <bgColor rgb="FF00B050"/>
                </patternFill>
              </fill>
            </x14:dxf>
          </x14:cfRule>
          <x14:cfRule type="containsText" priority="14" operator="containsText" id="{6A5BB49F-DCBF-4784-B7CE-C4BC4A0F092A}">
            <xm:f>NOT(ISERROR(SEARCH(TB!$B$24,L15)))</xm:f>
            <xm:f>TB!$B$24</xm:f>
            <x14:dxf>
              <fill>
                <patternFill>
                  <fgColor theme="1"/>
                  <bgColor rgb="FFFFFF00"/>
                </patternFill>
              </fill>
            </x14:dxf>
          </x14:cfRule>
          <x14:cfRule type="containsText" priority="15" operator="containsText" id="{C0C4616F-E38B-4B2D-ADA4-64DBB9AC96EA}">
            <xm:f>NOT(ISERROR(SEARCH(TB!$B$23,L15)))</xm:f>
            <xm:f>TB!$B$23</xm:f>
            <x14:dxf>
              <fill>
                <patternFill>
                  <fgColor theme="1"/>
                  <bgColor rgb="FFFFC000"/>
                </patternFill>
              </fill>
            </x14:dxf>
          </x14:cfRule>
          <x14:cfRule type="containsText" priority="16" operator="containsText" id="{7E8197AD-D121-4843-ACB3-7E8FB0B84056}">
            <xm:f>NOT(ISERROR(SEARCH(TB!$B$22,L15)))</xm:f>
            <xm:f>TB!$B$22</xm:f>
            <x14:dxf>
              <fill>
                <patternFill>
                  <fgColor theme="1"/>
                  <bgColor rgb="FFFF0000"/>
                </patternFill>
              </fill>
            </x14:dxf>
          </x14:cfRule>
          <xm:sqref>L15:L22</xm:sqref>
        </x14:conditionalFormatting>
        <x14:conditionalFormatting xmlns:xm="http://schemas.microsoft.com/office/excel/2006/main">
          <x14:cfRule type="containsText" priority="9" operator="containsText" id="{F30954C9-0B5E-4E52-AE61-986F322127E4}">
            <xm:f>NOT(ISERROR(SEARCH(TB!$B$25,L25)))</xm:f>
            <xm:f>TB!$B$25</xm:f>
            <x14:dxf>
              <fill>
                <patternFill>
                  <fgColor theme="1"/>
                  <bgColor rgb="FF00B050"/>
                </patternFill>
              </fill>
            </x14:dxf>
          </x14:cfRule>
          <x14:cfRule type="containsText" priority="10" operator="containsText" id="{2D4C8F9E-238A-4385-9B65-81D8E237D5E1}">
            <xm:f>NOT(ISERROR(SEARCH(TB!$B$24,L25)))</xm:f>
            <xm:f>TB!$B$24</xm:f>
            <x14:dxf>
              <fill>
                <patternFill>
                  <fgColor theme="1"/>
                  <bgColor rgb="FFFFFF00"/>
                </patternFill>
              </fill>
            </x14:dxf>
          </x14:cfRule>
          <x14:cfRule type="containsText" priority="11" operator="containsText" id="{2ACD83B9-A453-419A-9FC0-2EDE03FF532C}">
            <xm:f>NOT(ISERROR(SEARCH(TB!$B$23,L25)))</xm:f>
            <xm:f>TB!$B$23</xm:f>
            <x14:dxf>
              <fill>
                <patternFill>
                  <fgColor theme="1"/>
                  <bgColor rgb="FFFFC000"/>
                </patternFill>
              </fill>
            </x14:dxf>
          </x14:cfRule>
          <x14:cfRule type="containsText" priority="12" operator="containsText" id="{18D09CE8-E228-4DB9-8DE7-F1457C861E00}">
            <xm:f>NOT(ISERROR(SEARCH(TB!$B$22,L25)))</xm:f>
            <xm:f>TB!$B$22</xm:f>
            <x14:dxf>
              <fill>
                <patternFill>
                  <fgColor theme="1"/>
                  <bgColor rgb="FFFF0000"/>
                </patternFill>
              </fill>
            </x14:dxf>
          </x14:cfRule>
          <xm:sqref>L25:L32</xm:sqref>
        </x14:conditionalFormatting>
        <x14:conditionalFormatting xmlns:xm="http://schemas.microsoft.com/office/excel/2006/main">
          <x14:cfRule type="containsText" priority="5" operator="containsText" id="{8C160B03-EA8A-4BF8-8FAF-487E9482C8A6}">
            <xm:f>NOT(ISERROR(SEARCH(TB!$B$25,L35)))</xm:f>
            <xm:f>TB!$B$25</xm:f>
            <x14:dxf>
              <fill>
                <patternFill>
                  <fgColor theme="1"/>
                  <bgColor rgb="FF00B050"/>
                </patternFill>
              </fill>
            </x14:dxf>
          </x14:cfRule>
          <x14:cfRule type="containsText" priority="6" operator="containsText" id="{2D2C76F1-467D-4378-8090-79AC82F6D652}">
            <xm:f>NOT(ISERROR(SEARCH(TB!$B$24,L35)))</xm:f>
            <xm:f>TB!$B$24</xm:f>
            <x14:dxf>
              <fill>
                <patternFill>
                  <fgColor theme="1"/>
                  <bgColor rgb="FFFFFF00"/>
                </patternFill>
              </fill>
            </x14:dxf>
          </x14:cfRule>
          <x14:cfRule type="containsText" priority="7" operator="containsText" id="{1A77FE05-D4C6-448E-B754-79879271B1AF}">
            <xm:f>NOT(ISERROR(SEARCH(TB!$B$23,L35)))</xm:f>
            <xm:f>TB!$B$23</xm:f>
            <x14:dxf>
              <fill>
                <patternFill>
                  <fgColor theme="1"/>
                  <bgColor rgb="FFFFC000"/>
                </patternFill>
              </fill>
            </x14:dxf>
          </x14:cfRule>
          <x14:cfRule type="containsText" priority="8" operator="containsText" id="{0A8806FF-7B20-4634-9892-76A3F612D61D}">
            <xm:f>NOT(ISERROR(SEARCH(TB!$B$22,L35)))</xm:f>
            <xm:f>TB!$B$22</xm:f>
            <x14:dxf>
              <fill>
                <patternFill>
                  <fgColor theme="1"/>
                  <bgColor rgb="FFFF0000"/>
                </patternFill>
              </fill>
            </x14:dxf>
          </x14:cfRule>
          <xm:sqref>L35:L42</xm:sqref>
        </x14:conditionalFormatting>
        <x14:conditionalFormatting xmlns:xm="http://schemas.microsoft.com/office/excel/2006/main">
          <x14:cfRule type="containsText" priority="1" operator="containsText" id="{2C33EB12-A1C4-4B6E-9188-87AEC8EB269D}">
            <xm:f>NOT(ISERROR(SEARCH(TB!$B$25,L45)))</xm:f>
            <xm:f>TB!$B$25</xm:f>
            <x14:dxf>
              <fill>
                <patternFill>
                  <fgColor theme="1"/>
                  <bgColor rgb="FF00B050"/>
                </patternFill>
              </fill>
            </x14:dxf>
          </x14:cfRule>
          <x14:cfRule type="containsText" priority="2" operator="containsText" id="{A61E1787-4526-49DE-9FA9-05614B5C10BD}">
            <xm:f>NOT(ISERROR(SEARCH(TB!$B$24,L45)))</xm:f>
            <xm:f>TB!$B$24</xm:f>
            <x14:dxf>
              <fill>
                <patternFill>
                  <fgColor theme="1"/>
                  <bgColor rgb="FFFFFF00"/>
                </patternFill>
              </fill>
            </x14:dxf>
          </x14:cfRule>
          <x14:cfRule type="containsText" priority="3" operator="containsText" id="{DDCB26E6-C526-48B8-9D38-3A4AFDDEAAD0}">
            <xm:f>NOT(ISERROR(SEARCH(TB!$B$23,L45)))</xm:f>
            <xm:f>TB!$B$23</xm:f>
            <x14:dxf>
              <fill>
                <patternFill>
                  <fgColor theme="1"/>
                  <bgColor rgb="FFFFC000"/>
                </patternFill>
              </fill>
            </x14:dxf>
          </x14:cfRule>
          <x14:cfRule type="containsText" priority="4" operator="containsText" id="{84BE3B3B-E3A1-4B11-BD76-33885180D65A}">
            <xm:f>NOT(ISERROR(SEARCH(TB!$B$22,L45)))</xm:f>
            <xm:f>TB!$B$22</xm:f>
            <x14:dxf>
              <fill>
                <patternFill>
                  <fgColor theme="1"/>
                  <bgColor rgb="FFFF0000"/>
                </patternFill>
              </fill>
            </x14:dxf>
          </x14:cfRule>
          <xm:sqref>L45:L52</xm:sqref>
        </x14:conditionalFormatting>
      </x14:conditionalFormatting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95"/>
  <dimension ref="A1:W53"/>
  <sheetViews>
    <sheetView zoomScale="62" zoomScaleNormal="62" workbookViewId="0">
      <pane ySplit="14" topLeftCell="A19" activePane="bottomLeft" state="frozen"/>
      <selection activeCell="D10" sqref="D10:D11"/>
      <selection pane="bottomLeft" activeCell="G75" sqref="G75"/>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229</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(SUM(L$15:L$23))/F9</f>
        <v>0</v>
      </c>
      <c r="J9" s="40"/>
      <c r="K9" s="41"/>
      <c r="L9" s="40"/>
      <c r="M9" s="40"/>
      <c r="N9" s="40"/>
    </row>
    <row r="10" spans="1:14" s="47" customFormat="1" ht="11.4" customHeight="1" x14ac:dyDescent="0.3">
      <c r="B10" s="48"/>
      <c r="C10" s="164" t="s">
        <v>96</v>
      </c>
      <c r="D10" s="165" t="str">
        <f>Contenido!S20</f>
        <v>Dirección Administrativa de la Extensión Zipaquirá</v>
      </c>
      <c r="E10" s="43" t="s">
        <v>92</v>
      </c>
      <c r="F10" s="44">
        <v>1</v>
      </c>
      <c r="G10" s="43" t="s">
        <v>90</v>
      </c>
      <c r="H10" s="45" t="s">
        <v>115</v>
      </c>
      <c r="I10" s="46">
        <f>(SUM(L$26:L$32))/F10</f>
        <v>0</v>
      </c>
      <c r="J10" s="48"/>
      <c r="K10" s="50"/>
      <c r="L10" s="166" t="s">
        <v>100</v>
      </c>
      <c r="M10" s="166"/>
    </row>
    <row r="11" spans="1:14" s="47" customFormat="1" ht="11.4" customHeight="1" x14ac:dyDescent="0.3">
      <c r="B11" s="48"/>
      <c r="C11" s="164"/>
      <c r="D11" s="165"/>
      <c r="E11" s="43" t="s">
        <v>176</v>
      </c>
      <c r="F11" s="44">
        <v>1</v>
      </c>
      <c r="G11" s="43" t="s">
        <v>90</v>
      </c>
      <c r="H11" s="45" t="s">
        <v>178</v>
      </c>
      <c r="I11" s="46">
        <f>(SUM(L$35:L$42))/F11</f>
        <v>0</v>
      </c>
      <c r="J11" s="48"/>
      <c r="K11" s="50"/>
      <c r="L11" s="166"/>
      <c r="M11" s="166"/>
    </row>
    <row r="12" spans="1:14" s="47" customFormat="1" ht="11.4" customHeight="1" x14ac:dyDescent="0.3">
      <c r="B12" s="48"/>
      <c r="C12" s="43"/>
      <c r="D12" s="49"/>
      <c r="E12" s="43" t="s">
        <v>177</v>
      </c>
      <c r="F12" s="44">
        <v>1</v>
      </c>
      <c r="G12" s="43" t="s">
        <v>90</v>
      </c>
      <c r="H12" s="45" t="s">
        <v>179</v>
      </c>
      <c r="I12" s="46">
        <f>(SUM(L$45:L$53))/F12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79.8" x14ac:dyDescent="0.3">
      <c r="B15" s="55">
        <v>1</v>
      </c>
      <c r="C15" s="55" t="s">
        <v>82</v>
      </c>
      <c r="D15" s="56" t="s">
        <v>521</v>
      </c>
      <c r="E15" s="56" t="s">
        <v>710</v>
      </c>
      <c r="F15" s="55" t="s">
        <v>5</v>
      </c>
      <c r="G15" s="55" t="s">
        <v>39</v>
      </c>
      <c r="H15" s="56" t="s">
        <v>698</v>
      </c>
      <c r="I15" s="56" t="s">
        <v>699</v>
      </c>
      <c r="J15" s="55" t="s">
        <v>88</v>
      </c>
      <c r="K15" s="56"/>
      <c r="L15" s="57"/>
      <c r="M15" s="56"/>
    </row>
    <row r="16" spans="1:14" ht="79.8" x14ac:dyDescent="0.3">
      <c r="B16" s="55">
        <v>1</v>
      </c>
      <c r="C16" s="55" t="s">
        <v>175</v>
      </c>
      <c r="D16" s="56" t="s">
        <v>256</v>
      </c>
      <c r="E16" s="56" t="s">
        <v>323</v>
      </c>
      <c r="F16" s="55" t="s">
        <v>5</v>
      </c>
      <c r="G16" s="55" t="s">
        <v>39</v>
      </c>
      <c r="H16" s="56" t="s">
        <v>700</v>
      </c>
      <c r="I16" s="56" t="s">
        <v>542</v>
      </c>
      <c r="J16" s="55" t="s">
        <v>87</v>
      </c>
      <c r="K16" s="56"/>
      <c r="L16" s="57"/>
      <c r="M16" s="56"/>
    </row>
    <row r="17" spans="2:13" ht="45.6" x14ac:dyDescent="0.3">
      <c r="B17" s="55">
        <v>1</v>
      </c>
      <c r="C17" s="55" t="s">
        <v>175</v>
      </c>
      <c r="D17" s="56" t="s">
        <v>256</v>
      </c>
      <c r="E17" s="56" t="s">
        <v>426</v>
      </c>
      <c r="F17" s="55" t="s">
        <v>5</v>
      </c>
      <c r="G17" s="55" t="s">
        <v>39</v>
      </c>
      <c r="H17" s="56" t="s">
        <v>701</v>
      </c>
      <c r="I17" s="56" t="s">
        <v>544</v>
      </c>
      <c r="J17" s="55" t="s">
        <v>87</v>
      </c>
      <c r="K17" s="56"/>
      <c r="L17" s="57"/>
      <c r="M17" s="56"/>
    </row>
    <row r="18" spans="2:13" ht="45.6" x14ac:dyDescent="0.3">
      <c r="B18" s="55">
        <v>1</v>
      </c>
      <c r="C18" s="55" t="s">
        <v>175</v>
      </c>
      <c r="D18" s="56" t="s">
        <v>567</v>
      </c>
      <c r="E18" s="56" t="s">
        <v>573</v>
      </c>
      <c r="F18" s="55" t="s">
        <v>5</v>
      </c>
      <c r="G18" s="55" t="s">
        <v>39</v>
      </c>
      <c r="H18" s="56" t="s">
        <v>702</v>
      </c>
      <c r="I18" s="56" t="s">
        <v>703</v>
      </c>
      <c r="J18" s="55" t="s">
        <v>87</v>
      </c>
      <c r="K18" s="56"/>
      <c r="L18" s="57"/>
      <c r="M18" s="56"/>
    </row>
    <row r="19" spans="2:13" ht="45.6" x14ac:dyDescent="0.3">
      <c r="B19" s="55">
        <v>1</v>
      </c>
      <c r="C19" s="55" t="s">
        <v>175</v>
      </c>
      <c r="D19" s="56" t="s">
        <v>553</v>
      </c>
      <c r="E19" s="56" t="s">
        <v>573</v>
      </c>
      <c r="F19" s="55" t="s">
        <v>5</v>
      </c>
      <c r="G19" s="55" t="s">
        <v>39</v>
      </c>
      <c r="H19" s="56" t="s">
        <v>704</v>
      </c>
      <c r="I19" s="56" t="s">
        <v>703</v>
      </c>
      <c r="J19" s="55" t="s">
        <v>87</v>
      </c>
      <c r="K19" s="56"/>
      <c r="L19" s="57"/>
      <c r="M19" s="56"/>
    </row>
    <row r="20" spans="2:13" ht="57" x14ac:dyDescent="0.3">
      <c r="B20" s="55">
        <v>1</v>
      </c>
      <c r="C20" s="55" t="s">
        <v>174</v>
      </c>
      <c r="D20" s="56" t="s">
        <v>322</v>
      </c>
      <c r="E20" s="56" t="s">
        <v>711</v>
      </c>
      <c r="F20" s="55" t="s">
        <v>5</v>
      </c>
      <c r="G20" s="55" t="s">
        <v>39</v>
      </c>
      <c r="H20" s="56" t="s">
        <v>495</v>
      </c>
      <c r="I20" s="56" t="s">
        <v>238</v>
      </c>
      <c r="J20" s="55" t="s">
        <v>87</v>
      </c>
      <c r="K20" s="56"/>
      <c r="L20" s="57"/>
      <c r="M20" s="56"/>
    </row>
    <row r="21" spans="2:13" ht="91.2" x14ac:dyDescent="0.3">
      <c r="B21" s="55">
        <v>1</v>
      </c>
      <c r="C21" s="55" t="s">
        <v>174</v>
      </c>
      <c r="D21" s="56" t="s">
        <v>361</v>
      </c>
      <c r="E21" s="56" t="s">
        <v>360</v>
      </c>
      <c r="F21" s="55" t="s">
        <v>5</v>
      </c>
      <c r="G21" s="55" t="s">
        <v>39</v>
      </c>
      <c r="H21" s="56" t="s">
        <v>705</v>
      </c>
      <c r="I21" s="56" t="s">
        <v>242</v>
      </c>
      <c r="J21" s="55" t="s">
        <v>86</v>
      </c>
      <c r="K21" s="56"/>
      <c r="L21" s="57"/>
      <c r="M21" s="56"/>
    </row>
    <row r="22" spans="2:13" ht="34.200000000000003" x14ac:dyDescent="0.3">
      <c r="B22" s="55">
        <v>1</v>
      </c>
      <c r="C22" s="55" t="s">
        <v>174</v>
      </c>
      <c r="D22" s="56" t="s">
        <v>324</v>
      </c>
      <c r="E22" s="56" t="s">
        <v>674</v>
      </c>
      <c r="F22" s="55" t="s">
        <v>5</v>
      </c>
      <c r="G22" s="55" t="s">
        <v>39</v>
      </c>
      <c r="H22" s="56" t="s">
        <v>706</v>
      </c>
      <c r="I22" s="56" t="s">
        <v>707</v>
      </c>
      <c r="J22" s="55" t="s">
        <v>86</v>
      </c>
      <c r="K22" s="56"/>
      <c r="L22" s="57"/>
      <c r="M22" s="56"/>
    </row>
    <row r="23" spans="2:13" ht="57" x14ac:dyDescent="0.3">
      <c r="B23" s="55">
        <v>1</v>
      </c>
      <c r="C23" s="55" t="s">
        <v>174</v>
      </c>
      <c r="D23" s="56" t="s">
        <v>361</v>
      </c>
      <c r="E23" s="56" t="s">
        <v>409</v>
      </c>
      <c r="F23" s="55" t="s">
        <v>5</v>
      </c>
      <c r="G23" s="55" t="s">
        <v>39</v>
      </c>
      <c r="H23" s="56" t="s">
        <v>708</v>
      </c>
      <c r="I23" s="56" t="s">
        <v>709</v>
      </c>
      <c r="J23" s="55" t="s">
        <v>87</v>
      </c>
      <c r="K23" s="56"/>
      <c r="L23" s="57"/>
      <c r="M23" s="56"/>
    </row>
    <row r="24" spans="2:13" ht="12" thickBot="1" x14ac:dyDescent="0.35">
      <c r="D24" s="59"/>
      <c r="E24" s="59"/>
      <c r="H24" s="59"/>
      <c r="I24" s="59"/>
      <c r="K24" s="59"/>
      <c r="M24" s="59"/>
    </row>
    <row r="25" spans="2:13" s="48" customFormat="1" ht="2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68.400000000000006" x14ac:dyDescent="0.3">
      <c r="B26" s="55">
        <v>2</v>
      </c>
      <c r="C26" s="55" t="s">
        <v>82</v>
      </c>
      <c r="D26" s="56" t="s">
        <v>257</v>
      </c>
      <c r="E26" s="56" t="s">
        <v>568</v>
      </c>
      <c r="F26" s="55" t="s">
        <v>5</v>
      </c>
      <c r="G26" s="55" t="s">
        <v>39</v>
      </c>
      <c r="H26" s="56" t="s">
        <v>712</v>
      </c>
      <c r="I26" s="56" t="s">
        <v>713</v>
      </c>
      <c r="J26" s="55" t="s">
        <v>86</v>
      </c>
      <c r="K26" s="56"/>
      <c r="L26" s="57"/>
      <c r="M26" s="56"/>
    </row>
    <row r="27" spans="2:13" ht="79.8" x14ac:dyDescent="0.3">
      <c r="B27" s="55">
        <v>2</v>
      </c>
      <c r="C27" s="55" t="s">
        <v>175</v>
      </c>
      <c r="D27" s="56" t="s">
        <v>720</v>
      </c>
      <c r="E27" s="56" t="s">
        <v>721</v>
      </c>
      <c r="F27" s="55" t="s">
        <v>5</v>
      </c>
      <c r="G27" s="55" t="s">
        <v>39</v>
      </c>
      <c r="H27" s="56" t="s">
        <v>714</v>
      </c>
      <c r="I27" s="56" t="s">
        <v>542</v>
      </c>
      <c r="J27" s="55" t="s">
        <v>87</v>
      </c>
      <c r="K27" s="56"/>
      <c r="L27" s="57"/>
      <c r="M27" s="56"/>
    </row>
    <row r="28" spans="2:13" ht="45.6" x14ac:dyDescent="0.3">
      <c r="B28" s="55">
        <v>2</v>
      </c>
      <c r="C28" s="55" t="s">
        <v>175</v>
      </c>
      <c r="D28" s="56" t="s">
        <v>243</v>
      </c>
      <c r="E28" s="56" t="s">
        <v>426</v>
      </c>
      <c r="F28" s="55" t="s">
        <v>5</v>
      </c>
      <c r="G28" s="55" t="s">
        <v>39</v>
      </c>
      <c r="H28" s="56" t="s">
        <v>715</v>
      </c>
      <c r="I28" s="56" t="s">
        <v>544</v>
      </c>
      <c r="J28" s="55" t="s">
        <v>87</v>
      </c>
      <c r="K28" s="56"/>
      <c r="L28" s="57"/>
      <c r="M28" s="56"/>
    </row>
    <row r="29" spans="2:13" ht="57" x14ac:dyDescent="0.3">
      <c r="B29" s="55">
        <v>2</v>
      </c>
      <c r="C29" s="55" t="s">
        <v>174</v>
      </c>
      <c r="D29" s="56" t="s">
        <v>522</v>
      </c>
      <c r="E29" s="56" t="s">
        <v>244</v>
      </c>
      <c r="F29" s="55" t="s">
        <v>5</v>
      </c>
      <c r="G29" s="55" t="s">
        <v>39</v>
      </c>
      <c r="H29" s="56" t="s">
        <v>494</v>
      </c>
      <c r="I29" s="56" t="s">
        <v>238</v>
      </c>
      <c r="J29" s="55" t="s">
        <v>87</v>
      </c>
      <c r="K29" s="56"/>
      <c r="L29" s="57"/>
      <c r="M29" s="56"/>
    </row>
    <row r="30" spans="2:13" ht="91.2" x14ac:dyDescent="0.3">
      <c r="B30" s="55">
        <v>2</v>
      </c>
      <c r="C30" s="55" t="s">
        <v>174</v>
      </c>
      <c r="D30" s="56" t="s">
        <v>361</v>
      </c>
      <c r="E30" s="56" t="s">
        <v>722</v>
      </c>
      <c r="F30" s="55" t="s">
        <v>5</v>
      </c>
      <c r="G30" s="55" t="s">
        <v>39</v>
      </c>
      <c r="H30" s="56" t="s">
        <v>716</v>
      </c>
      <c r="I30" s="56" t="s">
        <v>242</v>
      </c>
      <c r="J30" s="55" t="s">
        <v>86</v>
      </c>
      <c r="K30" s="56"/>
      <c r="L30" s="57"/>
      <c r="M30" s="56"/>
    </row>
    <row r="31" spans="2:13" ht="34.200000000000003" x14ac:dyDescent="0.3">
      <c r="B31" s="55">
        <v>2</v>
      </c>
      <c r="C31" s="55" t="s">
        <v>174</v>
      </c>
      <c r="D31" s="56" t="s">
        <v>363</v>
      </c>
      <c r="E31" s="56" t="s">
        <v>362</v>
      </c>
      <c r="F31" s="55" t="s">
        <v>5</v>
      </c>
      <c r="G31" s="55" t="s">
        <v>39</v>
      </c>
      <c r="H31" s="56" t="s">
        <v>717</v>
      </c>
      <c r="I31" s="56" t="s">
        <v>718</v>
      </c>
      <c r="J31" s="55" t="s">
        <v>86</v>
      </c>
      <c r="K31" s="56"/>
      <c r="L31" s="57"/>
      <c r="M31" s="56"/>
    </row>
    <row r="32" spans="2:13" ht="57" x14ac:dyDescent="0.3">
      <c r="B32" s="55">
        <v>2</v>
      </c>
      <c r="C32" s="55" t="s">
        <v>174</v>
      </c>
      <c r="D32" s="56" t="s">
        <v>326</v>
      </c>
      <c r="E32" s="56" t="s">
        <v>409</v>
      </c>
      <c r="F32" s="55" t="s">
        <v>5</v>
      </c>
      <c r="G32" s="55" t="s">
        <v>39</v>
      </c>
      <c r="H32" s="56" t="s">
        <v>719</v>
      </c>
      <c r="I32" s="56" t="s">
        <v>709</v>
      </c>
      <c r="J32" s="55" t="s">
        <v>87</v>
      </c>
      <c r="K32" s="56"/>
      <c r="L32" s="57"/>
      <c r="M32" s="56"/>
    </row>
    <row r="33" spans="2:13" ht="12" thickBot="1" x14ac:dyDescent="0.35"/>
    <row r="34" spans="2:13" s="48" customFormat="1" ht="30.6" customHeight="1" thickTop="1" x14ac:dyDescent="0.3">
      <c r="B34" s="51" t="s">
        <v>93</v>
      </c>
      <c r="C34" s="51" t="s">
        <v>75</v>
      </c>
      <c r="D34" s="51" t="s">
        <v>76</v>
      </c>
      <c r="E34" s="51" t="s">
        <v>77</v>
      </c>
      <c r="F34" s="51" t="s">
        <v>78</v>
      </c>
      <c r="G34" s="51" t="s">
        <v>79</v>
      </c>
      <c r="H34" s="52" t="s">
        <v>156</v>
      </c>
      <c r="I34" s="52" t="s">
        <v>157</v>
      </c>
      <c r="J34" s="52" t="s">
        <v>158</v>
      </c>
      <c r="K34" s="52" t="s">
        <v>80</v>
      </c>
      <c r="L34" s="53" t="s">
        <v>94</v>
      </c>
      <c r="M34" s="53" t="s">
        <v>95</v>
      </c>
    </row>
    <row r="35" spans="2:13" ht="91.2" x14ac:dyDescent="0.3">
      <c r="B35" s="55">
        <v>3</v>
      </c>
      <c r="C35" s="55" t="s">
        <v>82</v>
      </c>
      <c r="D35" s="56" t="s">
        <v>388</v>
      </c>
      <c r="E35" s="56" t="s">
        <v>735</v>
      </c>
      <c r="F35" s="55" t="s">
        <v>5</v>
      </c>
      <c r="G35" s="55" t="s">
        <v>39</v>
      </c>
      <c r="H35" s="56" t="s">
        <v>723</v>
      </c>
      <c r="I35" s="56" t="s">
        <v>724</v>
      </c>
      <c r="J35" s="55" t="s">
        <v>87</v>
      </c>
      <c r="K35" s="56"/>
      <c r="L35" s="57"/>
      <c r="M35" s="56"/>
    </row>
    <row r="36" spans="2:13" ht="34.200000000000003" x14ac:dyDescent="0.3">
      <c r="B36" s="55">
        <v>3</v>
      </c>
      <c r="C36" s="55" t="s">
        <v>83</v>
      </c>
      <c r="D36" s="56" t="s">
        <v>737</v>
      </c>
      <c r="E36" s="56" t="s">
        <v>736</v>
      </c>
      <c r="F36" s="55" t="s">
        <v>5</v>
      </c>
      <c r="G36" s="55" t="s">
        <v>39</v>
      </c>
      <c r="H36" s="56" t="s">
        <v>725</v>
      </c>
      <c r="I36" s="56" t="s">
        <v>726</v>
      </c>
      <c r="J36" s="55" t="s">
        <v>86</v>
      </c>
      <c r="K36" s="56"/>
      <c r="L36" s="57"/>
      <c r="M36" s="56"/>
    </row>
    <row r="37" spans="2:13" ht="102.6" x14ac:dyDescent="0.3">
      <c r="B37" s="55">
        <v>3</v>
      </c>
      <c r="C37" s="55" t="s">
        <v>82</v>
      </c>
      <c r="D37" s="56" t="s">
        <v>268</v>
      </c>
      <c r="E37" s="56" t="s">
        <v>267</v>
      </c>
      <c r="F37" s="55" t="s">
        <v>5</v>
      </c>
      <c r="G37" s="55" t="s">
        <v>39</v>
      </c>
      <c r="H37" s="56" t="s">
        <v>727</v>
      </c>
      <c r="I37" s="56" t="s">
        <v>728</v>
      </c>
      <c r="J37" s="55" t="s">
        <v>87</v>
      </c>
      <c r="K37" s="56"/>
      <c r="L37" s="57"/>
      <c r="M37" s="56"/>
    </row>
    <row r="38" spans="2:13" ht="45.6" x14ac:dyDescent="0.3">
      <c r="B38" s="55">
        <v>3</v>
      </c>
      <c r="C38" s="55" t="s">
        <v>82</v>
      </c>
      <c r="D38" s="56" t="s">
        <v>268</v>
      </c>
      <c r="E38" s="56" t="s">
        <v>446</v>
      </c>
      <c r="F38" s="55" t="s">
        <v>5</v>
      </c>
      <c r="G38" s="55" t="s">
        <v>39</v>
      </c>
      <c r="H38" s="56" t="s">
        <v>729</v>
      </c>
      <c r="I38" s="56" t="s">
        <v>730</v>
      </c>
      <c r="J38" s="55" t="s">
        <v>87</v>
      </c>
      <c r="K38" s="56"/>
      <c r="L38" s="57"/>
      <c r="M38" s="56"/>
    </row>
    <row r="39" spans="2:13" ht="148.19999999999999" x14ac:dyDescent="0.3">
      <c r="B39" s="55">
        <v>3</v>
      </c>
      <c r="C39" s="55" t="s">
        <v>173</v>
      </c>
      <c r="D39" s="56" t="s">
        <v>449</v>
      </c>
      <c r="E39" s="56" t="s">
        <v>590</v>
      </c>
      <c r="F39" s="55" t="s">
        <v>5</v>
      </c>
      <c r="G39" s="55" t="s">
        <v>39</v>
      </c>
      <c r="H39" s="56" t="s">
        <v>731</v>
      </c>
      <c r="I39" s="56" t="s">
        <v>732</v>
      </c>
      <c r="J39" s="55" t="s">
        <v>88</v>
      </c>
      <c r="K39" s="56"/>
      <c r="L39" s="57"/>
      <c r="M39" s="56"/>
    </row>
    <row r="40" spans="2:13" ht="79.8" x14ac:dyDescent="0.3">
      <c r="B40" s="55">
        <v>3</v>
      </c>
      <c r="C40" s="55" t="s">
        <v>173</v>
      </c>
      <c r="D40" s="56" t="s">
        <v>533</v>
      </c>
      <c r="E40" s="56" t="s">
        <v>450</v>
      </c>
      <c r="F40" s="55" t="s">
        <v>5</v>
      </c>
      <c r="G40" s="55" t="s">
        <v>39</v>
      </c>
      <c r="H40" s="56" t="s">
        <v>729</v>
      </c>
      <c r="I40" s="56" t="s">
        <v>585</v>
      </c>
      <c r="J40" s="55" t="s">
        <v>88</v>
      </c>
      <c r="K40" s="56"/>
      <c r="L40" s="57"/>
      <c r="M40" s="56"/>
    </row>
    <row r="41" spans="2:13" ht="91.2" x14ac:dyDescent="0.3">
      <c r="B41" s="55">
        <v>3</v>
      </c>
      <c r="C41" s="55" t="s">
        <v>174</v>
      </c>
      <c r="D41" s="56" t="s">
        <v>368</v>
      </c>
      <c r="E41" s="56" t="s">
        <v>478</v>
      </c>
      <c r="F41" s="55" t="s">
        <v>5</v>
      </c>
      <c r="G41" s="55" t="s">
        <v>39</v>
      </c>
      <c r="H41" s="56" t="s">
        <v>733</v>
      </c>
      <c r="I41" s="56" t="s">
        <v>242</v>
      </c>
      <c r="J41" s="55" t="s">
        <v>86</v>
      </c>
      <c r="K41" s="56"/>
      <c r="L41" s="57"/>
      <c r="M41" s="56"/>
    </row>
    <row r="42" spans="2:13" ht="45.6" x14ac:dyDescent="0.3">
      <c r="B42" s="55">
        <v>3</v>
      </c>
      <c r="C42" s="55" t="s">
        <v>174</v>
      </c>
      <c r="D42" s="56" t="s">
        <v>397</v>
      </c>
      <c r="E42" s="56" t="s">
        <v>613</v>
      </c>
      <c r="F42" s="55" t="s">
        <v>5</v>
      </c>
      <c r="G42" s="55" t="s">
        <v>39</v>
      </c>
      <c r="H42" s="56" t="s">
        <v>734</v>
      </c>
      <c r="I42" s="56" t="s">
        <v>587</v>
      </c>
      <c r="J42" s="55" t="s">
        <v>86</v>
      </c>
      <c r="K42" s="56"/>
      <c r="L42" s="57"/>
      <c r="M42" s="56"/>
    </row>
    <row r="43" spans="2:13" ht="12" thickBot="1" x14ac:dyDescent="0.35">
      <c r="D43" s="59"/>
      <c r="E43" s="59"/>
      <c r="H43" s="59"/>
      <c r="I43" s="59"/>
      <c r="K43" s="59"/>
      <c r="M43" s="59"/>
    </row>
    <row r="44" spans="2:13" s="48" customFormat="1" ht="21" thickTop="1" x14ac:dyDescent="0.3">
      <c r="B44" s="51" t="s">
        <v>93</v>
      </c>
      <c r="C44" s="51" t="s">
        <v>75</v>
      </c>
      <c r="D44" s="51" t="s">
        <v>76</v>
      </c>
      <c r="E44" s="51" t="s">
        <v>77</v>
      </c>
      <c r="F44" s="51" t="s">
        <v>78</v>
      </c>
      <c r="G44" s="51" t="s">
        <v>79</v>
      </c>
      <c r="H44" s="52" t="s">
        <v>156</v>
      </c>
      <c r="I44" s="52" t="s">
        <v>157</v>
      </c>
      <c r="J44" s="52" t="s">
        <v>158</v>
      </c>
      <c r="K44" s="52" t="s">
        <v>80</v>
      </c>
      <c r="L44" s="53" t="s">
        <v>94</v>
      </c>
      <c r="M44" s="53" t="s">
        <v>95</v>
      </c>
    </row>
    <row r="45" spans="2:13" ht="57" x14ac:dyDescent="0.3">
      <c r="B45" s="55">
        <v>4</v>
      </c>
      <c r="C45" s="55" t="s">
        <v>82</v>
      </c>
      <c r="D45" s="56" t="s">
        <v>609</v>
      </c>
      <c r="E45" s="56" t="s">
        <v>752</v>
      </c>
      <c r="F45" s="55" t="s">
        <v>5</v>
      </c>
      <c r="G45" s="55" t="s">
        <v>39</v>
      </c>
      <c r="H45" s="56" t="s">
        <v>738</v>
      </c>
      <c r="I45" s="56" t="s">
        <v>726</v>
      </c>
      <c r="J45" s="55" t="s">
        <v>86</v>
      </c>
      <c r="K45" s="56"/>
      <c r="L45" s="57"/>
      <c r="M45" s="56"/>
    </row>
    <row r="46" spans="2:13" ht="57" x14ac:dyDescent="0.3">
      <c r="B46" s="55">
        <v>4</v>
      </c>
      <c r="C46" s="55" t="s">
        <v>82</v>
      </c>
      <c r="D46" s="56" t="s">
        <v>753</v>
      </c>
      <c r="E46" s="56" t="s">
        <v>754</v>
      </c>
      <c r="F46" s="55" t="s">
        <v>5</v>
      </c>
      <c r="G46" s="55" t="s">
        <v>39</v>
      </c>
      <c r="H46" s="56" t="s">
        <v>698</v>
      </c>
      <c r="I46" s="56" t="s">
        <v>739</v>
      </c>
      <c r="J46" s="55" t="s">
        <v>88</v>
      </c>
      <c r="K46" s="56"/>
      <c r="L46" s="57"/>
      <c r="M46" s="56"/>
    </row>
    <row r="47" spans="2:13" ht="102.6" x14ac:dyDescent="0.3">
      <c r="B47" s="55">
        <v>4</v>
      </c>
      <c r="C47" s="55" t="s">
        <v>82</v>
      </c>
      <c r="D47" s="56" t="s">
        <v>268</v>
      </c>
      <c r="E47" s="56" t="s">
        <v>267</v>
      </c>
      <c r="F47" s="55" t="s">
        <v>5</v>
      </c>
      <c r="G47" s="55" t="s">
        <v>39</v>
      </c>
      <c r="H47" s="56" t="s">
        <v>740</v>
      </c>
      <c r="I47" s="56" t="s">
        <v>741</v>
      </c>
      <c r="J47" s="55" t="s">
        <v>86</v>
      </c>
      <c r="K47" s="56"/>
      <c r="L47" s="57"/>
      <c r="M47" s="56"/>
    </row>
    <row r="48" spans="2:13" ht="114" x14ac:dyDescent="0.3">
      <c r="B48" s="55">
        <v>4</v>
      </c>
      <c r="C48" s="55" t="s">
        <v>82</v>
      </c>
      <c r="D48" s="56" t="s">
        <v>392</v>
      </c>
      <c r="E48" s="56" t="s">
        <v>447</v>
      </c>
      <c r="F48" s="55" t="s">
        <v>5</v>
      </c>
      <c r="G48" s="55" t="s">
        <v>39</v>
      </c>
      <c r="H48" s="56" t="s">
        <v>742</v>
      </c>
      <c r="I48" s="56" t="s">
        <v>743</v>
      </c>
      <c r="J48" s="55" t="s">
        <v>87</v>
      </c>
      <c r="K48" s="56"/>
      <c r="L48" s="57"/>
      <c r="M48" s="56"/>
    </row>
    <row r="49" spans="2:13" ht="45.6" x14ac:dyDescent="0.3">
      <c r="B49" s="55">
        <v>4</v>
      </c>
      <c r="C49" s="55" t="s">
        <v>174</v>
      </c>
      <c r="D49" s="56" t="s">
        <v>397</v>
      </c>
      <c r="E49" s="56" t="s">
        <v>269</v>
      </c>
      <c r="F49" s="55" t="s">
        <v>5</v>
      </c>
      <c r="G49" s="55" t="s">
        <v>39</v>
      </c>
      <c r="H49" s="56" t="s">
        <v>744</v>
      </c>
      <c r="I49" s="56" t="s">
        <v>745</v>
      </c>
      <c r="J49" s="55" t="s">
        <v>86</v>
      </c>
      <c r="K49" s="56"/>
      <c r="L49" s="57"/>
      <c r="M49" s="56"/>
    </row>
    <row r="50" spans="2:13" ht="91.2" x14ac:dyDescent="0.3">
      <c r="B50" s="55">
        <v>4</v>
      </c>
      <c r="C50" s="55" t="s">
        <v>174</v>
      </c>
      <c r="D50" s="56" t="s">
        <v>397</v>
      </c>
      <c r="E50" s="56" t="s">
        <v>592</v>
      </c>
      <c r="F50" s="55" t="s">
        <v>5</v>
      </c>
      <c r="G50" s="55" t="s">
        <v>39</v>
      </c>
      <c r="H50" s="56" t="s">
        <v>746</v>
      </c>
      <c r="I50" s="56" t="s">
        <v>242</v>
      </c>
      <c r="J50" s="55" t="s">
        <v>86</v>
      </c>
      <c r="K50" s="56"/>
      <c r="L50" s="57"/>
      <c r="M50" s="56"/>
    </row>
    <row r="51" spans="2:13" ht="45.6" x14ac:dyDescent="0.3">
      <c r="B51" s="55">
        <v>4</v>
      </c>
      <c r="C51" s="55" t="s">
        <v>174</v>
      </c>
      <c r="D51" s="56" t="s">
        <v>397</v>
      </c>
      <c r="E51" s="56" t="s">
        <v>593</v>
      </c>
      <c r="F51" s="55" t="s">
        <v>5</v>
      </c>
      <c r="G51" s="55" t="s">
        <v>39</v>
      </c>
      <c r="H51" s="56" t="s">
        <v>747</v>
      </c>
      <c r="I51" s="56" t="s">
        <v>606</v>
      </c>
      <c r="J51" s="55" t="s">
        <v>86</v>
      </c>
      <c r="K51" s="56"/>
      <c r="L51" s="57"/>
      <c r="M51" s="56"/>
    </row>
    <row r="52" spans="2:13" ht="57" x14ac:dyDescent="0.3">
      <c r="B52" s="55">
        <v>4</v>
      </c>
      <c r="C52" s="55" t="s">
        <v>174</v>
      </c>
      <c r="D52" s="56" t="s">
        <v>368</v>
      </c>
      <c r="E52" s="56" t="s">
        <v>755</v>
      </c>
      <c r="F52" s="55" t="s">
        <v>5</v>
      </c>
      <c r="G52" s="55" t="s">
        <v>39</v>
      </c>
      <c r="H52" s="56" t="s">
        <v>748</v>
      </c>
      <c r="I52" s="56" t="s">
        <v>749</v>
      </c>
      <c r="J52" s="55" t="s">
        <v>86</v>
      </c>
      <c r="K52" s="56"/>
      <c r="L52" s="57"/>
      <c r="M52" s="56"/>
    </row>
    <row r="53" spans="2:13" ht="45.6" x14ac:dyDescent="0.3">
      <c r="B53" s="55">
        <v>4</v>
      </c>
      <c r="C53" s="55" t="s">
        <v>174</v>
      </c>
      <c r="D53" s="56" t="s">
        <v>757</v>
      </c>
      <c r="E53" s="56" t="s">
        <v>756</v>
      </c>
      <c r="F53" s="55" t="s">
        <v>5</v>
      </c>
      <c r="G53" s="55" t="s">
        <v>39</v>
      </c>
      <c r="H53" s="56" t="s">
        <v>750</v>
      </c>
      <c r="I53" s="56" t="s">
        <v>751</v>
      </c>
      <c r="J53" s="55" t="s">
        <v>86</v>
      </c>
      <c r="K53" s="56"/>
      <c r="L53" s="57"/>
      <c r="M53"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26:C32 C15:C23 C35:C42 C45:C53" xr:uid="{00000000-0002-0000-2E00-000000000000}">
      <formula1>Frentes</formula1>
    </dataValidation>
    <dataValidation type="list" allowBlank="1" showInputMessage="1" showErrorMessage="1" sqref="F35:F42 F15:F23 F26:F32 F45:F53" xr:uid="{00000000-0002-0000-2E00-000001000000}">
      <formula1>Alta_Dirección</formula1>
    </dataValidation>
    <dataValidation type="list" allowBlank="1" showInputMessage="1" showErrorMessage="1" sqref="J15:J23 J26:J32 J35:J42 J45:J53" xr:uid="{00000000-0002-0000-2E00-000002000000}">
      <formula1>Categoría</formula1>
    </dataValidation>
    <dataValidation type="list" allowBlank="1" showInputMessage="1" showErrorMessage="1" sqref="L26:L32 L45:L53 L35:L42 L15:L23" xr:uid="{00000000-0002-0000-2E00-000003000000}">
      <formula1>Cumplimiento</formula1>
    </dataValidation>
    <dataValidation type="list" allowBlank="1" showInputMessage="1" showErrorMessage="1" sqref="G35:G42 G15:G23 G26:G32 G45:G53" xr:uid="{00000000-0002-0000-2E00-000004000000}">
      <formula1>Área</formula1>
    </dataValidation>
    <dataValidation type="list" allowBlank="1" showInputMessage="1" showErrorMessage="1" sqref="B15:B23 B26:B32 B35:B42 B45:B53" xr:uid="{00000000-0002-0000-2E00-000005000000}">
      <formula1>Trimestre</formula1>
    </dataValidation>
  </dataValidations>
  <hyperlinks>
    <hyperlink ref="L10:M11" location="Instrucciones!A1" display="Instrucciones para el diligenciamiento" xr:uid="{00000000-0004-0000-2E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F2D1D8CF-AD9D-4963-B3F3-DF83A1B64695}">
            <xm:f>NOT(ISERROR(SEARCH(TB!$B$25,L15)))</xm:f>
            <xm:f>TB!$B$25</xm:f>
            <x14:dxf>
              <fill>
                <patternFill>
                  <fgColor theme="1"/>
                  <bgColor rgb="FF00B050"/>
                </patternFill>
              </fill>
            </x14:dxf>
          </x14:cfRule>
          <x14:cfRule type="containsText" priority="14" operator="containsText" id="{49144774-AFCC-4D22-81C8-EA56F7627543}">
            <xm:f>NOT(ISERROR(SEARCH(TB!$B$24,L15)))</xm:f>
            <xm:f>TB!$B$24</xm:f>
            <x14:dxf>
              <fill>
                <patternFill>
                  <fgColor theme="1"/>
                  <bgColor rgb="FFFFFF00"/>
                </patternFill>
              </fill>
            </x14:dxf>
          </x14:cfRule>
          <x14:cfRule type="containsText" priority="15" operator="containsText" id="{9ABB5C74-A018-4041-927E-4BA0B1F1A95B}">
            <xm:f>NOT(ISERROR(SEARCH(TB!$B$23,L15)))</xm:f>
            <xm:f>TB!$B$23</xm:f>
            <x14:dxf>
              <fill>
                <patternFill>
                  <fgColor theme="1"/>
                  <bgColor rgb="FFFFC000"/>
                </patternFill>
              </fill>
            </x14:dxf>
          </x14:cfRule>
          <x14:cfRule type="containsText" priority="16" operator="containsText" id="{518EAE5C-1220-473C-B4FE-1A0B847196E5}">
            <xm:f>NOT(ISERROR(SEARCH(TB!$B$22,L15)))</xm:f>
            <xm:f>TB!$B$22</xm:f>
            <x14:dxf>
              <fill>
                <patternFill>
                  <fgColor theme="1"/>
                  <bgColor rgb="FFFF0000"/>
                </patternFill>
              </fill>
            </x14:dxf>
          </x14:cfRule>
          <xm:sqref>L15:L23</xm:sqref>
        </x14:conditionalFormatting>
        <x14:conditionalFormatting xmlns:xm="http://schemas.microsoft.com/office/excel/2006/main">
          <x14:cfRule type="containsText" priority="9" operator="containsText" id="{EE6227C3-00CB-4854-A67F-F66BAD916900}">
            <xm:f>NOT(ISERROR(SEARCH(TB!$B$25,L26)))</xm:f>
            <xm:f>TB!$B$25</xm:f>
            <x14:dxf>
              <fill>
                <patternFill>
                  <fgColor theme="1"/>
                  <bgColor rgb="FF00B050"/>
                </patternFill>
              </fill>
            </x14:dxf>
          </x14:cfRule>
          <x14:cfRule type="containsText" priority="10" operator="containsText" id="{84DC8841-73FA-4BA9-B146-6F13DE4B2F80}">
            <xm:f>NOT(ISERROR(SEARCH(TB!$B$24,L26)))</xm:f>
            <xm:f>TB!$B$24</xm:f>
            <x14:dxf>
              <fill>
                <patternFill>
                  <fgColor theme="1"/>
                  <bgColor rgb="FFFFFF00"/>
                </patternFill>
              </fill>
            </x14:dxf>
          </x14:cfRule>
          <x14:cfRule type="containsText" priority="11" operator="containsText" id="{9107ABAB-C18C-496E-AAE0-1B961177DE22}">
            <xm:f>NOT(ISERROR(SEARCH(TB!$B$23,L26)))</xm:f>
            <xm:f>TB!$B$23</xm:f>
            <x14:dxf>
              <fill>
                <patternFill>
                  <fgColor theme="1"/>
                  <bgColor rgb="FFFFC000"/>
                </patternFill>
              </fill>
            </x14:dxf>
          </x14:cfRule>
          <x14:cfRule type="containsText" priority="12" operator="containsText" id="{21AF2DA5-687E-4566-8DE8-8182CCD0ED65}">
            <xm:f>NOT(ISERROR(SEARCH(TB!$B$22,L26)))</xm:f>
            <xm:f>TB!$B$22</xm:f>
            <x14:dxf>
              <fill>
                <patternFill>
                  <fgColor theme="1"/>
                  <bgColor rgb="FFFF0000"/>
                </patternFill>
              </fill>
            </x14:dxf>
          </x14:cfRule>
          <xm:sqref>L26:L32</xm:sqref>
        </x14:conditionalFormatting>
        <x14:conditionalFormatting xmlns:xm="http://schemas.microsoft.com/office/excel/2006/main">
          <x14:cfRule type="containsText" priority="5" operator="containsText" id="{BF975281-3A02-436F-AEDE-F2B5360D0FF5}">
            <xm:f>NOT(ISERROR(SEARCH(TB!$B$25,L35)))</xm:f>
            <xm:f>TB!$B$25</xm:f>
            <x14:dxf>
              <fill>
                <patternFill>
                  <fgColor theme="1"/>
                  <bgColor rgb="FF00B050"/>
                </patternFill>
              </fill>
            </x14:dxf>
          </x14:cfRule>
          <x14:cfRule type="containsText" priority="6" operator="containsText" id="{F0B23B4A-0443-4F2E-B3D3-A621E1EA9EB3}">
            <xm:f>NOT(ISERROR(SEARCH(TB!$B$24,L35)))</xm:f>
            <xm:f>TB!$B$24</xm:f>
            <x14:dxf>
              <fill>
                <patternFill>
                  <fgColor theme="1"/>
                  <bgColor rgb="FFFFFF00"/>
                </patternFill>
              </fill>
            </x14:dxf>
          </x14:cfRule>
          <x14:cfRule type="containsText" priority="7" operator="containsText" id="{A430B17F-495F-4FEC-A923-93A0F0C6F1BE}">
            <xm:f>NOT(ISERROR(SEARCH(TB!$B$23,L35)))</xm:f>
            <xm:f>TB!$B$23</xm:f>
            <x14:dxf>
              <fill>
                <patternFill>
                  <fgColor theme="1"/>
                  <bgColor rgb="FFFFC000"/>
                </patternFill>
              </fill>
            </x14:dxf>
          </x14:cfRule>
          <x14:cfRule type="containsText" priority="8" operator="containsText" id="{C0D95C77-3DF8-4456-BA69-C61894DB5A9B}">
            <xm:f>NOT(ISERROR(SEARCH(TB!$B$22,L35)))</xm:f>
            <xm:f>TB!$B$22</xm:f>
            <x14:dxf>
              <fill>
                <patternFill>
                  <fgColor theme="1"/>
                  <bgColor rgb="FFFF0000"/>
                </patternFill>
              </fill>
            </x14:dxf>
          </x14:cfRule>
          <xm:sqref>L35:L42</xm:sqref>
        </x14:conditionalFormatting>
        <x14:conditionalFormatting xmlns:xm="http://schemas.microsoft.com/office/excel/2006/main">
          <x14:cfRule type="containsText" priority="1" operator="containsText" id="{55AB0F39-4A4C-462A-B593-1CFF3F90EDAD}">
            <xm:f>NOT(ISERROR(SEARCH(TB!$B$25,L45)))</xm:f>
            <xm:f>TB!$B$25</xm:f>
            <x14:dxf>
              <fill>
                <patternFill>
                  <fgColor theme="1"/>
                  <bgColor rgb="FF00B050"/>
                </patternFill>
              </fill>
            </x14:dxf>
          </x14:cfRule>
          <x14:cfRule type="containsText" priority="2" operator="containsText" id="{FEFCC335-DE06-4115-B48A-18885C545485}">
            <xm:f>NOT(ISERROR(SEARCH(TB!$B$24,L45)))</xm:f>
            <xm:f>TB!$B$24</xm:f>
            <x14:dxf>
              <fill>
                <patternFill>
                  <fgColor theme="1"/>
                  <bgColor rgb="FFFFFF00"/>
                </patternFill>
              </fill>
            </x14:dxf>
          </x14:cfRule>
          <x14:cfRule type="containsText" priority="3" operator="containsText" id="{7FFD40BB-9949-4461-905F-FAF31E679750}">
            <xm:f>NOT(ISERROR(SEARCH(TB!$B$23,L45)))</xm:f>
            <xm:f>TB!$B$23</xm:f>
            <x14:dxf>
              <fill>
                <patternFill>
                  <fgColor theme="1"/>
                  <bgColor rgb="FFFFC000"/>
                </patternFill>
              </fill>
            </x14:dxf>
          </x14:cfRule>
          <x14:cfRule type="containsText" priority="4" operator="containsText" id="{72B39C47-6A6B-4FD2-9E41-14D64316A928}">
            <xm:f>NOT(ISERROR(SEARCH(TB!$B$22,L45)))</xm:f>
            <xm:f>TB!$B$22</xm:f>
            <x14:dxf>
              <fill>
                <patternFill>
                  <fgColor theme="1"/>
                  <bgColor rgb="FFFF0000"/>
                </patternFill>
              </fill>
            </x14:dxf>
          </x14:cfRule>
          <xm:sqref>L45:L53</xm:sqref>
        </x14:conditionalFormatting>
      </x14:conditionalFormatting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96"/>
  <dimension ref="A1:W49"/>
  <sheetViews>
    <sheetView zoomScale="55" zoomScaleNormal="55" workbookViewId="0">
      <pane ySplit="14" topLeftCell="A39" activePane="bottomLeft" state="frozen"/>
      <selection activeCell="D10" sqref="D10:D11"/>
      <selection pane="bottomLeft" activeCell="K51" sqref="K51"/>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228</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(SUM(L$15:L$20))/F9</f>
        <v>0</v>
      </c>
      <c r="J9" s="40"/>
      <c r="K9" s="41"/>
      <c r="L9" s="40"/>
      <c r="M9" s="40"/>
      <c r="N9" s="40"/>
    </row>
    <row r="10" spans="1:14" s="47" customFormat="1" ht="11.4" customHeight="1" x14ac:dyDescent="0.3">
      <c r="B10" s="48"/>
      <c r="C10" s="164" t="s">
        <v>96</v>
      </c>
      <c r="D10" s="165" t="str">
        <f>Contenido!S21</f>
        <v>Dirección de Talento Humano</v>
      </c>
      <c r="E10" s="43" t="s">
        <v>92</v>
      </c>
      <c r="F10" s="44">
        <v>1</v>
      </c>
      <c r="G10" s="43" t="s">
        <v>90</v>
      </c>
      <c r="H10" s="45" t="s">
        <v>115</v>
      </c>
      <c r="I10" s="46">
        <f>(SUM(L$23:L$35))/F10</f>
        <v>0</v>
      </c>
      <c r="J10" s="48"/>
      <c r="K10" s="50"/>
      <c r="L10" s="166" t="s">
        <v>100</v>
      </c>
      <c r="M10" s="166"/>
    </row>
    <row r="11" spans="1:14" s="47" customFormat="1" ht="11.4" customHeight="1" x14ac:dyDescent="0.3">
      <c r="B11" s="48"/>
      <c r="C11" s="164"/>
      <c r="D11" s="165"/>
      <c r="E11" s="43" t="s">
        <v>176</v>
      </c>
      <c r="F11" s="44">
        <v>1</v>
      </c>
      <c r="G11" s="43" t="s">
        <v>90</v>
      </c>
      <c r="H11" s="45" t="s">
        <v>178</v>
      </c>
      <c r="I11" s="46">
        <f>(SUM(L$38:L$39))/F11</f>
        <v>0</v>
      </c>
      <c r="J11" s="48"/>
      <c r="K11" s="50"/>
      <c r="L11" s="166"/>
      <c r="M11" s="166"/>
    </row>
    <row r="12" spans="1:14" s="47" customFormat="1" ht="11.4" customHeight="1" x14ac:dyDescent="0.3">
      <c r="B12" s="48"/>
      <c r="C12" s="43"/>
      <c r="D12" s="49"/>
      <c r="E12" s="43" t="s">
        <v>177</v>
      </c>
      <c r="F12" s="44">
        <v>1</v>
      </c>
      <c r="G12" s="43" t="s">
        <v>90</v>
      </c>
      <c r="H12" s="45" t="s">
        <v>179</v>
      </c>
      <c r="I12" s="46">
        <f>(SUM(L$42:L$49))/F12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79.8" x14ac:dyDescent="0.3">
      <c r="B15" s="55">
        <v>1</v>
      </c>
      <c r="C15" s="55" t="s">
        <v>173</v>
      </c>
      <c r="D15" s="56" t="s">
        <v>626</v>
      </c>
      <c r="E15" s="56" t="s">
        <v>627</v>
      </c>
      <c r="F15" s="55" t="s">
        <v>5</v>
      </c>
      <c r="G15" s="55" t="s">
        <v>45</v>
      </c>
      <c r="H15" s="56" t="s">
        <v>614</v>
      </c>
      <c r="I15" s="56" t="s">
        <v>615</v>
      </c>
      <c r="J15" s="55" t="s">
        <v>87</v>
      </c>
      <c r="K15" s="56"/>
      <c r="L15" s="57"/>
      <c r="M15" s="56"/>
    </row>
    <row r="16" spans="1:14" ht="91.2" x14ac:dyDescent="0.3">
      <c r="B16" s="55">
        <v>1</v>
      </c>
      <c r="C16" s="55" t="s">
        <v>173</v>
      </c>
      <c r="D16" s="56" t="s">
        <v>626</v>
      </c>
      <c r="E16" s="56" t="s">
        <v>628</v>
      </c>
      <c r="F16" s="55" t="s">
        <v>5</v>
      </c>
      <c r="G16" s="55" t="s">
        <v>45</v>
      </c>
      <c r="H16" s="56" t="s">
        <v>616</v>
      </c>
      <c r="I16" s="56" t="s">
        <v>617</v>
      </c>
      <c r="J16" s="55" t="s">
        <v>88</v>
      </c>
      <c r="K16" s="56"/>
      <c r="L16" s="57"/>
      <c r="M16" s="56"/>
    </row>
    <row r="17" spans="2:13" ht="68.400000000000006" x14ac:dyDescent="0.3">
      <c r="B17" s="55">
        <v>1</v>
      </c>
      <c r="C17" s="55" t="s">
        <v>173</v>
      </c>
      <c r="D17" s="56" t="s">
        <v>630</v>
      </c>
      <c r="E17" s="56" t="s">
        <v>629</v>
      </c>
      <c r="F17" s="55" t="s">
        <v>5</v>
      </c>
      <c r="G17" s="55" t="s">
        <v>45</v>
      </c>
      <c r="H17" s="56" t="s">
        <v>618</v>
      </c>
      <c r="I17" s="56" t="s">
        <v>619</v>
      </c>
      <c r="J17" s="55" t="s">
        <v>87</v>
      </c>
      <c r="K17" s="56"/>
      <c r="L17" s="57"/>
      <c r="M17" s="56"/>
    </row>
    <row r="18" spans="2:13" ht="68.400000000000006" x14ac:dyDescent="0.3">
      <c r="B18" s="55">
        <v>1</v>
      </c>
      <c r="C18" s="55" t="s">
        <v>173</v>
      </c>
      <c r="D18" s="56" t="s">
        <v>631</v>
      </c>
      <c r="E18" s="56" t="s">
        <v>632</v>
      </c>
      <c r="F18" s="55" t="s">
        <v>5</v>
      </c>
      <c r="G18" s="55" t="s">
        <v>45</v>
      </c>
      <c r="H18" s="56" t="s">
        <v>620</v>
      </c>
      <c r="I18" s="56" t="s">
        <v>621</v>
      </c>
      <c r="J18" s="55" t="s">
        <v>87</v>
      </c>
      <c r="K18" s="56"/>
      <c r="L18" s="57"/>
      <c r="M18" s="56"/>
    </row>
    <row r="19" spans="2:13" ht="91.2" x14ac:dyDescent="0.3">
      <c r="B19" s="55">
        <v>1</v>
      </c>
      <c r="C19" s="55" t="s">
        <v>174</v>
      </c>
      <c r="D19" s="56" t="s">
        <v>634</v>
      </c>
      <c r="E19" s="56" t="s">
        <v>633</v>
      </c>
      <c r="F19" s="55" t="s">
        <v>5</v>
      </c>
      <c r="G19" s="55" t="s">
        <v>45</v>
      </c>
      <c r="H19" s="56" t="s">
        <v>622</v>
      </c>
      <c r="I19" s="56" t="s">
        <v>623</v>
      </c>
      <c r="J19" s="55" t="s">
        <v>87</v>
      </c>
      <c r="K19" s="56"/>
      <c r="L19" s="57"/>
      <c r="M19" s="56"/>
    </row>
    <row r="20" spans="2:13" ht="34.200000000000003" x14ac:dyDescent="0.3">
      <c r="B20" s="55">
        <v>1</v>
      </c>
      <c r="C20" s="55" t="s">
        <v>174</v>
      </c>
      <c r="D20" s="56" t="s">
        <v>525</v>
      </c>
      <c r="E20" s="56" t="s">
        <v>358</v>
      </c>
      <c r="F20" s="55" t="s">
        <v>5</v>
      </c>
      <c r="G20" s="55" t="s">
        <v>45</v>
      </c>
      <c r="H20" s="56" t="s">
        <v>624</v>
      </c>
      <c r="I20" s="56" t="s">
        <v>625</v>
      </c>
      <c r="J20" s="55" t="s">
        <v>87</v>
      </c>
      <c r="K20" s="56"/>
      <c r="L20" s="57"/>
      <c r="M20" s="56"/>
    </row>
    <row r="21" spans="2:13" ht="12" thickBot="1" x14ac:dyDescent="0.35">
      <c r="D21" s="59"/>
      <c r="E21" s="59"/>
      <c r="H21" s="59"/>
      <c r="I21" s="59"/>
      <c r="K21" s="59"/>
      <c r="M21" s="59"/>
    </row>
    <row r="22" spans="2:13" s="48" customFormat="1" ht="2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102.6" x14ac:dyDescent="0.3">
      <c r="B23" s="55">
        <v>2</v>
      </c>
      <c r="C23" s="55" t="s">
        <v>173</v>
      </c>
      <c r="D23" s="56" t="s">
        <v>626</v>
      </c>
      <c r="E23" s="56" t="s">
        <v>627</v>
      </c>
      <c r="F23" s="55" t="s">
        <v>5</v>
      </c>
      <c r="G23" s="55" t="s">
        <v>45</v>
      </c>
      <c r="H23" s="56" t="s">
        <v>635</v>
      </c>
      <c r="I23" s="56" t="s">
        <v>636</v>
      </c>
      <c r="J23" s="55" t="s">
        <v>86</v>
      </c>
      <c r="K23" s="56"/>
      <c r="L23" s="57"/>
      <c r="M23" s="56"/>
    </row>
    <row r="24" spans="2:13" ht="91.2" x14ac:dyDescent="0.3">
      <c r="B24" s="55">
        <v>2</v>
      </c>
      <c r="C24" s="55" t="s">
        <v>173</v>
      </c>
      <c r="D24" s="56" t="s">
        <v>662</v>
      </c>
      <c r="E24" s="56" t="s">
        <v>628</v>
      </c>
      <c r="F24" s="55" t="s">
        <v>5</v>
      </c>
      <c r="G24" s="55" t="s">
        <v>45</v>
      </c>
      <c r="H24" s="56" t="s">
        <v>637</v>
      </c>
      <c r="I24" s="56" t="s">
        <v>638</v>
      </c>
      <c r="J24" s="55" t="s">
        <v>87</v>
      </c>
      <c r="K24" s="56"/>
      <c r="L24" s="57"/>
      <c r="M24" s="56"/>
    </row>
    <row r="25" spans="2:13" ht="114" x14ac:dyDescent="0.3">
      <c r="B25" s="55">
        <v>2</v>
      </c>
      <c r="C25" s="55" t="s">
        <v>173</v>
      </c>
      <c r="D25" s="56" t="s">
        <v>663</v>
      </c>
      <c r="E25" s="56" t="s">
        <v>664</v>
      </c>
      <c r="F25" s="55" t="s">
        <v>5</v>
      </c>
      <c r="G25" s="55" t="s">
        <v>45</v>
      </c>
      <c r="H25" s="56" t="s">
        <v>639</v>
      </c>
      <c r="I25" s="56" t="s">
        <v>640</v>
      </c>
      <c r="J25" s="55" t="s">
        <v>86</v>
      </c>
      <c r="K25" s="56"/>
      <c r="L25" s="57"/>
      <c r="M25" s="56"/>
    </row>
    <row r="26" spans="2:13" ht="102.6" x14ac:dyDescent="0.3">
      <c r="B26" s="55">
        <v>2</v>
      </c>
      <c r="C26" s="55" t="s">
        <v>173</v>
      </c>
      <c r="D26" s="56" t="s">
        <v>661</v>
      </c>
      <c r="E26" s="56"/>
      <c r="F26" s="55" t="s">
        <v>5</v>
      </c>
      <c r="G26" s="55" t="s">
        <v>45</v>
      </c>
      <c r="H26" s="56" t="s">
        <v>641</v>
      </c>
      <c r="I26" s="56" t="s">
        <v>642</v>
      </c>
      <c r="J26" s="55" t="s">
        <v>88</v>
      </c>
      <c r="K26" s="56"/>
      <c r="L26" s="57"/>
      <c r="M26" s="56"/>
    </row>
    <row r="27" spans="2:13" ht="34.200000000000003" x14ac:dyDescent="0.3">
      <c r="B27" s="55">
        <v>2</v>
      </c>
      <c r="C27" s="55" t="s">
        <v>174</v>
      </c>
      <c r="D27" s="56" t="s">
        <v>665</v>
      </c>
      <c r="E27" s="56" t="s">
        <v>666</v>
      </c>
      <c r="F27" s="55" t="s">
        <v>5</v>
      </c>
      <c r="G27" s="55" t="s">
        <v>45</v>
      </c>
      <c r="H27" s="56" t="s">
        <v>643</v>
      </c>
      <c r="I27" s="56" t="s">
        <v>644</v>
      </c>
      <c r="J27" s="55" t="s">
        <v>88</v>
      </c>
      <c r="K27" s="56"/>
      <c r="L27" s="57"/>
      <c r="M27" s="56"/>
    </row>
    <row r="28" spans="2:13" ht="34.200000000000003" x14ac:dyDescent="0.3">
      <c r="B28" s="55">
        <v>2</v>
      </c>
      <c r="C28" s="55" t="s">
        <v>174</v>
      </c>
      <c r="D28" s="56" t="s">
        <v>668</v>
      </c>
      <c r="E28" s="56" t="s">
        <v>667</v>
      </c>
      <c r="F28" s="55" t="s">
        <v>5</v>
      </c>
      <c r="G28" s="55" t="s">
        <v>45</v>
      </c>
      <c r="H28" s="56" t="s">
        <v>645</v>
      </c>
      <c r="I28" s="56" t="s">
        <v>646</v>
      </c>
      <c r="J28" s="55" t="s">
        <v>88</v>
      </c>
      <c r="K28" s="56"/>
      <c r="L28" s="57"/>
      <c r="M28" s="56"/>
    </row>
    <row r="29" spans="2:13" ht="34.200000000000003" x14ac:dyDescent="0.3">
      <c r="B29" s="55">
        <v>2</v>
      </c>
      <c r="C29" s="55" t="s">
        <v>174</v>
      </c>
      <c r="D29" s="56" t="s">
        <v>350</v>
      </c>
      <c r="E29" s="56" t="s">
        <v>666</v>
      </c>
      <c r="F29" s="55" t="s">
        <v>5</v>
      </c>
      <c r="G29" s="55" t="s">
        <v>45</v>
      </c>
      <c r="H29" s="56" t="s">
        <v>647</v>
      </c>
      <c r="I29" s="56" t="s">
        <v>648</v>
      </c>
      <c r="J29" s="55" t="s">
        <v>88</v>
      </c>
      <c r="K29" s="56"/>
      <c r="L29" s="57"/>
      <c r="M29" s="56"/>
    </row>
    <row r="30" spans="2:13" ht="34.200000000000003" x14ac:dyDescent="0.3">
      <c r="B30" s="55">
        <v>2</v>
      </c>
      <c r="C30" s="55" t="s">
        <v>174</v>
      </c>
      <c r="D30" s="56" t="s">
        <v>634</v>
      </c>
      <c r="E30" s="56" t="s">
        <v>669</v>
      </c>
      <c r="F30" s="55" t="s">
        <v>5</v>
      </c>
      <c r="G30" s="55" t="s">
        <v>45</v>
      </c>
      <c r="H30" s="56" t="s">
        <v>649</v>
      </c>
      <c r="I30" s="56" t="s">
        <v>650</v>
      </c>
      <c r="J30" s="55" t="s">
        <v>88</v>
      </c>
      <c r="K30" s="56"/>
      <c r="L30" s="57"/>
      <c r="M30" s="56"/>
    </row>
    <row r="31" spans="2:13" ht="57" x14ac:dyDescent="0.3">
      <c r="B31" s="55">
        <v>2</v>
      </c>
      <c r="C31" s="55" t="s">
        <v>174</v>
      </c>
      <c r="D31" s="56" t="s">
        <v>671</v>
      </c>
      <c r="E31" s="56" t="s">
        <v>670</v>
      </c>
      <c r="F31" s="55" t="s">
        <v>5</v>
      </c>
      <c r="G31" s="55" t="s">
        <v>45</v>
      </c>
      <c r="H31" s="56" t="s">
        <v>651</v>
      </c>
      <c r="I31" s="56" t="s">
        <v>652</v>
      </c>
      <c r="J31" s="55" t="s">
        <v>87</v>
      </c>
      <c r="K31" s="56"/>
      <c r="L31" s="57"/>
      <c r="M31" s="56"/>
    </row>
    <row r="32" spans="2:13" ht="91.2" x14ac:dyDescent="0.3">
      <c r="B32" s="55">
        <v>2</v>
      </c>
      <c r="C32" s="55" t="s">
        <v>174</v>
      </c>
      <c r="D32" s="56" t="s">
        <v>671</v>
      </c>
      <c r="E32" s="56" t="s">
        <v>672</v>
      </c>
      <c r="F32" s="55" t="s">
        <v>5</v>
      </c>
      <c r="G32" s="55" t="s">
        <v>45</v>
      </c>
      <c r="H32" s="56" t="s">
        <v>653</v>
      </c>
      <c r="I32" s="56" t="s">
        <v>654</v>
      </c>
      <c r="J32" s="55" t="s">
        <v>88</v>
      </c>
      <c r="K32" s="56"/>
      <c r="L32" s="57"/>
      <c r="M32" s="56"/>
    </row>
    <row r="33" spans="2:13" ht="57" x14ac:dyDescent="0.3">
      <c r="B33" s="55">
        <v>2</v>
      </c>
      <c r="C33" s="55" t="s">
        <v>82</v>
      </c>
      <c r="D33" s="56" t="s">
        <v>634</v>
      </c>
      <c r="E33" s="56" t="s">
        <v>673</v>
      </c>
      <c r="F33" s="55" t="s">
        <v>5</v>
      </c>
      <c r="G33" s="55" t="s">
        <v>45</v>
      </c>
      <c r="H33" s="56" t="s">
        <v>655</v>
      </c>
      <c r="I33" s="56" t="s">
        <v>656</v>
      </c>
      <c r="J33" s="55" t="s">
        <v>87</v>
      </c>
      <c r="K33" s="56"/>
      <c r="L33" s="57"/>
      <c r="M33" s="56"/>
    </row>
    <row r="34" spans="2:13" ht="34.200000000000003" x14ac:dyDescent="0.3">
      <c r="B34" s="55">
        <v>2</v>
      </c>
      <c r="C34" s="55" t="s">
        <v>82</v>
      </c>
      <c r="D34" s="56" t="s">
        <v>363</v>
      </c>
      <c r="E34" s="56" t="s">
        <v>358</v>
      </c>
      <c r="F34" s="55" t="s">
        <v>5</v>
      </c>
      <c r="G34" s="55" t="s">
        <v>45</v>
      </c>
      <c r="H34" s="56" t="s">
        <v>657</v>
      </c>
      <c r="I34" s="56" t="s">
        <v>658</v>
      </c>
      <c r="J34" s="55" t="s">
        <v>88</v>
      </c>
      <c r="K34" s="56"/>
      <c r="L34" s="57"/>
      <c r="M34" s="56"/>
    </row>
    <row r="35" spans="2:13" ht="34.200000000000003" x14ac:dyDescent="0.3">
      <c r="B35" s="55">
        <v>2</v>
      </c>
      <c r="C35" s="55" t="s">
        <v>82</v>
      </c>
      <c r="D35" s="56" t="s">
        <v>326</v>
      </c>
      <c r="E35" s="56" t="s">
        <v>674</v>
      </c>
      <c r="F35" s="55" t="s">
        <v>5</v>
      </c>
      <c r="G35" s="55" t="s">
        <v>45</v>
      </c>
      <c r="H35" s="56" t="s">
        <v>659</v>
      </c>
      <c r="I35" s="56" t="s">
        <v>660</v>
      </c>
      <c r="J35" s="55" t="s">
        <v>87</v>
      </c>
      <c r="K35" s="56"/>
      <c r="L35" s="57"/>
      <c r="M35" s="56"/>
    </row>
    <row r="36" spans="2:13" ht="12" thickBot="1" x14ac:dyDescent="0.35"/>
    <row r="37" spans="2:13" s="48" customFormat="1" ht="30.6" customHeight="1" thickTop="1" x14ac:dyDescent="0.3">
      <c r="B37" s="51" t="s">
        <v>93</v>
      </c>
      <c r="C37" s="51" t="s">
        <v>75</v>
      </c>
      <c r="D37" s="51" t="s">
        <v>76</v>
      </c>
      <c r="E37" s="51" t="s">
        <v>77</v>
      </c>
      <c r="F37" s="51" t="s">
        <v>78</v>
      </c>
      <c r="G37" s="51" t="s">
        <v>79</v>
      </c>
      <c r="H37" s="52" t="s">
        <v>156</v>
      </c>
      <c r="I37" s="52" t="s">
        <v>157</v>
      </c>
      <c r="J37" s="52" t="s">
        <v>158</v>
      </c>
      <c r="K37" s="52" t="s">
        <v>80</v>
      </c>
      <c r="L37" s="53" t="s">
        <v>94</v>
      </c>
      <c r="M37" s="53" t="s">
        <v>95</v>
      </c>
    </row>
    <row r="38" spans="2:13" ht="68.400000000000006" x14ac:dyDescent="0.3">
      <c r="B38" s="55">
        <v>3</v>
      </c>
      <c r="C38" s="55" t="s">
        <v>174</v>
      </c>
      <c r="D38" s="56" t="s">
        <v>678</v>
      </c>
      <c r="E38" s="56" t="s">
        <v>669</v>
      </c>
      <c r="F38" s="55" t="s">
        <v>5</v>
      </c>
      <c r="G38" s="55" t="s">
        <v>45</v>
      </c>
      <c r="H38" s="56" t="s">
        <v>675</v>
      </c>
      <c r="I38" s="56" t="s">
        <v>650</v>
      </c>
      <c r="J38" s="55" t="s">
        <v>88</v>
      </c>
      <c r="K38" s="56"/>
      <c r="L38" s="57"/>
      <c r="M38" s="56"/>
    </row>
    <row r="39" spans="2:13" ht="34.200000000000003" x14ac:dyDescent="0.3">
      <c r="B39" s="55">
        <v>3</v>
      </c>
      <c r="C39" s="55" t="s">
        <v>174</v>
      </c>
      <c r="D39" s="56" t="s">
        <v>270</v>
      </c>
      <c r="E39" s="56" t="s">
        <v>325</v>
      </c>
      <c r="F39" s="55" t="s">
        <v>5</v>
      </c>
      <c r="G39" s="55" t="s">
        <v>45</v>
      </c>
      <c r="H39" s="56" t="s">
        <v>676</v>
      </c>
      <c r="I39" s="56" t="s">
        <v>677</v>
      </c>
      <c r="J39" s="55" t="s">
        <v>87</v>
      </c>
      <c r="K39" s="56"/>
      <c r="L39" s="57"/>
      <c r="M39" s="56"/>
    </row>
    <row r="40" spans="2:13" ht="12" thickBot="1" x14ac:dyDescent="0.35">
      <c r="D40" s="59"/>
      <c r="E40" s="59"/>
      <c r="H40" s="59"/>
      <c r="I40" s="59"/>
      <c r="K40" s="59"/>
      <c r="M40" s="59"/>
    </row>
    <row r="41" spans="2:13" s="48" customFormat="1" ht="21" thickTop="1" x14ac:dyDescent="0.3">
      <c r="B41" s="51" t="s">
        <v>93</v>
      </c>
      <c r="C41" s="51" t="s">
        <v>75</v>
      </c>
      <c r="D41" s="51" t="s">
        <v>76</v>
      </c>
      <c r="E41" s="51" t="s">
        <v>77</v>
      </c>
      <c r="F41" s="51" t="s">
        <v>78</v>
      </c>
      <c r="G41" s="51" t="s">
        <v>79</v>
      </c>
      <c r="H41" s="52" t="s">
        <v>156</v>
      </c>
      <c r="I41" s="52" t="s">
        <v>157</v>
      </c>
      <c r="J41" s="52" t="s">
        <v>158</v>
      </c>
      <c r="K41" s="52" t="s">
        <v>80</v>
      </c>
      <c r="L41" s="53" t="s">
        <v>94</v>
      </c>
      <c r="M41" s="53" t="s">
        <v>95</v>
      </c>
    </row>
    <row r="42" spans="2:13" ht="114" x14ac:dyDescent="0.3">
      <c r="B42" s="55">
        <v>4</v>
      </c>
      <c r="C42" s="55" t="s">
        <v>173</v>
      </c>
      <c r="D42" s="56" t="s">
        <v>394</v>
      </c>
      <c r="E42" s="56" t="s">
        <v>664</v>
      </c>
      <c r="F42" s="55" t="s">
        <v>5</v>
      </c>
      <c r="G42" s="55" t="s">
        <v>45</v>
      </c>
      <c r="H42" s="56" t="s">
        <v>679</v>
      </c>
      <c r="I42" s="56" t="s">
        <v>680</v>
      </c>
      <c r="J42" s="55" t="s">
        <v>86</v>
      </c>
      <c r="K42" s="56"/>
      <c r="L42" s="57"/>
      <c r="M42" s="56"/>
    </row>
    <row r="43" spans="2:13" ht="91.2" x14ac:dyDescent="0.3">
      <c r="B43" s="55">
        <v>4</v>
      </c>
      <c r="C43" s="55" t="s">
        <v>173</v>
      </c>
      <c r="D43" s="56" t="s">
        <v>449</v>
      </c>
      <c r="E43" s="56" t="s">
        <v>672</v>
      </c>
      <c r="F43" s="55" t="s">
        <v>5</v>
      </c>
      <c r="G43" s="55" t="s">
        <v>45</v>
      </c>
      <c r="H43" s="56" t="s">
        <v>681</v>
      </c>
      <c r="I43" s="56" t="s">
        <v>682</v>
      </c>
      <c r="J43" s="55" t="s">
        <v>87</v>
      </c>
      <c r="K43" s="56"/>
      <c r="L43" s="57"/>
      <c r="M43" s="56"/>
    </row>
    <row r="44" spans="2:13" ht="68.400000000000006" x14ac:dyDescent="0.3">
      <c r="B44" s="55">
        <v>4</v>
      </c>
      <c r="C44" s="55" t="s">
        <v>174</v>
      </c>
      <c r="D44" s="56" t="s">
        <v>692</v>
      </c>
      <c r="E44" s="56" t="s">
        <v>669</v>
      </c>
      <c r="F44" s="55" t="s">
        <v>5</v>
      </c>
      <c r="G44" s="55" t="s">
        <v>45</v>
      </c>
      <c r="H44" s="56" t="s">
        <v>683</v>
      </c>
      <c r="I44" s="56" t="s">
        <v>650</v>
      </c>
      <c r="J44" s="55" t="s">
        <v>88</v>
      </c>
      <c r="K44" s="56"/>
      <c r="L44" s="57"/>
      <c r="M44" s="56"/>
    </row>
    <row r="45" spans="2:13" ht="68.400000000000006" x14ac:dyDescent="0.3">
      <c r="B45" s="55">
        <v>4</v>
      </c>
      <c r="C45" s="55" t="s">
        <v>174</v>
      </c>
      <c r="D45" s="56" t="s">
        <v>692</v>
      </c>
      <c r="E45" s="56" t="s">
        <v>693</v>
      </c>
      <c r="F45" s="55" t="s">
        <v>5</v>
      </c>
      <c r="G45" s="55" t="s">
        <v>45</v>
      </c>
      <c r="H45" s="56" t="s">
        <v>684</v>
      </c>
      <c r="I45" s="56" t="s">
        <v>685</v>
      </c>
      <c r="J45" s="55" t="s">
        <v>88</v>
      </c>
      <c r="K45" s="56"/>
      <c r="L45" s="57"/>
      <c r="M45" s="56"/>
    </row>
    <row r="46" spans="2:13" ht="34.200000000000003" x14ac:dyDescent="0.3">
      <c r="B46" s="55">
        <v>4</v>
      </c>
      <c r="C46" s="55" t="s">
        <v>174</v>
      </c>
      <c r="D46" s="56" t="s">
        <v>694</v>
      </c>
      <c r="E46" s="56" t="s">
        <v>358</v>
      </c>
      <c r="F46" s="55" t="s">
        <v>5</v>
      </c>
      <c r="G46" s="55" t="s">
        <v>45</v>
      </c>
      <c r="H46" s="56" t="s">
        <v>686</v>
      </c>
      <c r="I46" s="56" t="s">
        <v>687</v>
      </c>
      <c r="J46" s="55" t="s">
        <v>87</v>
      </c>
      <c r="K46" s="56"/>
      <c r="L46" s="57"/>
      <c r="M46" s="56"/>
    </row>
    <row r="47" spans="2:13" ht="34.200000000000003" x14ac:dyDescent="0.3">
      <c r="B47" s="55">
        <v>4</v>
      </c>
      <c r="C47" s="55" t="s">
        <v>174</v>
      </c>
      <c r="D47" s="56" t="s">
        <v>397</v>
      </c>
      <c r="E47" s="56" t="s">
        <v>362</v>
      </c>
      <c r="F47" s="55" t="s">
        <v>5</v>
      </c>
      <c r="G47" s="55" t="s">
        <v>45</v>
      </c>
      <c r="H47" s="56" t="s">
        <v>688</v>
      </c>
      <c r="I47" s="56" t="s">
        <v>689</v>
      </c>
      <c r="J47" s="55" t="s">
        <v>87</v>
      </c>
      <c r="K47" s="56"/>
      <c r="L47" s="57"/>
      <c r="M47" s="56"/>
    </row>
    <row r="48" spans="2:13" ht="57" x14ac:dyDescent="0.3">
      <c r="B48" s="55">
        <v>4</v>
      </c>
      <c r="C48" s="55" t="s">
        <v>174</v>
      </c>
      <c r="D48" s="56" t="s">
        <v>696</v>
      </c>
      <c r="E48" s="56" t="s">
        <v>695</v>
      </c>
      <c r="F48" s="55" t="s">
        <v>5</v>
      </c>
      <c r="G48" s="55" t="s">
        <v>45</v>
      </c>
      <c r="H48" s="56" t="s">
        <v>690</v>
      </c>
      <c r="I48" s="56" t="s">
        <v>652</v>
      </c>
      <c r="J48" s="55" t="s">
        <v>87</v>
      </c>
      <c r="K48" s="56"/>
      <c r="L48" s="57"/>
      <c r="M48" s="56"/>
    </row>
    <row r="49" spans="2:13" ht="57" x14ac:dyDescent="0.3">
      <c r="B49" s="55">
        <v>4</v>
      </c>
      <c r="C49" s="55" t="s">
        <v>174</v>
      </c>
      <c r="D49" s="56" t="s">
        <v>368</v>
      </c>
      <c r="E49" s="56" t="s">
        <v>697</v>
      </c>
      <c r="F49" s="55" t="s">
        <v>5</v>
      </c>
      <c r="G49" s="55" t="s">
        <v>45</v>
      </c>
      <c r="H49" s="56" t="s">
        <v>691</v>
      </c>
      <c r="I49" s="56" t="s">
        <v>656</v>
      </c>
      <c r="J49" s="55" t="s">
        <v>88</v>
      </c>
      <c r="K49" s="56"/>
      <c r="L49" s="57"/>
      <c r="M49"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20 B23:B35 B38:B39 B42:B49" xr:uid="{00000000-0002-0000-2F00-000000000000}">
      <formula1>Trimestre</formula1>
    </dataValidation>
    <dataValidation type="list" allowBlank="1" showInputMessage="1" showErrorMessage="1" sqref="G38:G39 G15:G20 G23:G35 G42:G49" xr:uid="{00000000-0002-0000-2F00-000001000000}">
      <formula1>Área</formula1>
    </dataValidation>
    <dataValidation type="list" allowBlank="1" showInputMessage="1" showErrorMessage="1" sqref="L23:L35 L42:L49 L38:L39 L15:L20" xr:uid="{00000000-0002-0000-2F00-000002000000}">
      <formula1>Cumplimiento</formula1>
    </dataValidation>
    <dataValidation type="list" allowBlank="1" showInputMessage="1" showErrorMessage="1" sqref="J15:J20 J23:J35 J38:J39 J42:J49" xr:uid="{00000000-0002-0000-2F00-000003000000}">
      <formula1>Categoría</formula1>
    </dataValidation>
    <dataValidation type="list" allowBlank="1" showInputMessage="1" showErrorMessage="1" sqref="F38:F39 F15:F20 F23:F35 F42:F49" xr:uid="{00000000-0002-0000-2F00-000004000000}">
      <formula1>Alta_Dirección</formula1>
    </dataValidation>
    <dataValidation type="list" allowBlank="1" showInputMessage="1" showErrorMessage="1" sqref="C15:C20 C42:C49 C38:C39 C23:C35" xr:uid="{00000000-0002-0000-2F00-000005000000}">
      <formula1>Frentes</formula1>
    </dataValidation>
  </dataValidations>
  <hyperlinks>
    <hyperlink ref="L10:M11" location="Instrucciones!A1" display="Instrucciones para el diligenciamiento" xr:uid="{00000000-0004-0000-2F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79085893-DE87-47C9-A1E6-10EFAA2FA9EE}">
            <xm:f>NOT(ISERROR(SEARCH(TB!$B$25,L15)))</xm:f>
            <xm:f>TB!$B$25</xm:f>
            <x14:dxf>
              <fill>
                <patternFill>
                  <fgColor theme="1"/>
                  <bgColor rgb="FF00B050"/>
                </patternFill>
              </fill>
            </x14:dxf>
          </x14:cfRule>
          <x14:cfRule type="containsText" priority="14" operator="containsText" id="{71D2D98E-FE58-4624-AA35-5CB0AA8264C7}">
            <xm:f>NOT(ISERROR(SEARCH(TB!$B$24,L15)))</xm:f>
            <xm:f>TB!$B$24</xm:f>
            <x14:dxf>
              <fill>
                <patternFill>
                  <fgColor theme="1"/>
                  <bgColor rgb="FFFFFF00"/>
                </patternFill>
              </fill>
            </x14:dxf>
          </x14:cfRule>
          <x14:cfRule type="containsText" priority="15" operator="containsText" id="{FD61F192-D328-4EAC-A6DA-AE42990757E5}">
            <xm:f>NOT(ISERROR(SEARCH(TB!$B$23,L15)))</xm:f>
            <xm:f>TB!$B$23</xm:f>
            <x14:dxf>
              <fill>
                <patternFill>
                  <fgColor theme="1"/>
                  <bgColor rgb="FFFFC000"/>
                </patternFill>
              </fill>
            </x14:dxf>
          </x14:cfRule>
          <x14:cfRule type="containsText" priority="16" operator="containsText" id="{C3C3DC5C-ADED-478F-B27E-8F24D139BACD}">
            <xm:f>NOT(ISERROR(SEARCH(TB!$B$22,L15)))</xm:f>
            <xm:f>TB!$B$22</xm:f>
            <x14:dxf>
              <fill>
                <patternFill>
                  <fgColor theme="1"/>
                  <bgColor rgb="FFFF0000"/>
                </patternFill>
              </fill>
            </x14:dxf>
          </x14:cfRule>
          <xm:sqref>L15:L20</xm:sqref>
        </x14:conditionalFormatting>
        <x14:conditionalFormatting xmlns:xm="http://schemas.microsoft.com/office/excel/2006/main">
          <x14:cfRule type="containsText" priority="9" operator="containsText" id="{4EFF6483-8689-4FDB-9737-62DA9BF4E1C7}">
            <xm:f>NOT(ISERROR(SEARCH(TB!$B$25,L23)))</xm:f>
            <xm:f>TB!$B$25</xm:f>
            <x14:dxf>
              <fill>
                <patternFill>
                  <fgColor theme="1"/>
                  <bgColor rgb="FF00B050"/>
                </patternFill>
              </fill>
            </x14:dxf>
          </x14:cfRule>
          <x14:cfRule type="containsText" priority="10" operator="containsText" id="{9B7DACC4-C7F7-407E-8137-711EA88D6B7C}">
            <xm:f>NOT(ISERROR(SEARCH(TB!$B$24,L23)))</xm:f>
            <xm:f>TB!$B$24</xm:f>
            <x14:dxf>
              <fill>
                <patternFill>
                  <fgColor theme="1"/>
                  <bgColor rgb="FFFFFF00"/>
                </patternFill>
              </fill>
            </x14:dxf>
          </x14:cfRule>
          <x14:cfRule type="containsText" priority="11" operator="containsText" id="{CE919689-478E-45C0-BDDC-962915B3D38A}">
            <xm:f>NOT(ISERROR(SEARCH(TB!$B$23,L23)))</xm:f>
            <xm:f>TB!$B$23</xm:f>
            <x14:dxf>
              <fill>
                <patternFill>
                  <fgColor theme="1"/>
                  <bgColor rgb="FFFFC000"/>
                </patternFill>
              </fill>
            </x14:dxf>
          </x14:cfRule>
          <x14:cfRule type="containsText" priority="12" operator="containsText" id="{E69F6F8B-7F2E-4F14-BD75-0F520232C037}">
            <xm:f>NOT(ISERROR(SEARCH(TB!$B$22,L23)))</xm:f>
            <xm:f>TB!$B$22</xm:f>
            <x14:dxf>
              <fill>
                <patternFill>
                  <fgColor theme="1"/>
                  <bgColor rgb="FFFF0000"/>
                </patternFill>
              </fill>
            </x14:dxf>
          </x14:cfRule>
          <xm:sqref>L23:L35</xm:sqref>
        </x14:conditionalFormatting>
        <x14:conditionalFormatting xmlns:xm="http://schemas.microsoft.com/office/excel/2006/main">
          <x14:cfRule type="containsText" priority="5" operator="containsText" id="{C2B3D25F-0129-4372-B41E-AE12DDA38609}">
            <xm:f>NOT(ISERROR(SEARCH(TB!$B$25,L38)))</xm:f>
            <xm:f>TB!$B$25</xm:f>
            <x14:dxf>
              <fill>
                <patternFill>
                  <fgColor theme="1"/>
                  <bgColor rgb="FF00B050"/>
                </patternFill>
              </fill>
            </x14:dxf>
          </x14:cfRule>
          <x14:cfRule type="containsText" priority="6" operator="containsText" id="{81F73C7F-298D-4313-A8E9-E0D439430C39}">
            <xm:f>NOT(ISERROR(SEARCH(TB!$B$24,L38)))</xm:f>
            <xm:f>TB!$B$24</xm:f>
            <x14:dxf>
              <fill>
                <patternFill>
                  <fgColor theme="1"/>
                  <bgColor rgb="FFFFFF00"/>
                </patternFill>
              </fill>
            </x14:dxf>
          </x14:cfRule>
          <x14:cfRule type="containsText" priority="7" operator="containsText" id="{E369B934-30CB-4B2B-848E-E773F0B33FA3}">
            <xm:f>NOT(ISERROR(SEARCH(TB!$B$23,L38)))</xm:f>
            <xm:f>TB!$B$23</xm:f>
            <x14:dxf>
              <fill>
                <patternFill>
                  <fgColor theme="1"/>
                  <bgColor rgb="FFFFC000"/>
                </patternFill>
              </fill>
            </x14:dxf>
          </x14:cfRule>
          <x14:cfRule type="containsText" priority="8" operator="containsText" id="{C0CB5CFE-549F-4AD1-A647-817A5A4857AA}">
            <xm:f>NOT(ISERROR(SEARCH(TB!$B$22,L38)))</xm:f>
            <xm:f>TB!$B$22</xm:f>
            <x14:dxf>
              <fill>
                <patternFill>
                  <fgColor theme="1"/>
                  <bgColor rgb="FFFF0000"/>
                </patternFill>
              </fill>
            </x14:dxf>
          </x14:cfRule>
          <xm:sqref>L38:L39</xm:sqref>
        </x14:conditionalFormatting>
        <x14:conditionalFormatting xmlns:xm="http://schemas.microsoft.com/office/excel/2006/main">
          <x14:cfRule type="containsText" priority="1" operator="containsText" id="{F8D205F6-436B-4662-B3C8-09DF7537E6C7}">
            <xm:f>NOT(ISERROR(SEARCH(TB!$B$25,L42)))</xm:f>
            <xm:f>TB!$B$25</xm:f>
            <x14:dxf>
              <fill>
                <patternFill>
                  <fgColor theme="1"/>
                  <bgColor rgb="FF00B050"/>
                </patternFill>
              </fill>
            </x14:dxf>
          </x14:cfRule>
          <x14:cfRule type="containsText" priority="2" operator="containsText" id="{77C4DD0F-4E1E-473A-9F40-E5617609FB55}">
            <xm:f>NOT(ISERROR(SEARCH(TB!$B$24,L42)))</xm:f>
            <xm:f>TB!$B$24</xm:f>
            <x14:dxf>
              <fill>
                <patternFill>
                  <fgColor theme="1"/>
                  <bgColor rgb="FFFFFF00"/>
                </patternFill>
              </fill>
            </x14:dxf>
          </x14:cfRule>
          <x14:cfRule type="containsText" priority="3" operator="containsText" id="{81630207-1438-4E9D-A432-F48433C4969E}">
            <xm:f>NOT(ISERROR(SEARCH(TB!$B$23,L42)))</xm:f>
            <xm:f>TB!$B$23</xm:f>
            <x14:dxf>
              <fill>
                <patternFill>
                  <fgColor theme="1"/>
                  <bgColor rgb="FFFFC000"/>
                </patternFill>
              </fill>
            </x14:dxf>
          </x14:cfRule>
          <x14:cfRule type="containsText" priority="4" operator="containsText" id="{99995B3B-B04D-42B0-B53F-2DC21AD17783}">
            <xm:f>NOT(ISERROR(SEARCH(TB!$B$22,L42)))</xm:f>
            <xm:f>TB!$B$22</xm:f>
            <x14:dxf>
              <fill>
                <patternFill>
                  <fgColor theme="1"/>
                  <bgColor rgb="FFFF0000"/>
                </patternFill>
              </fill>
            </x14:dxf>
          </x14:cfRule>
          <xm:sqref>L42:L49</xm:sqref>
        </x14:conditionalFormatting>
      </x14:conditionalFormatting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97"/>
  <dimension ref="A1:W31"/>
  <sheetViews>
    <sheetView zoomScale="66" zoomScaleNormal="66" workbookViewId="0">
      <pane ySplit="14" topLeftCell="A18" activePane="bottomLeft" state="frozen"/>
      <selection activeCell="D10" sqref="D10:D11"/>
      <selection pane="bottomLeft" activeCell="D23" sqref="D23"/>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230</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Contenido!S22</f>
        <v>Dirección de Bienes y Servicios</v>
      </c>
      <c r="E10" s="43" t="s">
        <v>92</v>
      </c>
      <c r="F10" s="44">
        <v>1</v>
      </c>
      <c r="G10" s="43" t="s">
        <v>90</v>
      </c>
      <c r="H10" s="45" t="s">
        <v>115</v>
      </c>
      <c r="I10" s="46">
        <f>(SUM(L$19:L$20))/F10</f>
        <v>0</v>
      </c>
      <c r="J10" s="48"/>
      <c r="K10" s="50"/>
      <c r="L10" s="166" t="s">
        <v>100</v>
      </c>
      <c r="M10" s="166"/>
    </row>
    <row r="11" spans="1:14" s="47" customFormat="1" ht="11.4" customHeight="1" x14ac:dyDescent="0.3">
      <c r="B11" s="48"/>
      <c r="C11" s="164"/>
      <c r="D11" s="165"/>
      <c r="E11" s="43" t="s">
        <v>176</v>
      </c>
      <c r="F11" s="44">
        <v>1</v>
      </c>
      <c r="G11" s="43" t="s">
        <v>90</v>
      </c>
      <c r="H11" s="45" t="s">
        <v>178</v>
      </c>
      <c r="I11" s="46">
        <f>(SUM(L$23:L$25))/F11</f>
        <v>0</v>
      </c>
      <c r="J11" s="48"/>
      <c r="K11" s="50"/>
      <c r="L11" s="166"/>
      <c r="M11" s="166"/>
    </row>
    <row r="12" spans="1:14" s="47" customFormat="1" ht="11.4" customHeight="1" x14ac:dyDescent="0.3">
      <c r="B12" s="48"/>
      <c r="C12" s="43"/>
      <c r="D12" s="49"/>
      <c r="E12" s="43" t="s">
        <v>177</v>
      </c>
      <c r="F12" s="44">
        <v>1</v>
      </c>
      <c r="G12" s="43" t="s">
        <v>90</v>
      </c>
      <c r="H12" s="45" t="s">
        <v>179</v>
      </c>
      <c r="I12" s="46">
        <f>(SUM(L$28:L$31))/F12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174</v>
      </c>
      <c r="D15" s="56" t="s">
        <v>764</v>
      </c>
      <c r="E15" s="56" t="s">
        <v>765</v>
      </c>
      <c r="F15" s="55" t="s">
        <v>5</v>
      </c>
      <c r="G15" s="55" t="s">
        <v>51</v>
      </c>
      <c r="H15" s="56" t="s">
        <v>758</v>
      </c>
      <c r="I15" s="56" t="s">
        <v>759</v>
      </c>
      <c r="J15" s="55" t="s">
        <v>87</v>
      </c>
      <c r="K15" s="56"/>
      <c r="L15" s="57"/>
      <c r="M15" s="56"/>
    </row>
    <row r="16" spans="1:14" ht="102.6" x14ac:dyDescent="0.3">
      <c r="B16" s="55">
        <v>1</v>
      </c>
      <c r="C16" s="55" t="s">
        <v>174</v>
      </c>
      <c r="D16" s="56" t="s">
        <v>763</v>
      </c>
      <c r="E16" s="56" t="s">
        <v>762</v>
      </c>
      <c r="F16" s="55" t="s">
        <v>5</v>
      </c>
      <c r="G16" s="55" t="s">
        <v>51</v>
      </c>
      <c r="H16" s="56" t="s">
        <v>760</v>
      </c>
      <c r="I16" s="56" t="s">
        <v>761</v>
      </c>
      <c r="J16" s="55" t="s">
        <v>87</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102.6" x14ac:dyDescent="0.3">
      <c r="B19" s="55">
        <v>2</v>
      </c>
      <c r="C19" s="55" t="s">
        <v>174</v>
      </c>
      <c r="D19" s="56" t="s">
        <v>763</v>
      </c>
      <c r="E19" s="56" t="s">
        <v>762</v>
      </c>
      <c r="F19" s="55" t="s">
        <v>5</v>
      </c>
      <c r="G19" s="55" t="s">
        <v>51</v>
      </c>
      <c r="H19" s="56" t="s">
        <v>766</v>
      </c>
      <c r="I19" s="56" t="s">
        <v>767</v>
      </c>
      <c r="J19" s="55" t="s">
        <v>87</v>
      </c>
      <c r="K19" s="56"/>
      <c r="L19" s="57"/>
      <c r="M19" s="56"/>
    </row>
    <row r="20" spans="2:13" ht="79.8" x14ac:dyDescent="0.3">
      <c r="B20" s="55">
        <v>2</v>
      </c>
      <c r="C20" s="55" t="s">
        <v>174</v>
      </c>
      <c r="D20" s="56" t="s">
        <v>789</v>
      </c>
      <c r="E20" s="56" t="s">
        <v>762</v>
      </c>
      <c r="F20" s="55" t="s">
        <v>5</v>
      </c>
      <c r="G20" s="55" t="s">
        <v>51</v>
      </c>
      <c r="H20" s="56" t="s">
        <v>768</v>
      </c>
      <c r="I20" s="56" t="s">
        <v>769</v>
      </c>
      <c r="J20" s="55" t="s">
        <v>87</v>
      </c>
      <c r="K20" s="56"/>
      <c r="L20" s="57"/>
      <c r="M20" s="56"/>
    </row>
    <row r="21" spans="2:13" ht="12" thickBot="1" x14ac:dyDescent="0.35"/>
    <row r="22" spans="2:13" s="48" customFormat="1" ht="30.6" customHeight="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114" x14ac:dyDescent="0.3">
      <c r="B23" s="55">
        <v>3</v>
      </c>
      <c r="C23" s="55" t="s">
        <v>174</v>
      </c>
      <c r="D23" s="56" t="s">
        <v>776</v>
      </c>
      <c r="E23" s="56" t="s">
        <v>777</v>
      </c>
      <c r="F23" s="55" t="s">
        <v>5</v>
      </c>
      <c r="G23" s="55" t="s">
        <v>51</v>
      </c>
      <c r="H23" s="56" t="s">
        <v>770</v>
      </c>
      <c r="I23" s="56" t="s">
        <v>771</v>
      </c>
      <c r="J23" s="55" t="s">
        <v>88</v>
      </c>
      <c r="K23" s="56"/>
      <c r="L23" s="57"/>
      <c r="M23" s="56"/>
    </row>
    <row r="24" spans="2:13" ht="114" x14ac:dyDescent="0.3">
      <c r="B24" s="55">
        <v>3</v>
      </c>
      <c r="C24" s="55" t="s">
        <v>174</v>
      </c>
      <c r="D24" s="56" t="s">
        <v>779</v>
      </c>
      <c r="E24" s="56" t="s">
        <v>778</v>
      </c>
      <c r="F24" s="55" t="s">
        <v>5</v>
      </c>
      <c r="G24" s="55" t="s">
        <v>51</v>
      </c>
      <c r="H24" s="56" t="s">
        <v>772</v>
      </c>
      <c r="I24" s="56" t="s">
        <v>773</v>
      </c>
      <c r="J24" s="55" t="s">
        <v>88</v>
      </c>
      <c r="K24" s="56"/>
      <c r="L24" s="57"/>
      <c r="M24" s="56"/>
    </row>
    <row r="25" spans="2:13" ht="79.8" x14ac:dyDescent="0.3">
      <c r="B25" s="55">
        <v>3</v>
      </c>
      <c r="C25" s="55" t="s">
        <v>174</v>
      </c>
      <c r="D25" s="56" t="s">
        <v>780</v>
      </c>
      <c r="E25" s="56" t="s">
        <v>781</v>
      </c>
      <c r="F25" s="55" t="s">
        <v>5</v>
      </c>
      <c r="G25" s="55" t="s">
        <v>51</v>
      </c>
      <c r="H25" s="56" t="s">
        <v>774</v>
      </c>
      <c r="I25" s="56" t="s">
        <v>775</v>
      </c>
      <c r="J25" s="55" t="s">
        <v>88</v>
      </c>
      <c r="K25" s="56"/>
      <c r="L25" s="57"/>
      <c r="M25" s="56"/>
    </row>
    <row r="26" spans="2:13" ht="12" thickBot="1" x14ac:dyDescent="0.35">
      <c r="D26" s="59"/>
      <c r="E26" s="59"/>
      <c r="H26" s="59"/>
      <c r="I26" s="59"/>
      <c r="K26" s="59"/>
      <c r="M26" s="59"/>
    </row>
    <row r="27" spans="2:13" s="48" customFormat="1" ht="2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45.6" x14ac:dyDescent="0.3">
      <c r="B28" s="55">
        <v>4</v>
      </c>
      <c r="C28" s="55" t="s">
        <v>174</v>
      </c>
      <c r="D28" s="56" t="s">
        <v>776</v>
      </c>
      <c r="E28" s="56" t="s">
        <v>786</v>
      </c>
      <c r="F28" s="55" t="s">
        <v>5</v>
      </c>
      <c r="G28" s="55" t="s">
        <v>51</v>
      </c>
      <c r="H28" s="56" t="s">
        <v>782</v>
      </c>
      <c r="I28" s="56" t="s">
        <v>783</v>
      </c>
      <c r="J28" s="55" t="s">
        <v>88</v>
      </c>
      <c r="K28" s="56"/>
      <c r="L28" s="57"/>
      <c r="M28" s="56"/>
    </row>
    <row r="29" spans="2:13" ht="182.4" x14ac:dyDescent="0.3">
      <c r="B29" s="55">
        <v>4</v>
      </c>
      <c r="C29" s="55" t="s">
        <v>174</v>
      </c>
      <c r="D29" s="56" t="s">
        <v>788</v>
      </c>
      <c r="E29" s="56" t="s">
        <v>787</v>
      </c>
      <c r="F29" s="55" t="s">
        <v>5</v>
      </c>
      <c r="G29" s="55" t="s">
        <v>51</v>
      </c>
      <c r="H29" s="56" t="s">
        <v>784</v>
      </c>
      <c r="I29" s="56" t="s">
        <v>773</v>
      </c>
      <c r="J29" s="55" t="s">
        <v>88</v>
      </c>
      <c r="K29" s="56"/>
      <c r="L29" s="57"/>
      <c r="M29" s="56"/>
    </row>
    <row r="30" spans="2:13" ht="114" x14ac:dyDescent="0.3">
      <c r="B30" s="55">
        <v>4</v>
      </c>
      <c r="C30" s="55" t="s">
        <v>174</v>
      </c>
      <c r="D30" s="56" t="s">
        <v>779</v>
      </c>
      <c r="E30" s="56" t="s">
        <v>781</v>
      </c>
      <c r="F30" s="55" t="s">
        <v>5</v>
      </c>
      <c r="G30" s="55" t="s">
        <v>51</v>
      </c>
      <c r="H30" s="56" t="s">
        <v>785</v>
      </c>
      <c r="I30" s="56" t="s">
        <v>775</v>
      </c>
      <c r="J30" s="55" t="s">
        <v>88</v>
      </c>
      <c r="K30" s="56"/>
      <c r="L30" s="57"/>
      <c r="M30" s="56"/>
    </row>
    <row r="31" spans="2:13" ht="0.6" customHeight="1" x14ac:dyDescent="0.3">
      <c r="B31" s="55">
        <v>4</v>
      </c>
      <c r="C31" s="55"/>
      <c r="D31" s="56"/>
      <c r="E31" s="56"/>
      <c r="F31" s="55"/>
      <c r="G31" s="55"/>
      <c r="H31" s="56"/>
      <c r="I31" s="56"/>
      <c r="J31" s="55"/>
      <c r="K31" s="56"/>
      <c r="L31" s="57"/>
      <c r="M31"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6 B19:B20 B23:B25 B28:B31" xr:uid="{00000000-0002-0000-3000-000000000000}">
      <formula1>Trimestre</formula1>
    </dataValidation>
    <dataValidation type="list" allowBlank="1" showInputMessage="1" showErrorMessage="1" sqref="G23:G25 G15:G16 G19:G20 G28:G31" xr:uid="{00000000-0002-0000-3000-000001000000}">
      <formula1>Área</formula1>
    </dataValidation>
    <dataValidation type="list" allowBlank="1" showInputMessage="1" showErrorMessage="1" sqref="L19:L20 L23:L25 L15:L16 L28:L31" xr:uid="{00000000-0002-0000-3000-000002000000}">
      <formula1>Cumplimiento</formula1>
    </dataValidation>
    <dataValidation type="list" allowBlank="1" showInputMessage="1" showErrorMessage="1" sqref="J15:J16 J19:J20 J23:J25 J28:J31" xr:uid="{00000000-0002-0000-3000-000003000000}">
      <formula1>Categoría</formula1>
    </dataValidation>
    <dataValidation type="list" allowBlank="1" showInputMessage="1" showErrorMessage="1" sqref="F23:F25 F15:F16 F19:F20 F28:F31" xr:uid="{00000000-0002-0000-3000-000004000000}">
      <formula1>Alta_Dirección</formula1>
    </dataValidation>
    <dataValidation type="list" allowBlank="1" showInputMessage="1" showErrorMessage="1" sqref="C15:C16 C19:C20 C23:C25 C28:C31" xr:uid="{00000000-0002-0000-3000-000005000000}">
      <formula1>Frentes</formula1>
    </dataValidation>
  </dataValidations>
  <hyperlinks>
    <hyperlink ref="L10:M11" location="Instrucciones!A1" display="Instrucciones para el diligenciamiento" xr:uid="{00000000-0004-0000-30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2EDCEBFE-3845-4C48-8C6C-9B908A149490}">
            <xm:f>NOT(ISERROR(SEARCH(TB!$B$25,L15)))</xm:f>
            <xm:f>TB!$B$25</xm:f>
            <x14:dxf>
              <fill>
                <patternFill>
                  <fgColor theme="1"/>
                  <bgColor rgb="FF00B050"/>
                </patternFill>
              </fill>
            </x14:dxf>
          </x14:cfRule>
          <x14:cfRule type="containsText" priority="14" operator="containsText" id="{5C40D7C6-FDCD-41CD-8998-BCE4DC5F4F09}">
            <xm:f>NOT(ISERROR(SEARCH(TB!$B$24,L15)))</xm:f>
            <xm:f>TB!$B$24</xm:f>
            <x14:dxf>
              <fill>
                <patternFill>
                  <fgColor theme="1"/>
                  <bgColor rgb="FFFFFF00"/>
                </patternFill>
              </fill>
            </x14:dxf>
          </x14:cfRule>
          <x14:cfRule type="containsText" priority="15" operator="containsText" id="{6519E048-AA51-4497-ACDA-53CD3DD883D2}">
            <xm:f>NOT(ISERROR(SEARCH(TB!$B$23,L15)))</xm:f>
            <xm:f>TB!$B$23</xm:f>
            <x14:dxf>
              <fill>
                <patternFill>
                  <fgColor theme="1"/>
                  <bgColor rgb="FFFFC000"/>
                </patternFill>
              </fill>
            </x14:dxf>
          </x14:cfRule>
          <x14:cfRule type="containsText" priority="16" operator="containsText" id="{674840D0-CD04-4FDD-BF84-74E04E77C753}">
            <xm:f>NOT(ISERROR(SEARCH(TB!$B$22,L15)))</xm:f>
            <xm:f>TB!$B$22</xm:f>
            <x14:dxf>
              <fill>
                <patternFill>
                  <fgColor theme="1"/>
                  <bgColor rgb="FFFF0000"/>
                </patternFill>
              </fill>
            </x14:dxf>
          </x14:cfRule>
          <xm:sqref>L15:L16 L28:L31</xm:sqref>
        </x14:conditionalFormatting>
        <x14:conditionalFormatting xmlns:xm="http://schemas.microsoft.com/office/excel/2006/main">
          <x14:cfRule type="containsText" priority="9" operator="containsText" id="{DAFCFBB6-95D8-4F93-A598-2361A3ADC55A}">
            <xm:f>NOT(ISERROR(SEARCH(TB!$B$25,L19)))</xm:f>
            <xm:f>TB!$B$25</xm:f>
            <x14:dxf>
              <fill>
                <patternFill>
                  <fgColor theme="1"/>
                  <bgColor rgb="FF00B050"/>
                </patternFill>
              </fill>
            </x14:dxf>
          </x14:cfRule>
          <x14:cfRule type="containsText" priority="10" operator="containsText" id="{7EE1EE2E-CE54-40B7-B5BD-C7EA47A1AD5E}">
            <xm:f>NOT(ISERROR(SEARCH(TB!$B$24,L19)))</xm:f>
            <xm:f>TB!$B$24</xm:f>
            <x14:dxf>
              <fill>
                <patternFill>
                  <fgColor theme="1"/>
                  <bgColor rgb="FFFFFF00"/>
                </patternFill>
              </fill>
            </x14:dxf>
          </x14:cfRule>
          <x14:cfRule type="containsText" priority="11" operator="containsText" id="{965E307B-C2BF-480A-B6C8-22AAD3337B00}">
            <xm:f>NOT(ISERROR(SEARCH(TB!$B$23,L19)))</xm:f>
            <xm:f>TB!$B$23</xm:f>
            <x14:dxf>
              <fill>
                <patternFill>
                  <fgColor theme="1"/>
                  <bgColor rgb="FFFFC000"/>
                </patternFill>
              </fill>
            </x14:dxf>
          </x14:cfRule>
          <x14:cfRule type="containsText" priority="12" operator="containsText" id="{0F561803-B63A-48C9-9FCA-11D54F9EE448}">
            <xm:f>NOT(ISERROR(SEARCH(TB!$B$22,L19)))</xm:f>
            <xm:f>TB!$B$22</xm:f>
            <x14:dxf>
              <fill>
                <patternFill>
                  <fgColor theme="1"/>
                  <bgColor rgb="FFFF0000"/>
                </patternFill>
              </fill>
            </x14:dxf>
          </x14:cfRule>
          <xm:sqref>L19:L20</xm:sqref>
        </x14:conditionalFormatting>
        <x14:conditionalFormatting xmlns:xm="http://schemas.microsoft.com/office/excel/2006/main">
          <x14:cfRule type="containsText" priority="5" operator="containsText" id="{53D6AC93-F09B-4B4D-8AA6-E3086C5BE571}">
            <xm:f>NOT(ISERROR(SEARCH(TB!$B$25,L23)))</xm:f>
            <xm:f>TB!$B$25</xm:f>
            <x14:dxf>
              <fill>
                <patternFill>
                  <fgColor theme="1"/>
                  <bgColor rgb="FF00B050"/>
                </patternFill>
              </fill>
            </x14:dxf>
          </x14:cfRule>
          <x14:cfRule type="containsText" priority="6" operator="containsText" id="{3EDF08BF-4834-4539-BC2B-BD60A461D0A1}">
            <xm:f>NOT(ISERROR(SEARCH(TB!$B$24,L23)))</xm:f>
            <xm:f>TB!$B$24</xm:f>
            <x14:dxf>
              <fill>
                <patternFill>
                  <fgColor theme="1"/>
                  <bgColor rgb="FFFFFF00"/>
                </patternFill>
              </fill>
            </x14:dxf>
          </x14:cfRule>
          <x14:cfRule type="containsText" priority="7" operator="containsText" id="{843808C9-CEFB-4D4B-94A3-8ACCD7E99CAE}">
            <xm:f>NOT(ISERROR(SEARCH(TB!$B$23,L23)))</xm:f>
            <xm:f>TB!$B$23</xm:f>
            <x14:dxf>
              <fill>
                <patternFill>
                  <fgColor theme="1"/>
                  <bgColor rgb="FFFFC000"/>
                </patternFill>
              </fill>
            </x14:dxf>
          </x14:cfRule>
          <x14:cfRule type="containsText" priority="8" operator="containsText" id="{9AF6D18B-C945-4D83-B08E-C32FA36255F8}">
            <xm:f>NOT(ISERROR(SEARCH(TB!$B$22,L23)))</xm:f>
            <xm:f>TB!$B$22</xm:f>
            <x14:dxf>
              <fill>
                <patternFill>
                  <fgColor theme="1"/>
                  <bgColor rgb="FFFF0000"/>
                </patternFill>
              </fill>
            </x14:dxf>
          </x14:cfRule>
          <xm:sqref>L23:L25</xm:sqref>
        </x14:conditionalFormatting>
      </x14:conditionalFormatting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98"/>
  <dimension ref="A1:W47"/>
  <sheetViews>
    <sheetView zoomScale="90" zoomScaleNormal="90" workbookViewId="0">
      <pane ySplit="14" topLeftCell="A19" activePane="bottomLeft" state="frozen"/>
      <selection activeCell="D10" sqref="D10:D11"/>
      <selection pane="bottomLeft" activeCell="H38" sqref="H38"/>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231</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(SUM(L$15:L$17))/F9</f>
        <v>0</v>
      </c>
      <c r="J9" s="40"/>
      <c r="K9" s="41"/>
      <c r="L9" s="40"/>
      <c r="M9" s="40"/>
      <c r="N9" s="40"/>
    </row>
    <row r="10" spans="1:14" s="47" customFormat="1" ht="11.4" customHeight="1" x14ac:dyDescent="0.3">
      <c r="B10" s="48"/>
      <c r="C10" s="164" t="s">
        <v>96</v>
      </c>
      <c r="D10" s="165" t="str">
        <f>Contenido!S23</f>
        <v>Dirección Financiera</v>
      </c>
      <c r="E10" s="43" t="s">
        <v>92</v>
      </c>
      <c r="F10" s="44">
        <v>1</v>
      </c>
      <c r="G10" s="43" t="s">
        <v>90</v>
      </c>
      <c r="H10" s="45" t="s">
        <v>115</v>
      </c>
      <c r="I10" s="46">
        <f>(SUM(L$20:L$21))/F10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(SUM(L$24:L$25))/F11</f>
        <v>0</v>
      </c>
      <c r="J11" s="48"/>
      <c r="K11" s="50"/>
      <c r="L11" s="166"/>
      <c r="M11" s="166"/>
    </row>
    <row r="12" spans="1:14" s="47" customFormat="1" ht="11.4" customHeight="1" x14ac:dyDescent="0.3">
      <c r="B12" s="48"/>
      <c r="C12" s="43"/>
      <c r="D12" s="49"/>
      <c r="E12" s="43" t="s">
        <v>177</v>
      </c>
      <c r="F12" s="44">
        <v>1</v>
      </c>
      <c r="G12" s="43" t="s">
        <v>90</v>
      </c>
      <c r="H12" s="45" t="s">
        <v>179</v>
      </c>
      <c r="I12" s="46">
        <f>(SUM(L$28:L$47))/F12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0.4" customHeight="1" x14ac:dyDescent="0.3">
      <c r="B15" s="55">
        <v>1</v>
      </c>
      <c r="C15" s="55" t="s">
        <v>83</v>
      </c>
      <c r="D15" s="56" t="s">
        <v>797</v>
      </c>
      <c r="E15" s="56" t="s">
        <v>796</v>
      </c>
      <c r="F15" s="55" t="s">
        <v>5</v>
      </c>
      <c r="G15" s="55" t="s">
        <v>55</v>
      </c>
      <c r="H15" s="56" t="s">
        <v>790</v>
      </c>
      <c r="I15" s="56" t="s">
        <v>791</v>
      </c>
      <c r="J15" s="55" t="s">
        <v>88</v>
      </c>
      <c r="K15" s="56"/>
      <c r="L15" s="57"/>
      <c r="M15" s="56"/>
    </row>
    <row r="16" spans="1:14" ht="91.2" x14ac:dyDescent="0.3">
      <c r="B16" s="55">
        <v>1</v>
      </c>
      <c r="C16" s="55" t="s">
        <v>83</v>
      </c>
      <c r="D16" s="56" t="s">
        <v>407</v>
      </c>
      <c r="E16" s="56" t="s">
        <v>798</v>
      </c>
      <c r="F16" s="55" t="s">
        <v>5</v>
      </c>
      <c r="G16" s="55" t="s">
        <v>55</v>
      </c>
      <c r="H16" s="56" t="s">
        <v>792</v>
      </c>
      <c r="I16" s="56" t="s">
        <v>793</v>
      </c>
      <c r="J16" s="55" t="s">
        <v>88</v>
      </c>
      <c r="K16" s="56"/>
      <c r="L16" s="57"/>
      <c r="M16" s="56"/>
    </row>
    <row r="17" spans="2:13" ht="68.400000000000006" x14ac:dyDescent="0.3">
      <c r="B17" s="55">
        <v>1</v>
      </c>
      <c r="C17" s="55" t="s">
        <v>83</v>
      </c>
      <c r="D17" s="56" t="s">
        <v>361</v>
      </c>
      <c r="E17" s="56" t="s">
        <v>362</v>
      </c>
      <c r="F17" s="55" t="s">
        <v>5</v>
      </c>
      <c r="G17" s="55" t="s">
        <v>55</v>
      </c>
      <c r="H17" s="56" t="s">
        <v>362</v>
      </c>
      <c r="I17" s="56" t="s">
        <v>794</v>
      </c>
      <c r="J17" s="55" t="s">
        <v>88</v>
      </c>
      <c r="K17" s="56"/>
      <c r="L17" s="57"/>
      <c r="M17" s="56"/>
    </row>
    <row r="18" spans="2:13" ht="12" thickBot="1" x14ac:dyDescent="0.35">
      <c r="D18" s="59"/>
      <c r="E18" s="59"/>
      <c r="H18" s="59"/>
      <c r="I18" s="59"/>
      <c r="K18" s="59"/>
      <c r="M18" s="59"/>
    </row>
    <row r="19" spans="2:13" s="48" customFormat="1" ht="21" thickTop="1" x14ac:dyDescent="0.3">
      <c r="B19" s="51" t="s">
        <v>93</v>
      </c>
      <c r="C19" s="51" t="s">
        <v>75</v>
      </c>
      <c r="D19" s="51" t="s">
        <v>76</v>
      </c>
      <c r="E19" s="51" t="s">
        <v>77</v>
      </c>
      <c r="F19" s="51" t="s">
        <v>78</v>
      </c>
      <c r="G19" s="51" t="s">
        <v>79</v>
      </c>
      <c r="H19" s="52" t="s">
        <v>156</v>
      </c>
      <c r="I19" s="52" t="s">
        <v>157</v>
      </c>
      <c r="J19" s="52" t="s">
        <v>158</v>
      </c>
      <c r="K19" s="52" t="s">
        <v>80</v>
      </c>
      <c r="L19" s="53" t="s">
        <v>94</v>
      </c>
      <c r="M19" s="53" t="s">
        <v>95</v>
      </c>
    </row>
    <row r="20" spans="2:13" ht="45.6" x14ac:dyDescent="0.3">
      <c r="B20" s="55">
        <v>2</v>
      </c>
      <c r="C20" s="55" t="s">
        <v>83</v>
      </c>
      <c r="D20" s="56" t="s">
        <v>803</v>
      </c>
      <c r="E20" s="56" t="s">
        <v>795</v>
      </c>
      <c r="F20" s="55" t="s">
        <v>5</v>
      </c>
      <c r="G20" s="55" t="s">
        <v>55</v>
      </c>
      <c r="H20" s="56" t="s">
        <v>799</v>
      </c>
      <c r="I20" s="56" t="s">
        <v>800</v>
      </c>
      <c r="J20" s="55" t="s">
        <v>88</v>
      </c>
      <c r="K20" s="56"/>
      <c r="L20" s="57"/>
      <c r="M20" s="56"/>
    </row>
    <row r="21" spans="2:13" ht="91.2" x14ac:dyDescent="0.3">
      <c r="B21" s="55">
        <v>2</v>
      </c>
      <c r="C21" s="55" t="s">
        <v>83</v>
      </c>
      <c r="D21" s="56" t="s">
        <v>354</v>
      </c>
      <c r="E21" s="56" t="s">
        <v>798</v>
      </c>
      <c r="F21" s="55" t="s">
        <v>5</v>
      </c>
      <c r="G21" s="55" t="s">
        <v>55</v>
      </c>
      <c r="H21" s="56" t="s">
        <v>801</v>
      </c>
      <c r="I21" s="56" t="s">
        <v>802</v>
      </c>
      <c r="J21" s="55" t="s">
        <v>88</v>
      </c>
      <c r="K21" s="56"/>
      <c r="L21" s="57"/>
      <c r="M21" s="56"/>
    </row>
    <row r="22" spans="2:13" ht="12" thickBot="1" x14ac:dyDescent="0.35"/>
    <row r="23" spans="2:13" s="48" customFormat="1" ht="30.6" customHeight="1" thickTop="1" x14ac:dyDescent="0.3">
      <c r="B23" s="51" t="s">
        <v>93</v>
      </c>
      <c r="C23" s="51" t="s">
        <v>75</v>
      </c>
      <c r="D23" s="51" t="s">
        <v>76</v>
      </c>
      <c r="E23" s="51" t="s">
        <v>77</v>
      </c>
      <c r="F23" s="51" t="s">
        <v>78</v>
      </c>
      <c r="G23" s="51" t="s">
        <v>79</v>
      </c>
      <c r="H23" s="52" t="s">
        <v>156</v>
      </c>
      <c r="I23" s="52" t="s">
        <v>157</v>
      </c>
      <c r="J23" s="52" t="s">
        <v>158</v>
      </c>
      <c r="K23" s="52" t="s">
        <v>80</v>
      </c>
      <c r="L23" s="53" t="s">
        <v>94</v>
      </c>
      <c r="M23" s="53" t="s">
        <v>95</v>
      </c>
    </row>
    <row r="24" spans="2:13" ht="68.400000000000006" x14ac:dyDescent="0.3">
      <c r="B24" s="55">
        <v>3</v>
      </c>
      <c r="C24" s="55" t="s">
        <v>83</v>
      </c>
      <c r="D24" s="56" t="s">
        <v>477</v>
      </c>
      <c r="E24" s="56" t="s">
        <v>808</v>
      </c>
      <c r="F24" s="55" t="s">
        <v>5</v>
      </c>
      <c r="G24" s="55" t="s">
        <v>55</v>
      </c>
      <c r="H24" s="56" t="s">
        <v>804</v>
      </c>
      <c r="I24" s="56" t="s">
        <v>805</v>
      </c>
      <c r="J24" s="55" t="s">
        <v>88</v>
      </c>
      <c r="K24" s="56"/>
      <c r="L24" s="57"/>
      <c r="M24" s="56"/>
    </row>
    <row r="25" spans="2:13" ht="91.2" x14ac:dyDescent="0.3">
      <c r="B25" s="55">
        <v>3</v>
      </c>
      <c r="C25" s="55" t="s">
        <v>83</v>
      </c>
      <c r="D25" s="56" t="s">
        <v>477</v>
      </c>
      <c r="E25" s="56" t="s">
        <v>798</v>
      </c>
      <c r="F25" s="55" t="s">
        <v>5</v>
      </c>
      <c r="G25" s="55" t="s">
        <v>55</v>
      </c>
      <c r="H25" s="56" t="s">
        <v>806</v>
      </c>
      <c r="I25" s="56" t="s">
        <v>807</v>
      </c>
      <c r="J25" s="55" t="s">
        <v>88</v>
      </c>
      <c r="K25" s="56"/>
      <c r="L25" s="57"/>
      <c r="M25" s="56"/>
    </row>
    <row r="26" spans="2:13" ht="12" thickBot="1" x14ac:dyDescent="0.35">
      <c r="D26" s="59"/>
      <c r="E26" s="59"/>
      <c r="H26" s="59"/>
      <c r="I26" s="59"/>
      <c r="K26" s="59"/>
      <c r="M26" s="59"/>
    </row>
    <row r="27" spans="2:13" s="48" customFormat="1" ht="21" thickTop="1" x14ac:dyDescent="0.3">
      <c r="B27" s="51" t="s">
        <v>93</v>
      </c>
      <c r="C27" s="51" t="s">
        <v>75</v>
      </c>
      <c r="D27" s="51" t="s">
        <v>76</v>
      </c>
      <c r="E27" s="51" t="s">
        <v>77</v>
      </c>
      <c r="F27" s="51" t="s">
        <v>78</v>
      </c>
      <c r="G27" s="51" t="s">
        <v>79</v>
      </c>
      <c r="H27" s="52" t="s">
        <v>156</v>
      </c>
      <c r="I27" s="52" t="s">
        <v>157</v>
      </c>
      <c r="J27" s="52" t="s">
        <v>158</v>
      </c>
      <c r="K27" s="52" t="s">
        <v>80</v>
      </c>
      <c r="L27" s="53" t="s">
        <v>94</v>
      </c>
      <c r="M27" s="53" t="s">
        <v>95</v>
      </c>
    </row>
    <row r="28" spans="2:13" ht="57" x14ac:dyDescent="0.3">
      <c r="B28" s="55">
        <v>4</v>
      </c>
      <c r="C28" s="55" t="s">
        <v>83</v>
      </c>
      <c r="D28" s="56" t="s">
        <v>815</v>
      </c>
      <c r="E28" s="56" t="s">
        <v>814</v>
      </c>
      <c r="F28" s="55" t="s">
        <v>5</v>
      </c>
      <c r="G28" s="55" t="s">
        <v>55</v>
      </c>
      <c r="H28" s="56" t="s">
        <v>809</v>
      </c>
      <c r="I28" s="56" t="s">
        <v>810</v>
      </c>
      <c r="J28" s="55" t="s">
        <v>88</v>
      </c>
      <c r="K28" s="56"/>
      <c r="L28" s="57"/>
      <c r="M28" s="56"/>
    </row>
    <row r="29" spans="2:13" ht="102.6" x14ac:dyDescent="0.3">
      <c r="B29" s="55">
        <v>4</v>
      </c>
      <c r="C29" s="55" t="s">
        <v>83</v>
      </c>
      <c r="D29" s="56" t="s">
        <v>270</v>
      </c>
      <c r="E29" s="56" t="s">
        <v>674</v>
      </c>
      <c r="F29" s="55" t="s">
        <v>5</v>
      </c>
      <c r="G29" s="55" t="s">
        <v>55</v>
      </c>
      <c r="H29" s="56" t="s">
        <v>804</v>
      </c>
      <c r="I29" s="56" t="s">
        <v>811</v>
      </c>
      <c r="J29" s="55" t="s">
        <v>88</v>
      </c>
      <c r="K29" s="56"/>
      <c r="L29" s="57"/>
      <c r="M29" s="56"/>
    </row>
    <row r="30" spans="2:13" ht="91.2" x14ac:dyDescent="0.3">
      <c r="B30" s="55">
        <v>4</v>
      </c>
      <c r="C30" s="55" t="s">
        <v>83</v>
      </c>
      <c r="D30" s="56" t="s">
        <v>397</v>
      </c>
      <c r="E30" s="56" t="s">
        <v>816</v>
      </c>
      <c r="F30" s="55" t="s">
        <v>5</v>
      </c>
      <c r="G30" s="55" t="s">
        <v>55</v>
      </c>
      <c r="H30" s="56" t="s">
        <v>812</v>
      </c>
      <c r="I30" s="56" t="s">
        <v>813</v>
      </c>
      <c r="J30" s="55" t="s">
        <v>88</v>
      </c>
      <c r="K30" s="56"/>
      <c r="L30" s="57"/>
      <c r="M30" s="56"/>
    </row>
    <row r="31" spans="2:13" x14ac:dyDescent="0.3">
      <c r="B31" s="55">
        <v>4</v>
      </c>
      <c r="C31" s="55"/>
      <c r="D31" s="56"/>
      <c r="E31" s="56"/>
      <c r="F31" s="55"/>
      <c r="G31" s="55"/>
      <c r="H31" s="56"/>
      <c r="I31" s="56"/>
      <c r="J31" s="55"/>
      <c r="K31" s="56"/>
      <c r="L31" s="57"/>
      <c r="M31" s="56"/>
    </row>
    <row r="32" spans="2:13" x14ac:dyDescent="0.3">
      <c r="B32" s="55">
        <v>4</v>
      </c>
      <c r="C32" s="55"/>
      <c r="D32" s="56"/>
      <c r="E32" s="56"/>
      <c r="F32" s="55"/>
      <c r="G32" s="55"/>
      <c r="H32" s="56"/>
      <c r="I32" s="56"/>
      <c r="J32" s="55"/>
      <c r="K32" s="56"/>
      <c r="L32" s="57"/>
      <c r="M32" s="56"/>
    </row>
    <row r="33" spans="2:13" x14ac:dyDescent="0.3">
      <c r="B33" s="55">
        <v>4</v>
      </c>
      <c r="C33" s="55"/>
      <c r="D33" s="56"/>
      <c r="E33" s="56"/>
      <c r="F33" s="55"/>
      <c r="G33" s="55"/>
      <c r="H33" s="56"/>
      <c r="I33" s="56"/>
      <c r="J33" s="55"/>
      <c r="K33" s="56"/>
      <c r="L33" s="57"/>
      <c r="M33" s="56"/>
    </row>
    <row r="34" spans="2:13" x14ac:dyDescent="0.3">
      <c r="B34" s="55">
        <v>4</v>
      </c>
      <c r="C34" s="55"/>
      <c r="D34" s="56"/>
      <c r="E34" s="56"/>
      <c r="F34" s="55"/>
      <c r="G34" s="55"/>
      <c r="H34" s="56"/>
      <c r="I34" s="56"/>
      <c r="J34" s="55"/>
      <c r="K34" s="56"/>
      <c r="L34" s="57"/>
      <c r="M34" s="56"/>
    </row>
    <row r="35" spans="2:13" x14ac:dyDescent="0.3">
      <c r="B35" s="55">
        <v>4</v>
      </c>
      <c r="C35" s="55"/>
      <c r="D35" s="56"/>
      <c r="E35" s="56"/>
      <c r="F35" s="55"/>
      <c r="G35" s="55"/>
      <c r="H35" s="56"/>
      <c r="I35" s="56"/>
      <c r="J35" s="55"/>
      <c r="K35" s="56"/>
      <c r="L35" s="57"/>
      <c r="M35" s="56"/>
    </row>
    <row r="36" spans="2:13" x14ac:dyDescent="0.3">
      <c r="B36" s="55">
        <v>4</v>
      </c>
      <c r="C36" s="55"/>
      <c r="D36" s="56"/>
      <c r="E36" s="56"/>
      <c r="F36" s="55"/>
      <c r="G36" s="55"/>
      <c r="H36" s="56"/>
      <c r="I36" s="56"/>
      <c r="J36" s="55"/>
      <c r="K36" s="56"/>
      <c r="L36" s="57"/>
      <c r="M36" s="56"/>
    </row>
    <row r="37" spans="2:13" x14ac:dyDescent="0.3">
      <c r="B37" s="55">
        <v>4</v>
      </c>
      <c r="C37" s="55"/>
      <c r="D37" s="56"/>
      <c r="E37" s="56"/>
      <c r="F37" s="55"/>
      <c r="G37" s="55"/>
      <c r="H37" s="56"/>
      <c r="I37" s="56"/>
      <c r="J37" s="55"/>
      <c r="K37" s="56"/>
      <c r="L37" s="57"/>
      <c r="M37" s="56"/>
    </row>
    <row r="38" spans="2:13" x14ac:dyDescent="0.3">
      <c r="B38" s="55">
        <v>4</v>
      </c>
      <c r="C38" s="55"/>
      <c r="D38" s="56"/>
      <c r="E38" s="56"/>
      <c r="F38" s="55"/>
      <c r="G38" s="55"/>
      <c r="H38" s="56"/>
      <c r="I38" s="56"/>
      <c r="J38" s="55"/>
      <c r="K38" s="56"/>
      <c r="L38" s="57"/>
      <c r="M38" s="56"/>
    </row>
    <row r="39" spans="2:13" x14ac:dyDescent="0.3">
      <c r="B39" s="55">
        <v>4</v>
      </c>
      <c r="C39" s="55"/>
      <c r="D39" s="56"/>
      <c r="E39" s="56"/>
      <c r="F39" s="55"/>
      <c r="G39" s="55"/>
      <c r="H39" s="56"/>
      <c r="I39" s="56"/>
      <c r="J39" s="55"/>
      <c r="K39" s="56"/>
      <c r="L39" s="57"/>
      <c r="M39" s="56"/>
    </row>
    <row r="40" spans="2:13" x14ac:dyDescent="0.3">
      <c r="B40" s="55">
        <v>4</v>
      </c>
      <c r="C40" s="55"/>
      <c r="D40" s="56"/>
      <c r="E40" s="56"/>
      <c r="F40" s="55"/>
      <c r="G40" s="55"/>
      <c r="H40" s="56"/>
      <c r="I40" s="56"/>
      <c r="J40" s="55"/>
      <c r="K40" s="56"/>
      <c r="L40" s="57"/>
      <c r="M40" s="56"/>
    </row>
    <row r="41" spans="2:13" x14ac:dyDescent="0.3">
      <c r="B41" s="55">
        <v>4</v>
      </c>
      <c r="C41" s="55"/>
      <c r="D41" s="56"/>
      <c r="E41" s="56"/>
      <c r="F41" s="55"/>
      <c r="G41" s="55"/>
      <c r="H41" s="56"/>
      <c r="I41" s="56"/>
      <c r="J41" s="55"/>
      <c r="K41" s="56"/>
      <c r="L41" s="57"/>
      <c r="M41" s="56"/>
    </row>
    <row r="42" spans="2:13" x14ac:dyDescent="0.3">
      <c r="B42" s="55">
        <v>4</v>
      </c>
      <c r="C42" s="55"/>
      <c r="D42" s="56"/>
      <c r="E42" s="56"/>
      <c r="F42" s="55"/>
      <c r="G42" s="55"/>
      <c r="H42" s="56"/>
      <c r="I42" s="56"/>
      <c r="J42" s="55"/>
      <c r="K42" s="56"/>
      <c r="L42" s="57"/>
      <c r="M42" s="56"/>
    </row>
    <row r="43" spans="2:13" x14ac:dyDescent="0.3">
      <c r="B43" s="55">
        <v>4</v>
      </c>
      <c r="C43" s="55"/>
      <c r="D43" s="56"/>
      <c r="E43" s="56"/>
      <c r="F43" s="55"/>
      <c r="G43" s="55"/>
      <c r="H43" s="56"/>
      <c r="I43" s="56"/>
      <c r="J43" s="55"/>
      <c r="K43" s="56"/>
      <c r="L43" s="57"/>
      <c r="M43" s="56"/>
    </row>
    <row r="44" spans="2:13" x14ac:dyDescent="0.3">
      <c r="B44" s="55">
        <v>4</v>
      </c>
      <c r="C44" s="55"/>
      <c r="D44" s="56"/>
      <c r="E44" s="56"/>
      <c r="F44" s="55"/>
      <c r="G44" s="55"/>
      <c r="H44" s="56"/>
      <c r="I44" s="56"/>
      <c r="J44" s="55"/>
      <c r="K44" s="56"/>
      <c r="L44" s="57"/>
      <c r="M44" s="56"/>
    </row>
    <row r="45" spans="2:13" x14ac:dyDescent="0.3">
      <c r="B45" s="55">
        <v>4</v>
      </c>
      <c r="C45" s="55"/>
      <c r="D45" s="56"/>
      <c r="E45" s="56"/>
      <c r="F45" s="55"/>
      <c r="G45" s="55"/>
      <c r="H45" s="56"/>
      <c r="I45" s="56"/>
      <c r="J45" s="55"/>
      <c r="K45" s="56"/>
      <c r="L45" s="57"/>
      <c r="M45" s="56"/>
    </row>
    <row r="46" spans="2:13" x14ac:dyDescent="0.3">
      <c r="B46" s="55">
        <v>4</v>
      </c>
      <c r="C46" s="55"/>
      <c r="D46" s="56"/>
      <c r="E46" s="56"/>
      <c r="F46" s="55"/>
      <c r="G46" s="55"/>
      <c r="H46" s="56"/>
      <c r="I46" s="56"/>
      <c r="J46" s="55"/>
      <c r="K46" s="56"/>
      <c r="L46" s="57"/>
      <c r="M46" s="56"/>
    </row>
    <row r="47" spans="2:13" x14ac:dyDescent="0.3">
      <c r="B47" s="55">
        <v>4</v>
      </c>
      <c r="C47" s="55"/>
      <c r="D47" s="56"/>
      <c r="E47" s="56"/>
      <c r="F47" s="55"/>
      <c r="G47" s="55"/>
      <c r="H47" s="56"/>
      <c r="I47" s="56"/>
      <c r="J47" s="55"/>
      <c r="K47" s="56"/>
      <c r="L47" s="57"/>
      <c r="M47"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28:C47 C20:C21 C24:C25 C15:C17" xr:uid="{00000000-0002-0000-3100-000000000000}">
      <formula1>Frentes</formula1>
    </dataValidation>
    <dataValidation type="list" allowBlank="1" showInputMessage="1" showErrorMessage="1" sqref="F24:F25 F15:F17 F20:F21 F28:F47" xr:uid="{00000000-0002-0000-3100-000001000000}">
      <formula1>Alta_Dirección</formula1>
    </dataValidation>
    <dataValidation type="list" allowBlank="1" showInputMessage="1" showErrorMessage="1" sqref="J15:J17 J20:J21 J24:J25 J28:J47" xr:uid="{00000000-0002-0000-3100-000002000000}">
      <formula1>Categoría</formula1>
    </dataValidation>
    <dataValidation type="list" allowBlank="1" showInputMessage="1" showErrorMessage="1" sqref="L20:L21 L28:L47 L24:L25 L15:L17" xr:uid="{00000000-0002-0000-3100-000003000000}">
      <formula1>Cumplimiento</formula1>
    </dataValidation>
    <dataValidation type="list" allowBlank="1" showInputMessage="1" showErrorMessage="1" sqref="G24:G25 G15:G17 G20:G21 G28:G47" xr:uid="{00000000-0002-0000-3100-000004000000}">
      <formula1>Área</formula1>
    </dataValidation>
    <dataValidation type="list" allowBlank="1" showInputMessage="1" showErrorMessage="1" sqref="B15:B17 B20:B21 B24:B25 B28:B47" xr:uid="{00000000-0002-0000-3100-000005000000}">
      <formula1>Trimestre</formula1>
    </dataValidation>
  </dataValidations>
  <hyperlinks>
    <hyperlink ref="L10:M11" location="Instrucciones!A1" display="Instrucciones para el diligenciamiento" xr:uid="{00000000-0004-0000-31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0FFD739A-A523-4589-906C-743CD6740CDA}">
            <xm:f>NOT(ISERROR(SEARCH(TB!$B$25,L15)))</xm:f>
            <xm:f>TB!$B$25</xm:f>
            <x14:dxf>
              <fill>
                <patternFill>
                  <fgColor theme="1"/>
                  <bgColor rgb="FF00B050"/>
                </patternFill>
              </fill>
            </x14:dxf>
          </x14:cfRule>
          <x14:cfRule type="containsText" priority="14" operator="containsText" id="{EE127909-C570-4CC5-A117-788A459DF3EA}">
            <xm:f>NOT(ISERROR(SEARCH(TB!$B$24,L15)))</xm:f>
            <xm:f>TB!$B$24</xm:f>
            <x14:dxf>
              <fill>
                <patternFill>
                  <fgColor theme="1"/>
                  <bgColor rgb="FFFFFF00"/>
                </patternFill>
              </fill>
            </x14:dxf>
          </x14:cfRule>
          <x14:cfRule type="containsText" priority="15" operator="containsText" id="{0D014382-0BA5-4755-8AA1-63424F1D7BFF}">
            <xm:f>NOT(ISERROR(SEARCH(TB!$B$23,L15)))</xm:f>
            <xm:f>TB!$B$23</xm:f>
            <x14:dxf>
              <fill>
                <patternFill>
                  <fgColor theme="1"/>
                  <bgColor rgb="FFFFC000"/>
                </patternFill>
              </fill>
            </x14:dxf>
          </x14:cfRule>
          <x14:cfRule type="containsText" priority="16" operator="containsText" id="{8EB3940A-383C-498F-8CFC-7238FD766B7B}">
            <xm:f>NOT(ISERROR(SEARCH(TB!$B$22,L15)))</xm:f>
            <xm:f>TB!$B$22</xm:f>
            <x14:dxf>
              <fill>
                <patternFill>
                  <fgColor theme="1"/>
                  <bgColor rgb="FFFF0000"/>
                </patternFill>
              </fill>
            </x14:dxf>
          </x14:cfRule>
          <xm:sqref>L15:L17</xm:sqref>
        </x14:conditionalFormatting>
        <x14:conditionalFormatting xmlns:xm="http://schemas.microsoft.com/office/excel/2006/main">
          <x14:cfRule type="containsText" priority="9" operator="containsText" id="{59A623F7-404F-47FA-B995-56AAF2BEED67}">
            <xm:f>NOT(ISERROR(SEARCH(TB!$B$25,L20)))</xm:f>
            <xm:f>TB!$B$25</xm:f>
            <x14:dxf>
              <fill>
                <patternFill>
                  <fgColor theme="1"/>
                  <bgColor rgb="FF00B050"/>
                </patternFill>
              </fill>
            </x14:dxf>
          </x14:cfRule>
          <x14:cfRule type="containsText" priority="10" operator="containsText" id="{D4061AF7-6427-414D-8522-3558BD8B9613}">
            <xm:f>NOT(ISERROR(SEARCH(TB!$B$24,L20)))</xm:f>
            <xm:f>TB!$B$24</xm:f>
            <x14:dxf>
              <fill>
                <patternFill>
                  <fgColor theme="1"/>
                  <bgColor rgb="FFFFFF00"/>
                </patternFill>
              </fill>
            </x14:dxf>
          </x14:cfRule>
          <x14:cfRule type="containsText" priority="11" operator="containsText" id="{256AEF71-DEE7-417F-B90A-DB4E33428FAF}">
            <xm:f>NOT(ISERROR(SEARCH(TB!$B$23,L20)))</xm:f>
            <xm:f>TB!$B$23</xm:f>
            <x14:dxf>
              <fill>
                <patternFill>
                  <fgColor theme="1"/>
                  <bgColor rgb="FFFFC000"/>
                </patternFill>
              </fill>
            </x14:dxf>
          </x14:cfRule>
          <x14:cfRule type="containsText" priority="12" operator="containsText" id="{62BCB541-FF0E-4F46-BBBA-15F84A6CC858}">
            <xm:f>NOT(ISERROR(SEARCH(TB!$B$22,L20)))</xm:f>
            <xm:f>TB!$B$22</xm:f>
            <x14:dxf>
              <fill>
                <patternFill>
                  <fgColor theme="1"/>
                  <bgColor rgb="FFFF0000"/>
                </patternFill>
              </fill>
            </x14:dxf>
          </x14:cfRule>
          <xm:sqref>L20:L21</xm:sqref>
        </x14:conditionalFormatting>
        <x14:conditionalFormatting xmlns:xm="http://schemas.microsoft.com/office/excel/2006/main">
          <x14:cfRule type="containsText" priority="5" operator="containsText" id="{BAC4E675-D4F7-43E7-B98A-3CD1E2F60EA9}">
            <xm:f>NOT(ISERROR(SEARCH(TB!$B$25,L24)))</xm:f>
            <xm:f>TB!$B$25</xm:f>
            <x14:dxf>
              <fill>
                <patternFill>
                  <fgColor theme="1"/>
                  <bgColor rgb="FF00B050"/>
                </patternFill>
              </fill>
            </x14:dxf>
          </x14:cfRule>
          <x14:cfRule type="containsText" priority="6" operator="containsText" id="{7952B488-D170-4284-878D-71AEC9826E01}">
            <xm:f>NOT(ISERROR(SEARCH(TB!$B$24,L24)))</xm:f>
            <xm:f>TB!$B$24</xm:f>
            <x14:dxf>
              <fill>
                <patternFill>
                  <fgColor theme="1"/>
                  <bgColor rgb="FFFFFF00"/>
                </patternFill>
              </fill>
            </x14:dxf>
          </x14:cfRule>
          <x14:cfRule type="containsText" priority="7" operator="containsText" id="{DE4436D6-0CFB-4112-BB23-1CAE707448A9}">
            <xm:f>NOT(ISERROR(SEARCH(TB!$B$23,L24)))</xm:f>
            <xm:f>TB!$B$23</xm:f>
            <x14:dxf>
              <fill>
                <patternFill>
                  <fgColor theme="1"/>
                  <bgColor rgb="FFFFC000"/>
                </patternFill>
              </fill>
            </x14:dxf>
          </x14:cfRule>
          <x14:cfRule type="containsText" priority="8" operator="containsText" id="{785B3540-1C63-4E92-A434-68708331FF74}">
            <xm:f>NOT(ISERROR(SEARCH(TB!$B$22,L24)))</xm:f>
            <xm:f>TB!$B$22</xm:f>
            <x14:dxf>
              <fill>
                <patternFill>
                  <fgColor theme="1"/>
                  <bgColor rgb="FFFF0000"/>
                </patternFill>
              </fill>
            </x14:dxf>
          </x14:cfRule>
          <xm:sqref>L24:L25</xm:sqref>
        </x14:conditionalFormatting>
        <x14:conditionalFormatting xmlns:xm="http://schemas.microsoft.com/office/excel/2006/main">
          <x14:cfRule type="containsText" priority="1" operator="containsText" id="{8CD5B078-954F-4777-90E4-E304BAD117AB}">
            <xm:f>NOT(ISERROR(SEARCH(TB!$B$25,L28)))</xm:f>
            <xm:f>TB!$B$25</xm:f>
            <x14:dxf>
              <fill>
                <patternFill>
                  <fgColor theme="1"/>
                  <bgColor rgb="FF00B050"/>
                </patternFill>
              </fill>
            </x14:dxf>
          </x14:cfRule>
          <x14:cfRule type="containsText" priority="2" operator="containsText" id="{540BBA6C-C0B1-4621-B741-2897E4F75AD2}">
            <xm:f>NOT(ISERROR(SEARCH(TB!$B$24,L28)))</xm:f>
            <xm:f>TB!$B$24</xm:f>
            <x14:dxf>
              <fill>
                <patternFill>
                  <fgColor theme="1"/>
                  <bgColor rgb="FFFFFF00"/>
                </patternFill>
              </fill>
            </x14:dxf>
          </x14:cfRule>
          <x14:cfRule type="containsText" priority="3" operator="containsText" id="{3D730117-D8C1-4C25-860C-FC1AE3958E5E}">
            <xm:f>NOT(ISERROR(SEARCH(TB!$B$23,L28)))</xm:f>
            <xm:f>TB!$B$23</xm:f>
            <x14:dxf>
              <fill>
                <patternFill>
                  <fgColor theme="1"/>
                  <bgColor rgb="FFFFC000"/>
                </patternFill>
              </fill>
            </x14:dxf>
          </x14:cfRule>
          <x14:cfRule type="containsText" priority="4" operator="containsText" id="{E7129F44-0444-4536-B2FE-E3C7869602DF}">
            <xm:f>NOT(ISERROR(SEARCH(TB!$B$22,L28)))</xm:f>
            <xm:f>TB!$B$22</xm:f>
            <x14:dxf>
              <fill>
                <patternFill>
                  <fgColor theme="1"/>
                  <bgColor rgb="FFFF0000"/>
                </patternFill>
              </fill>
            </x14:dxf>
          </x14:cfRule>
          <xm:sqref>L28:L47</xm:sqref>
        </x14:conditionalFormatting>
      </x14:conditionalFormatting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99"/>
  <dimension ref="A1:W35"/>
  <sheetViews>
    <sheetView zoomScale="69" zoomScaleNormal="69" workbookViewId="0">
      <pane ySplit="14" topLeftCell="A33" activePane="bottomLeft" state="frozen"/>
      <selection activeCell="D10" sqref="D10:D11"/>
      <selection pane="bottomLeft" activeCell="D45" sqref="D45"/>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232</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(SUM(L$15:L$18))/F9</f>
        <v>0</v>
      </c>
      <c r="J9" s="40"/>
      <c r="K9" s="41"/>
      <c r="L9" s="40"/>
      <c r="M9" s="40"/>
      <c r="N9" s="40"/>
    </row>
    <row r="10" spans="1:14" s="47" customFormat="1" ht="11.4" customHeight="1" x14ac:dyDescent="0.3">
      <c r="B10" s="48"/>
      <c r="C10" s="164" t="s">
        <v>96</v>
      </c>
      <c r="D10" s="165" t="str">
        <f>Contenido!S24</f>
        <v>Almacén</v>
      </c>
      <c r="E10" s="43" t="s">
        <v>92</v>
      </c>
      <c r="F10" s="44">
        <v>1</v>
      </c>
      <c r="G10" s="43" t="s">
        <v>90</v>
      </c>
      <c r="H10" s="45" t="s">
        <v>115</v>
      </c>
      <c r="I10" s="46">
        <f>(SUM(L$21:L$24))/F10</f>
        <v>0</v>
      </c>
      <c r="J10" s="48"/>
      <c r="K10" s="50"/>
      <c r="L10" s="166" t="s">
        <v>100</v>
      </c>
      <c r="M10" s="166"/>
    </row>
    <row r="11" spans="1:14" s="47" customFormat="1" ht="11.4" customHeight="1" x14ac:dyDescent="0.3">
      <c r="B11" s="48"/>
      <c r="C11" s="164"/>
      <c r="D11" s="165"/>
      <c r="E11" s="43" t="s">
        <v>176</v>
      </c>
      <c r="F11" s="44">
        <v>1</v>
      </c>
      <c r="G11" s="43" t="s">
        <v>90</v>
      </c>
      <c r="H11" s="45" t="s">
        <v>178</v>
      </c>
      <c r="I11" s="46">
        <f>(SUM(L$27:L$30))/F11</f>
        <v>0</v>
      </c>
      <c r="J11" s="48"/>
      <c r="K11" s="50"/>
      <c r="L11" s="166"/>
      <c r="M11" s="166"/>
    </row>
    <row r="12" spans="1:14" s="47" customFormat="1" ht="11.4" customHeight="1" x14ac:dyDescent="0.3">
      <c r="B12" s="48"/>
      <c r="C12" s="43"/>
      <c r="D12" s="49"/>
      <c r="E12" s="43" t="s">
        <v>177</v>
      </c>
      <c r="F12" s="44">
        <v>1</v>
      </c>
      <c r="G12" s="43" t="s">
        <v>90</v>
      </c>
      <c r="H12" s="45" t="s">
        <v>179</v>
      </c>
      <c r="I12" s="46">
        <f>(SUM(L$33:L$35))/F12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57" x14ac:dyDescent="0.3">
      <c r="B15" s="55">
        <v>1</v>
      </c>
      <c r="C15" s="55" t="s">
        <v>174</v>
      </c>
      <c r="D15" s="56" t="s">
        <v>825</v>
      </c>
      <c r="E15" s="56" t="s">
        <v>826</v>
      </c>
      <c r="F15" s="55" t="s">
        <v>5</v>
      </c>
      <c r="G15" s="55" t="s">
        <v>59</v>
      </c>
      <c r="H15" s="56" t="s">
        <v>817</v>
      </c>
      <c r="I15" s="56" t="s">
        <v>818</v>
      </c>
      <c r="J15" s="55" t="s">
        <v>88</v>
      </c>
      <c r="K15" s="56"/>
      <c r="L15" s="57"/>
      <c r="M15" s="56"/>
    </row>
    <row r="16" spans="1:14" ht="114" x14ac:dyDescent="0.3">
      <c r="B16" s="55">
        <v>1</v>
      </c>
      <c r="C16" s="55" t="s">
        <v>174</v>
      </c>
      <c r="D16" s="56" t="s">
        <v>827</v>
      </c>
      <c r="E16" s="56" t="s">
        <v>828</v>
      </c>
      <c r="F16" s="55" t="s">
        <v>5</v>
      </c>
      <c r="G16" s="55" t="s">
        <v>59</v>
      </c>
      <c r="H16" s="56" t="s">
        <v>819</v>
      </c>
      <c r="I16" s="56" t="s">
        <v>820</v>
      </c>
      <c r="J16" s="55" t="s">
        <v>87</v>
      </c>
      <c r="K16" s="56"/>
      <c r="L16" s="57"/>
      <c r="M16" s="56"/>
    </row>
    <row r="17" spans="2:13" ht="102.6" x14ac:dyDescent="0.3">
      <c r="B17" s="55">
        <v>1</v>
      </c>
      <c r="C17" s="55" t="s">
        <v>174</v>
      </c>
      <c r="D17" s="56" t="s">
        <v>829</v>
      </c>
      <c r="E17" s="56" t="s">
        <v>830</v>
      </c>
      <c r="F17" s="55" t="s">
        <v>5</v>
      </c>
      <c r="G17" s="55" t="s">
        <v>59</v>
      </c>
      <c r="H17" s="56" t="s">
        <v>821</v>
      </c>
      <c r="I17" s="56" t="s">
        <v>822</v>
      </c>
      <c r="J17" s="55" t="s">
        <v>87</v>
      </c>
      <c r="K17" s="56"/>
      <c r="L17" s="57"/>
      <c r="M17" s="56"/>
    </row>
    <row r="18" spans="2:13" ht="57" x14ac:dyDescent="0.3">
      <c r="B18" s="55">
        <v>1</v>
      </c>
      <c r="C18" s="55" t="s">
        <v>174</v>
      </c>
      <c r="D18" s="56" t="s">
        <v>245</v>
      </c>
      <c r="E18" s="56" t="s">
        <v>831</v>
      </c>
      <c r="F18" s="55" t="s">
        <v>5</v>
      </c>
      <c r="G18" s="55" t="s">
        <v>59</v>
      </c>
      <c r="H18" s="56" t="s">
        <v>823</v>
      </c>
      <c r="I18" s="56" t="s">
        <v>824</v>
      </c>
      <c r="J18" s="55" t="s">
        <v>88</v>
      </c>
      <c r="K18" s="56"/>
      <c r="L18" s="57"/>
      <c r="M18" s="56"/>
    </row>
    <row r="19" spans="2:13" ht="12" thickBot="1" x14ac:dyDescent="0.35">
      <c r="D19" s="59"/>
      <c r="E19" s="59"/>
      <c r="H19" s="59"/>
      <c r="I19" s="59"/>
      <c r="K19" s="59"/>
      <c r="M19" s="59"/>
    </row>
    <row r="20" spans="2:13" s="48" customFormat="1" ht="21" thickTop="1" x14ac:dyDescent="0.3">
      <c r="B20" s="51" t="s">
        <v>93</v>
      </c>
      <c r="C20" s="51" t="s">
        <v>75</v>
      </c>
      <c r="D20" s="51" t="s">
        <v>76</v>
      </c>
      <c r="E20" s="51" t="s">
        <v>77</v>
      </c>
      <c r="F20" s="51" t="s">
        <v>78</v>
      </c>
      <c r="G20" s="51" t="s">
        <v>79</v>
      </c>
      <c r="H20" s="52" t="s">
        <v>156</v>
      </c>
      <c r="I20" s="52" t="s">
        <v>157</v>
      </c>
      <c r="J20" s="52" t="s">
        <v>158</v>
      </c>
      <c r="K20" s="52" t="s">
        <v>80</v>
      </c>
      <c r="L20" s="53" t="s">
        <v>94</v>
      </c>
      <c r="M20" s="53" t="s">
        <v>95</v>
      </c>
    </row>
    <row r="21" spans="2:13" ht="57" x14ac:dyDescent="0.3">
      <c r="B21" s="55">
        <v>2</v>
      </c>
      <c r="C21" s="55" t="s">
        <v>174</v>
      </c>
      <c r="D21" s="56" t="s">
        <v>764</v>
      </c>
      <c r="E21" s="56" t="s">
        <v>839</v>
      </c>
      <c r="F21" s="55" t="s">
        <v>5</v>
      </c>
      <c r="G21" s="55" t="s">
        <v>59</v>
      </c>
      <c r="H21" s="56" t="s">
        <v>832</v>
      </c>
      <c r="I21" s="56" t="s">
        <v>833</v>
      </c>
      <c r="J21" s="55" t="s">
        <v>88</v>
      </c>
      <c r="K21" s="56"/>
      <c r="L21" s="57"/>
      <c r="M21" s="56"/>
    </row>
    <row r="22" spans="2:13" ht="91.2" x14ac:dyDescent="0.3">
      <c r="B22" s="55">
        <v>2</v>
      </c>
      <c r="C22" s="55" t="s">
        <v>174</v>
      </c>
      <c r="D22" s="56" t="s">
        <v>829</v>
      </c>
      <c r="E22" s="56" t="s">
        <v>840</v>
      </c>
      <c r="F22" s="55" t="s">
        <v>5</v>
      </c>
      <c r="G22" s="55" t="s">
        <v>59</v>
      </c>
      <c r="H22" s="56" t="s">
        <v>834</v>
      </c>
      <c r="I22" s="56" t="s">
        <v>820</v>
      </c>
      <c r="J22" s="55" t="s">
        <v>88</v>
      </c>
      <c r="K22" s="56"/>
      <c r="L22" s="57"/>
      <c r="M22" s="56"/>
    </row>
    <row r="23" spans="2:13" ht="102.6" x14ac:dyDescent="0.3">
      <c r="B23" s="55">
        <v>2</v>
      </c>
      <c r="C23" s="55" t="s">
        <v>174</v>
      </c>
      <c r="D23" s="56" t="s">
        <v>361</v>
      </c>
      <c r="E23" s="56" t="s">
        <v>841</v>
      </c>
      <c r="F23" s="55" t="s">
        <v>5</v>
      </c>
      <c r="G23" s="55" t="s">
        <v>59</v>
      </c>
      <c r="H23" s="56" t="s">
        <v>835</v>
      </c>
      <c r="I23" s="56" t="s">
        <v>836</v>
      </c>
      <c r="J23" s="55" t="s">
        <v>88</v>
      </c>
      <c r="K23" s="56"/>
      <c r="L23" s="57"/>
      <c r="M23" s="56"/>
    </row>
    <row r="24" spans="2:13" ht="57" x14ac:dyDescent="0.3">
      <c r="B24" s="55">
        <v>2</v>
      </c>
      <c r="C24" s="55" t="s">
        <v>174</v>
      </c>
      <c r="D24" s="56" t="s">
        <v>361</v>
      </c>
      <c r="E24" s="56" t="s">
        <v>842</v>
      </c>
      <c r="F24" s="55" t="s">
        <v>5</v>
      </c>
      <c r="G24" s="55" t="s">
        <v>59</v>
      </c>
      <c r="H24" s="56" t="s">
        <v>837</v>
      </c>
      <c r="I24" s="56" t="s">
        <v>838</v>
      </c>
      <c r="J24" s="55" t="s">
        <v>88</v>
      </c>
      <c r="K24" s="56"/>
      <c r="L24" s="57"/>
      <c r="M24" s="56"/>
    </row>
    <row r="25" spans="2:13" ht="12" thickBot="1" x14ac:dyDescent="0.35"/>
    <row r="26" spans="2:13" s="48" customFormat="1" ht="30.6" customHeight="1" thickTop="1" x14ac:dyDescent="0.3">
      <c r="B26" s="51" t="s">
        <v>93</v>
      </c>
      <c r="C26" s="51" t="s">
        <v>75</v>
      </c>
      <c r="D26" s="51" t="s">
        <v>76</v>
      </c>
      <c r="E26" s="51" t="s">
        <v>77</v>
      </c>
      <c r="F26" s="51" t="s">
        <v>78</v>
      </c>
      <c r="G26" s="51" t="s">
        <v>79</v>
      </c>
      <c r="H26" s="52" t="s">
        <v>156</v>
      </c>
      <c r="I26" s="52" t="s">
        <v>157</v>
      </c>
      <c r="J26" s="52" t="s">
        <v>158</v>
      </c>
      <c r="K26" s="52" t="s">
        <v>80</v>
      </c>
      <c r="L26" s="53" t="s">
        <v>94</v>
      </c>
      <c r="M26" s="53" t="s">
        <v>95</v>
      </c>
    </row>
    <row r="27" spans="2:13" ht="91.2" x14ac:dyDescent="0.3">
      <c r="B27" s="55">
        <v>3</v>
      </c>
      <c r="C27" s="55" t="s">
        <v>174</v>
      </c>
      <c r="D27" s="56" t="s">
        <v>848</v>
      </c>
      <c r="E27" s="56" t="s">
        <v>847</v>
      </c>
      <c r="F27" s="55" t="s">
        <v>5</v>
      </c>
      <c r="G27" s="55" t="s">
        <v>59</v>
      </c>
      <c r="H27" s="56" t="s">
        <v>834</v>
      </c>
      <c r="I27" s="56" t="s">
        <v>820</v>
      </c>
      <c r="J27" s="55" t="s">
        <v>88</v>
      </c>
      <c r="K27" s="56"/>
      <c r="L27" s="57"/>
      <c r="M27" s="56"/>
    </row>
    <row r="28" spans="2:13" ht="102.6" x14ac:dyDescent="0.3">
      <c r="B28" s="55">
        <v>3</v>
      </c>
      <c r="C28" s="55" t="s">
        <v>174</v>
      </c>
      <c r="D28" s="56" t="s">
        <v>849</v>
      </c>
      <c r="E28" s="56" t="s">
        <v>830</v>
      </c>
      <c r="F28" s="55" t="s">
        <v>5</v>
      </c>
      <c r="G28" s="55" t="s">
        <v>59</v>
      </c>
      <c r="H28" s="56" t="s">
        <v>843</v>
      </c>
      <c r="I28" s="56" t="s">
        <v>844</v>
      </c>
      <c r="J28" s="55" t="s">
        <v>88</v>
      </c>
      <c r="K28" s="56"/>
      <c r="L28" s="57"/>
      <c r="M28" s="56"/>
    </row>
    <row r="29" spans="2:13" ht="57" x14ac:dyDescent="0.3">
      <c r="B29" s="55">
        <v>3</v>
      </c>
      <c r="C29" s="55" t="s">
        <v>174</v>
      </c>
      <c r="D29" s="56" t="s">
        <v>850</v>
      </c>
      <c r="E29" s="56" t="s">
        <v>831</v>
      </c>
      <c r="F29" s="55" t="s">
        <v>5</v>
      </c>
      <c r="G29" s="55" t="s">
        <v>59</v>
      </c>
      <c r="H29" s="56" t="s">
        <v>823</v>
      </c>
      <c r="I29" s="56" t="s">
        <v>845</v>
      </c>
      <c r="J29" s="55" t="s">
        <v>88</v>
      </c>
      <c r="K29" s="56"/>
      <c r="L29" s="57"/>
      <c r="M29" s="56"/>
    </row>
    <row r="30" spans="2:13" ht="57" x14ac:dyDescent="0.3">
      <c r="B30" s="55">
        <v>3</v>
      </c>
      <c r="C30" s="55" t="s">
        <v>174</v>
      </c>
      <c r="D30" s="56" t="s">
        <v>848</v>
      </c>
      <c r="E30" s="56" t="s">
        <v>839</v>
      </c>
      <c r="F30" s="55" t="s">
        <v>5</v>
      </c>
      <c r="G30" s="55" t="s">
        <v>59</v>
      </c>
      <c r="H30" s="56" t="s">
        <v>832</v>
      </c>
      <c r="I30" s="56" t="s">
        <v>846</v>
      </c>
      <c r="J30" s="55" t="s">
        <v>88</v>
      </c>
      <c r="K30" s="56"/>
      <c r="L30" s="57"/>
      <c r="M30" s="56"/>
    </row>
    <row r="31" spans="2:13" ht="12" thickBot="1" x14ac:dyDescent="0.35">
      <c r="D31" s="59"/>
      <c r="E31" s="59"/>
      <c r="H31" s="59"/>
      <c r="I31" s="59"/>
      <c r="K31" s="59"/>
      <c r="M31" s="59"/>
    </row>
    <row r="32" spans="2:13" s="48" customFormat="1" ht="21" thickTop="1" x14ac:dyDescent="0.3">
      <c r="B32" s="51" t="s">
        <v>93</v>
      </c>
      <c r="C32" s="51" t="s">
        <v>75</v>
      </c>
      <c r="D32" s="51" t="s">
        <v>76</v>
      </c>
      <c r="E32" s="51" t="s">
        <v>77</v>
      </c>
      <c r="F32" s="51" t="s">
        <v>78</v>
      </c>
      <c r="G32" s="51" t="s">
        <v>79</v>
      </c>
      <c r="H32" s="52" t="s">
        <v>156</v>
      </c>
      <c r="I32" s="52" t="s">
        <v>157</v>
      </c>
      <c r="J32" s="52" t="s">
        <v>158</v>
      </c>
      <c r="K32" s="52" t="s">
        <v>80</v>
      </c>
      <c r="L32" s="53" t="s">
        <v>94</v>
      </c>
      <c r="M32" s="53" t="s">
        <v>95</v>
      </c>
    </row>
    <row r="33" spans="2:13" ht="91.2" x14ac:dyDescent="0.3">
      <c r="B33" s="55">
        <v>4</v>
      </c>
      <c r="C33" s="55" t="s">
        <v>174</v>
      </c>
      <c r="D33" s="56" t="s">
        <v>850</v>
      </c>
      <c r="E33" s="56" t="s">
        <v>840</v>
      </c>
      <c r="F33" s="55" t="s">
        <v>5</v>
      </c>
      <c r="G33" s="55" t="s">
        <v>59</v>
      </c>
      <c r="H33" s="56" t="s">
        <v>851</v>
      </c>
      <c r="I33" s="56" t="s">
        <v>820</v>
      </c>
      <c r="J33" s="55" t="s">
        <v>88</v>
      </c>
      <c r="K33" s="56"/>
      <c r="L33" s="57"/>
      <c r="M33" s="56"/>
    </row>
    <row r="34" spans="2:13" ht="57" x14ac:dyDescent="0.3">
      <c r="B34" s="55">
        <v>4</v>
      </c>
      <c r="C34" s="55" t="s">
        <v>174</v>
      </c>
      <c r="D34" s="56" t="s">
        <v>849</v>
      </c>
      <c r="E34" s="56" t="s">
        <v>854</v>
      </c>
      <c r="F34" s="55" t="s">
        <v>5</v>
      </c>
      <c r="G34" s="55" t="s">
        <v>59</v>
      </c>
      <c r="H34" s="56" t="s">
        <v>837</v>
      </c>
      <c r="I34" s="56" t="s">
        <v>838</v>
      </c>
      <c r="J34" s="55" t="s">
        <v>88</v>
      </c>
      <c r="K34" s="56"/>
      <c r="L34" s="57"/>
      <c r="M34" s="56"/>
    </row>
    <row r="35" spans="2:13" ht="57" x14ac:dyDescent="0.3">
      <c r="B35" s="55">
        <v>4</v>
      </c>
      <c r="C35" s="55" t="s">
        <v>174</v>
      </c>
      <c r="D35" s="56" t="s">
        <v>848</v>
      </c>
      <c r="E35" s="56" t="s">
        <v>839</v>
      </c>
      <c r="F35" s="55" t="s">
        <v>5</v>
      </c>
      <c r="G35" s="55" t="s">
        <v>59</v>
      </c>
      <c r="H35" s="56" t="s">
        <v>852</v>
      </c>
      <c r="I35" s="56" t="s">
        <v>853</v>
      </c>
      <c r="J35" s="55" t="s">
        <v>88</v>
      </c>
      <c r="K35" s="56"/>
      <c r="L35" s="57"/>
      <c r="M35"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27:C30 C15:C18 C21:C24 C33:C35" xr:uid="{00000000-0002-0000-3200-000000000000}">
      <formula1>Frentes</formula1>
    </dataValidation>
    <dataValidation type="list" allowBlank="1" showInputMessage="1" showErrorMessage="1" sqref="F27:F30 F15:F18 F21:F24 F33:F35" xr:uid="{00000000-0002-0000-3200-000001000000}">
      <formula1>Alta_Dirección</formula1>
    </dataValidation>
    <dataValidation type="list" allowBlank="1" showInputMessage="1" showErrorMessage="1" sqref="J15:J18 J27:J30 J21:J24 J33:J35" xr:uid="{00000000-0002-0000-3200-000002000000}">
      <formula1>Categoría</formula1>
    </dataValidation>
    <dataValidation type="list" allowBlank="1" showInputMessage="1" showErrorMessage="1" sqref="L21:L24 L33:L35 L27:L30 L15:L18" xr:uid="{00000000-0002-0000-3200-000003000000}">
      <formula1>Cumplimiento</formula1>
    </dataValidation>
    <dataValidation type="list" allowBlank="1" showInputMessage="1" showErrorMessage="1" sqref="G27:G30 G15:G18 G21:G24 G33:G35" xr:uid="{00000000-0002-0000-3200-000004000000}">
      <formula1>Área</formula1>
    </dataValidation>
    <dataValidation type="list" allowBlank="1" showInputMessage="1" showErrorMessage="1" sqref="B15:B18 B21:B24 B27:B30 B33:B35" xr:uid="{00000000-0002-0000-3200-000005000000}">
      <formula1>Trimestre</formula1>
    </dataValidation>
  </dataValidations>
  <hyperlinks>
    <hyperlink ref="L10:M11" location="Instrucciones!A1" display="Instrucciones para el diligenciamiento" xr:uid="{00000000-0004-0000-32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9FF0D2AA-5ABF-4A84-8A84-EB9117D4EC33}">
            <xm:f>NOT(ISERROR(SEARCH(TB!$B$25,L15)))</xm:f>
            <xm:f>TB!$B$25</xm:f>
            <x14:dxf>
              <fill>
                <patternFill>
                  <fgColor theme="1"/>
                  <bgColor rgb="FF00B050"/>
                </patternFill>
              </fill>
            </x14:dxf>
          </x14:cfRule>
          <x14:cfRule type="containsText" priority="14" operator="containsText" id="{43249A32-C4F0-4607-8568-BA380D5BA32A}">
            <xm:f>NOT(ISERROR(SEARCH(TB!$B$24,L15)))</xm:f>
            <xm:f>TB!$B$24</xm:f>
            <x14:dxf>
              <fill>
                <patternFill>
                  <fgColor theme="1"/>
                  <bgColor rgb="FFFFFF00"/>
                </patternFill>
              </fill>
            </x14:dxf>
          </x14:cfRule>
          <x14:cfRule type="containsText" priority="15" operator="containsText" id="{77CE48A9-6D5F-44C8-8F0B-F12B9B9C4520}">
            <xm:f>NOT(ISERROR(SEARCH(TB!$B$23,L15)))</xm:f>
            <xm:f>TB!$B$23</xm:f>
            <x14:dxf>
              <fill>
                <patternFill>
                  <fgColor theme="1"/>
                  <bgColor rgb="FFFFC000"/>
                </patternFill>
              </fill>
            </x14:dxf>
          </x14:cfRule>
          <x14:cfRule type="containsText" priority="16" operator="containsText" id="{41AC65EB-2896-4114-A69C-E64D283BA1A7}">
            <xm:f>NOT(ISERROR(SEARCH(TB!$B$22,L15)))</xm:f>
            <xm:f>TB!$B$22</xm:f>
            <x14:dxf>
              <fill>
                <patternFill>
                  <fgColor theme="1"/>
                  <bgColor rgb="FFFF0000"/>
                </patternFill>
              </fill>
            </x14:dxf>
          </x14:cfRule>
          <xm:sqref>L15:L18</xm:sqref>
        </x14:conditionalFormatting>
        <x14:conditionalFormatting xmlns:xm="http://schemas.microsoft.com/office/excel/2006/main">
          <x14:cfRule type="containsText" priority="9" operator="containsText" id="{74381C00-8602-4BD8-9BBE-CD8F2DD77991}">
            <xm:f>NOT(ISERROR(SEARCH(TB!$B$25,L21)))</xm:f>
            <xm:f>TB!$B$25</xm:f>
            <x14:dxf>
              <fill>
                <patternFill>
                  <fgColor theme="1"/>
                  <bgColor rgb="FF00B050"/>
                </patternFill>
              </fill>
            </x14:dxf>
          </x14:cfRule>
          <x14:cfRule type="containsText" priority="10" operator="containsText" id="{D2823E70-73F1-496F-B87E-CD187990797D}">
            <xm:f>NOT(ISERROR(SEARCH(TB!$B$24,L21)))</xm:f>
            <xm:f>TB!$B$24</xm:f>
            <x14:dxf>
              <fill>
                <patternFill>
                  <fgColor theme="1"/>
                  <bgColor rgb="FFFFFF00"/>
                </patternFill>
              </fill>
            </x14:dxf>
          </x14:cfRule>
          <x14:cfRule type="containsText" priority="11" operator="containsText" id="{1B68D928-9A7B-4D62-8C6F-9FCED161FDE3}">
            <xm:f>NOT(ISERROR(SEARCH(TB!$B$23,L21)))</xm:f>
            <xm:f>TB!$B$23</xm:f>
            <x14:dxf>
              <fill>
                <patternFill>
                  <fgColor theme="1"/>
                  <bgColor rgb="FFFFC000"/>
                </patternFill>
              </fill>
            </x14:dxf>
          </x14:cfRule>
          <x14:cfRule type="containsText" priority="12" operator="containsText" id="{67BFF2DD-FDD7-4669-9ABE-D8FD8F1510C1}">
            <xm:f>NOT(ISERROR(SEARCH(TB!$B$22,L21)))</xm:f>
            <xm:f>TB!$B$22</xm:f>
            <x14:dxf>
              <fill>
                <patternFill>
                  <fgColor theme="1"/>
                  <bgColor rgb="FFFF0000"/>
                </patternFill>
              </fill>
            </x14:dxf>
          </x14:cfRule>
          <xm:sqref>L21:L24</xm:sqref>
        </x14:conditionalFormatting>
        <x14:conditionalFormatting xmlns:xm="http://schemas.microsoft.com/office/excel/2006/main">
          <x14:cfRule type="containsText" priority="5" operator="containsText" id="{E2D2AB61-4729-4787-B9AF-7E64DD95D5D8}">
            <xm:f>NOT(ISERROR(SEARCH(TB!$B$25,L27)))</xm:f>
            <xm:f>TB!$B$25</xm:f>
            <x14:dxf>
              <fill>
                <patternFill>
                  <fgColor theme="1"/>
                  <bgColor rgb="FF00B050"/>
                </patternFill>
              </fill>
            </x14:dxf>
          </x14:cfRule>
          <x14:cfRule type="containsText" priority="6" operator="containsText" id="{2994DD65-6ED8-4090-B268-84366F36F9AA}">
            <xm:f>NOT(ISERROR(SEARCH(TB!$B$24,L27)))</xm:f>
            <xm:f>TB!$B$24</xm:f>
            <x14:dxf>
              <fill>
                <patternFill>
                  <fgColor theme="1"/>
                  <bgColor rgb="FFFFFF00"/>
                </patternFill>
              </fill>
            </x14:dxf>
          </x14:cfRule>
          <x14:cfRule type="containsText" priority="7" operator="containsText" id="{1FA4CBBD-92D1-4F51-B36D-18155512FEE2}">
            <xm:f>NOT(ISERROR(SEARCH(TB!$B$23,L27)))</xm:f>
            <xm:f>TB!$B$23</xm:f>
            <x14:dxf>
              <fill>
                <patternFill>
                  <fgColor theme="1"/>
                  <bgColor rgb="FFFFC000"/>
                </patternFill>
              </fill>
            </x14:dxf>
          </x14:cfRule>
          <x14:cfRule type="containsText" priority="8" operator="containsText" id="{54A15858-6C09-497C-8EE5-24C83F9C744C}">
            <xm:f>NOT(ISERROR(SEARCH(TB!$B$22,L27)))</xm:f>
            <xm:f>TB!$B$22</xm:f>
            <x14:dxf>
              <fill>
                <patternFill>
                  <fgColor theme="1"/>
                  <bgColor rgb="FFFF0000"/>
                </patternFill>
              </fill>
            </x14:dxf>
          </x14:cfRule>
          <xm:sqref>L27:L30</xm:sqref>
        </x14:conditionalFormatting>
        <x14:conditionalFormatting xmlns:xm="http://schemas.microsoft.com/office/excel/2006/main">
          <x14:cfRule type="containsText" priority="1" operator="containsText" id="{0ACA4176-6B91-4D98-8330-7081E8267BCB}">
            <xm:f>NOT(ISERROR(SEARCH(TB!$B$25,L33)))</xm:f>
            <xm:f>TB!$B$25</xm:f>
            <x14:dxf>
              <fill>
                <patternFill>
                  <fgColor theme="1"/>
                  <bgColor rgb="FF00B050"/>
                </patternFill>
              </fill>
            </x14:dxf>
          </x14:cfRule>
          <x14:cfRule type="containsText" priority="2" operator="containsText" id="{40F366FB-D8A5-416A-AF6B-12DC3804A36A}">
            <xm:f>NOT(ISERROR(SEARCH(TB!$B$24,L33)))</xm:f>
            <xm:f>TB!$B$24</xm:f>
            <x14:dxf>
              <fill>
                <patternFill>
                  <fgColor theme="1"/>
                  <bgColor rgb="FFFFFF00"/>
                </patternFill>
              </fill>
            </x14:dxf>
          </x14:cfRule>
          <x14:cfRule type="containsText" priority="3" operator="containsText" id="{FFA4AF0B-1961-4E35-98DF-C7D6E1DBEE12}">
            <xm:f>NOT(ISERROR(SEARCH(TB!$B$23,L33)))</xm:f>
            <xm:f>TB!$B$23</xm:f>
            <x14:dxf>
              <fill>
                <patternFill>
                  <fgColor theme="1"/>
                  <bgColor rgb="FFFFC000"/>
                </patternFill>
              </fill>
            </x14:dxf>
          </x14:cfRule>
          <x14:cfRule type="containsText" priority="4" operator="containsText" id="{A5D1DACD-C4A4-4509-92CC-0845AD989FD1}">
            <xm:f>NOT(ISERROR(SEARCH(TB!$B$22,L33)))</xm:f>
            <xm:f>TB!$B$22</xm:f>
            <x14:dxf>
              <fill>
                <patternFill>
                  <fgColor theme="1"/>
                  <bgColor rgb="FFFF0000"/>
                </patternFill>
              </fill>
            </x14:dxf>
          </x14:cfRule>
          <xm:sqref>L33:L35</xm:sqref>
        </x14:conditionalFormatting>
      </x14:conditionalFormatting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100"/>
  <dimension ref="A1:W56"/>
  <sheetViews>
    <sheetView zoomScale="78" zoomScaleNormal="78" workbookViewId="0">
      <pane ySplit="14" topLeftCell="A23" activePane="bottomLeft" state="frozen"/>
      <selection activeCell="D10" sqref="D10:D11"/>
      <selection pane="bottomLeft" activeCell="E49" sqref="E4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233</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(SUM(L$15:L$20))/F9</f>
        <v>0</v>
      </c>
      <c r="J9" s="40"/>
      <c r="K9" s="41"/>
      <c r="L9" s="40"/>
      <c r="M9" s="40"/>
      <c r="N9" s="40"/>
    </row>
    <row r="10" spans="1:14" s="47" customFormat="1" ht="11.4" customHeight="1" x14ac:dyDescent="0.3">
      <c r="B10" s="48"/>
      <c r="C10" s="164" t="s">
        <v>96</v>
      </c>
      <c r="D10" s="165" t="str">
        <f>Contenido!S25</f>
        <v>Recursos Físicos y Servicios Generales</v>
      </c>
      <c r="E10" s="43" t="s">
        <v>92</v>
      </c>
      <c r="F10" s="44">
        <v>1</v>
      </c>
      <c r="G10" s="43" t="s">
        <v>90</v>
      </c>
      <c r="H10" s="45" t="s">
        <v>115</v>
      </c>
      <c r="I10" s="46">
        <f>(SUM(L$23:L$30))/F10</f>
        <v>0</v>
      </c>
      <c r="J10" s="48"/>
      <c r="K10" s="50"/>
      <c r="L10" s="166" t="s">
        <v>100</v>
      </c>
      <c r="M10" s="166"/>
    </row>
    <row r="11" spans="1:14" s="47" customFormat="1" ht="11.4" customHeight="1" x14ac:dyDescent="0.3">
      <c r="B11" s="48"/>
      <c r="C11" s="164"/>
      <c r="D11" s="165"/>
      <c r="E11" s="43" t="s">
        <v>176</v>
      </c>
      <c r="F11" s="44">
        <v>1</v>
      </c>
      <c r="G11" s="43" t="s">
        <v>90</v>
      </c>
      <c r="H11" s="45" t="s">
        <v>178</v>
      </c>
      <c r="I11" s="46">
        <f>(SUM(L$33:L$34))/F11</f>
        <v>0</v>
      </c>
      <c r="J11" s="48"/>
      <c r="K11" s="50"/>
      <c r="L11" s="166"/>
      <c r="M11" s="166"/>
    </row>
    <row r="12" spans="1:14" s="47" customFormat="1" ht="11.4" customHeight="1" x14ac:dyDescent="0.3">
      <c r="B12" s="48"/>
      <c r="C12" s="43"/>
      <c r="D12" s="49"/>
      <c r="E12" s="43" t="s">
        <v>177</v>
      </c>
      <c r="F12" s="44">
        <v>1</v>
      </c>
      <c r="G12" s="43" t="s">
        <v>90</v>
      </c>
      <c r="H12" s="45" t="s">
        <v>179</v>
      </c>
      <c r="I12" s="46">
        <f>(SUM(L$37:L$56))/F12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91.2" x14ac:dyDescent="0.3">
      <c r="B15" s="55">
        <v>1</v>
      </c>
      <c r="C15" s="55" t="s">
        <v>174</v>
      </c>
      <c r="D15" s="56" t="s">
        <v>797</v>
      </c>
      <c r="E15" s="56" t="s">
        <v>867</v>
      </c>
      <c r="F15" s="55" t="s">
        <v>5</v>
      </c>
      <c r="G15" s="55" t="s">
        <v>63</v>
      </c>
      <c r="H15" s="56" t="s">
        <v>855</v>
      </c>
      <c r="I15" s="56" t="s">
        <v>856</v>
      </c>
      <c r="J15" s="55" t="s">
        <v>88</v>
      </c>
      <c r="K15" s="56"/>
      <c r="L15" s="57"/>
      <c r="M15" s="56"/>
    </row>
    <row r="16" spans="1:14" ht="57" x14ac:dyDescent="0.3">
      <c r="B16" s="55">
        <v>1</v>
      </c>
      <c r="C16" s="55" t="s">
        <v>174</v>
      </c>
      <c r="D16" s="56" t="s">
        <v>869</v>
      </c>
      <c r="E16" s="56" t="s">
        <v>868</v>
      </c>
      <c r="F16" s="55" t="s">
        <v>5</v>
      </c>
      <c r="G16" s="55" t="s">
        <v>63</v>
      </c>
      <c r="H16" s="56" t="s">
        <v>857</v>
      </c>
      <c r="I16" s="56" t="s">
        <v>858</v>
      </c>
      <c r="J16" s="55" t="s">
        <v>88</v>
      </c>
      <c r="K16" s="56"/>
      <c r="L16" s="57"/>
      <c r="M16" s="56"/>
    </row>
    <row r="17" spans="2:13" ht="45.6" x14ac:dyDescent="0.3">
      <c r="B17" s="55">
        <v>1</v>
      </c>
      <c r="C17" s="55" t="s">
        <v>174</v>
      </c>
      <c r="D17" s="56" t="s">
        <v>871</v>
      </c>
      <c r="E17" s="56" t="s">
        <v>870</v>
      </c>
      <c r="F17" s="55" t="s">
        <v>5</v>
      </c>
      <c r="G17" s="55" t="s">
        <v>63</v>
      </c>
      <c r="H17" s="56" t="s">
        <v>859</v>
      </c>
      <c r="I17" s="56" t="s">
        <v>860</v>
      </c>
      <c r="J17" s="55" t="s">
        <v>88</v>
      </c>
      <c r="K17" s="56"/>
      <c r="L17" s="57"/>
      <c r="M17" s="56"/>
    </row>
    <row r="18" spans="2:13" ht="68.400000000000006" x14ac:dyDescent="0.3">
      <c r="B18" s="55">
        <v>1</v>
      </c>
      <c r="C18" s="55" t="s">
        <v>174</v>
      </c>
      <c r="D18" s="56" t="s">
        <v>763</v>
      </c>
      <c r="E18" s="56" t="s">
        <v>872</v>
      </c>
      <c r="F18" s="55" t="s">
        <v>5</v>
      </c>
      <c r="G18" s="55" t="s">
        <v>63</v>
      </c>
      <c r="H18" s="56" t="s">
        <v>861</v>
      </c>
      <c r="I18" s="56" t="s">
        <v>862</v>
      </c>
      <c r="J18" s="55" t="s">
        <v>88</v>
      </c>
      <c r="K18" s="56"/>
      <c r="L18" s="57"/>
      <c r="M18" s="56"/>
    </row>
    <row r="19" spans="2:13" ht="34.200000000000003" x14ac:dyDescent="0.3">
      <c r="B19" s="55">
        <v>1</v>
      </c>
      <c r="C19" s="55" t="s">
        <v>174</v>
      </c>
      <c r="D19" s="56" t="s">
        <v>363</v>
      </c>
      <c r="E19" s="56" t="s">
        <v>362</v>
      </c>
      <c r="F19" s="55" t="s">
        <v>5</v>
      </c>
      <c r="G19" s="55" t="s">
        <v>63</v>
      </c>
      <c r="H19" s="56" t="s">
        <v>863</v>
      </c>
      <c r="I19" s="56" t="s">
        <v>864</v>
      </c>
      <c r="J19" s="55" t="s">
        <v>87</v>
      </c>
      <c r="K19" s="56"/>
      <c r="L19" s="57"/>
      <c r="M19" s="56"/>
    </row>
    <row r="20" spans="2:13" ht="34.200000000000003" x14ac:dyDescent="0.3">
      <c r="B20" s="55">
        <v>1</v>
      </c>
      <c r="C20" s="55" t="s">
        <v>174</v>
      </c>
      <c r="D20" s="56" t="s">
        <v>527</v>
      </c>
      <c r="E20" s="56" t="s">
        <v>873</v>
      </c>
      <c r="F20" s="55" t="s">
        <v>5</v>
      </c>
      <c r="G20" s="55" t="s">
        <v>63</v>
      </c>
      <c r="H20" s="56" t="s">
        <v>865</v>
      </c>
      <c r="I20" s="56" t="s">
        <v>866</v>
      </c>
      <c r="J20" s="55" t="s">
        <v>88</v>
      </c>
      <c r="K20" s="56"/>
      <c r="L20" s="57"/>
      <c r="M20" s="56"/>
    </row>
    <row r="21" spans="2:13" ht="12" thickBot="1" x14ac:dyDescent="0.35">
      <c r="D21" s="59"/>
      <c r="E21" s="59"/>
      <c r="H21" s="59"/>
      <c r="I21" s="59"/>
      <c r="K21" s="59"/>
      <c r="M21" s="59"/>
    </row>
    <row r="22" spans="2:13" s="48" customFormat="1" ht="2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91.2" x14ac:dyDescent="0.3">
      <c r="B23" s="55">
        <v>2</v>
      </c>
      <c r="C23" s="55" t="s">
        <v>174</v>
      </c>
      <c r="D23" s="56" t="s">
        <v>869</v>
      </c>
      <c r="E23" s="56" t="s">
        <v>887</v>
      </c>
      <c r="F23" s="55" t="s">
        <v>5</v>
      </c>
      <c r="G23" s="55" t="s">
        <v>63</v>
      </c>
      <c r="H23" s="56" t="s">
        <v>874</v>
      </c>
      <c r="I23" s="56" t="s">
        <v>875</v>
      </c>
      <c r="J23" s="55" t="s">
        <v>88</v>
      </c>
      <c r="K23" s="56"/>
      <c r="L23" s="57"/>
      <c r="M23" s="56"/>
    </row>
    <row r="24" spans="2:13" ht="68.400000000000006" x14ac:dyDescent="0.3">
      <c r="B24" s="55">
        <v>2</v>
      </c>
      <c r="C24" s="55" t="s">
        <v>174</v>
      </c>
      <c r="D24" s="56" t="s">
        <v>797</v>
      </c>
      <c r="E24" s="56" t="s">
        <v>888</v>
      </c>
      <c r="F24" s="55" t="s">
        <v>5</v>
      </c>
      <c r="G24" s="55" t="s">
        <v>63</v>
      </c>
      <c r="H24" s="56" t="s">
        <v>876</v>
      </c>
      <c r="I24" s="56" t="s">
        <v>877</v>
      </c>
      <c r="J24" s="55" t="s">
        <v>88</v>
      </c>
      <c r="K24" s="56"/>
      <c r="L24" s="57"/>
      <c r="M24" s="56"/>
    </row>
    <row r="25" spans="2:13" ht="57" x14ac:dyDescent="0.3">
      <c r="B25" s="55">
        <v>2</v>
      </c>
      <c r="C25" s="55" t="s">
        <v>174</v>
      </c>
      <c r="D25" s="56" t="s">
        <v>797</v>
      </c>
      <c r="E25" s="56" t="s">
        <v>889</v>
      </c>
      <c r="F25" s="55" t="s">
        <v>5</v>
      </c>
      <c r="G25" s="55" t="s">
        <v>63</v>
      </c>
      <c r="H25" s="56" t="s">
        <v>878</v>
      </c>
      <c r="I25" s="56" t="s">
        <v>879</v>
      </c>
      <c r="J25" s="55" t="s">
        <v>88</v>
      </c>
      <c r="K25" s="56"/>
      <c r="L25" s="57"/>
      <c r="M25" s="56"/>
    </row>
    <row r="26" spans="2:13" ht="45.6" x14ac:dyDescent="0.3">
      <c r="B26" s="55">
        <v>2</v>
      </c>
      <c r="C26" s="55" t="s">
        <v>174</v>
      </c>
      <c r="D26" s="56" t="s">
        <v>797</v>
      </c>
      <c r="E26" s="56" t="s">
        <v>890</v>
      </c>
      <c r="F26" s="55" t="s">
        <v>5</v>
      </c>
      <c r="G26" s="55" t="s">
        <v>63</v>
      </c>
      <c r="H26" s="56" t="s">
        <v>880</v>
      </c>
      <c r="I26" s="56" t="s">
        <v>881</v>
      </c>
      <c r="J26" s="55" t="s">
        <v>88</v>
      </c>
      <c r="K26" s="56"/>
      <c r="L26" s="57"/>
      <c r="M26" s="56"/>
    </row>
    <row r="27" spans="2:13" ht="68.400000000000006" x14ac:dyDescent="0.3">
      <c r="B27" s="55">
        <v>2</v>
      </c>
      <c r="C27" s="55" t="s">
        <v>174</v>
      </c>
      <c r="D27" s="56" t="s">
        <v>825</v>
      </c>
      <c r="E27" s="56" t="s">
        <v>872</v>
      </c>
      <c r="F27" s="55" t="s">
        <v>5</v>
      </c>
      <c r="G27" s="55" t="s">
        <v>63</v>
      </c>
      <c r="H27" s="56" t="s">
        <v>882</v>
      </c>
      <c r="I27" s="56" t="s">
        <v>883</v>
      </c>
      <c r="J27" s="55" t="s">
        <v>88</v>
      </c>
      <c r="K27" s="56"/>
      <c r="L27" s="57"/>
      <c r="M27" s="56"/>
    </row>
    <row r="28" spans="2:13" ht="91.2" x14ac:dyDescent="0.3">
      <c r="B28" s="55">
        <v>2</v>
      </c>
      <c r="C28" s="55" t="s">
        <v>174</v>
      </c>
      <c r="D28" s="56" t="s">
        <v>361</v>
      </c>
      <c r="E28" s="56" t="s">
        <v>360</v>
      </c>
      <c r="F28" s="55" t="s">
        <v>5</v>
      </c>
      <c r="G28" s="55" t="s">
        <v>63</v>
      </c>
      <c r="H28" s="56" t="s">
        <v>884</v>
      </c>
      <c r="I28" s="56" t="s">
        <v>242</v>
      </c>
      <c r="J28" s="55" t="s">
        <v>86</v>
      </c>
      <c r="K28" s="56"/>
      <c r="L28" s="57"/>
      <c r="M28" s="56"/>
    </row>
    <row r="29" spans="2:13" ht="34.200000000000003" x14ac:dyDescent="0.3">
      <c r="B29" s="55">
        <v>2</v>
      </c>
      <c r="C29" s="55" t="s">
        <v>174</v>
      </c>
      <c r="D29" s="56" t="s">
        <v>326</v>
      </c>
      <c r="E29" s="56" t="s">
        <v>674</v>
      </c>
      <c r="F29" s="55" t="s">
        <v>5</v>
      </c>
      <c r="G29" s="55" t="s">
        <v>63</v>
      </c>
      <c r="H29" s="56" t="s">
        <v>885</v>
      </c>
      <c r="I29" s="56" t="s">
        <v>343</v>
      </c>
      <c r="J29" s="55" t="s">
        <v>87</v>
      </c>
      <c r="K29" s="56"/>
      <c r="L29" s="57"/>
      <c r="M29" s="56"/>
    </row>
    <row r="30" spans="2:13" ht="34.200000000000003" x14ac:dyDescent="0.3">
      <c r="B30" s="55">
        <v>2</v>
      </c>
      <c r="C30" s="55" t="s">
        <v>174</v>
      </c>
      <c r="D30" s="56" t="s">
        <v>245</v>
      </c>
      <c r="E30" s="56" t="s">
        <v>873</v>
      </c>
      <c r="F30" s="55" t="s">
        <v>5</v>
      </c>
      <c r="G30" s="55" t="s">
        <v>63</v>
      </c>
      <c r="H30" s="56" t="s">
        <v>886</v>
      </c>
      <c r="I30" s="56" t="s">
        <v>866</v>
      </c>
      <c r="J30" s="55" t="s">
        <v>88</v>
      </c>
      <c r="K30" s="56"/>
      <c r="L30" s="57"/>
      <c r="M30" s="56"/>
    </row>
    <row r="31" spans="2:13" ht="12" thickBot="1" x14ac:dyDescent="0.35"/>
    <row r="32" spans="2:13" s="48" customFormat="1" ht="30.6" customHeight="1" thickTop="1" x14ac:dyDescent="0.3">
      <c r="B32" s="51" t="s">
        <v>93</v>
      </c>
      <c r="C32" s="51" t="s">
        <v>75</v>
      </c>
      <c r="D32" s="51" t="s">
        <v>76</v>
      </c>
      <c r="E32" s="51" t="s">
        <v>77</v>
      </c>
      <c r="F32" s="51" t="s">
        <v>78</v>
      </c>
      <c r="G32" s="51" t="s">
        <v>79</v>
      </c>
      <c r="H32" s="52" t="s">
        <v>156</v>
      </c>
      <c r="I32" s="52" t="s">
        <v>157</v>
      </c>
      <c r="J32" s="52" t="s">
        <v>158</v>
      </c>
      <c r="K32" s="52" t="s">
        <v>80</v>
      </c>
      <c r="L32" s="53" t="s">
        <v>94</v>
      </c>
      <c r="M32" s="53" t="s">
        <v>95</v>
      </c>
    </row>
    <row r="33" spans="2:13" ht="91.2" x14ac:dyDescent="0.3">
      <c r="B33" s="55">
        <v>3</v>
      </c>
      <c r="C33" s="55" t="s">
        <v>174</v>
      </c>
      <c r="D33" s="56" t="s">
        <v>397</v>
      </c>
      <c r="E33" s="56" t="s">
        <v>895</v>
      </c>
      <c r="F33" s="55" t="s">
        <v>5</v>
      </c>
      <c r="G33" s="55" t="s">
        <v>63</v>
      </c>
      <c r="H33" s="56" t="s">
        <v>891</v>
      </c>
      <c r="I33" s="56" t="s">
        <v>892</v>
      </c>
      <c r="J33" s="55" t="s">
        <v>88</v>
      </c>
      <c r="K33" s="56"/>
      <c r="L33" s="57"/>
      <c r="M33" s="56"/>
    </row>
    <row r="34" spans="2:13" ht="102.6" x14ac:dyDescent="0.3">
      <c r="B34" s="55">
        <v>3</v>
      </c>
      <c r="C34" s="55" t="s">
        <v>174</v>
      </c>
      <c r="D34" s="56" t="s">
        <v>896</v>
      </c>
      <c r="E34" s="56" t="s">
        <v>897</v>
      </c>
      <c r="F34" s="55" t="s">
        <v>5</v>
      </c>
      <c r="G34" s="55" t="s">
        <v>63</v>
      </c>
      <c r="H34" s="56" t="s">
        <v>893</v>
      </c>
      <c r="I34" s="56" t="s">
        <v>894</v>
      </c>
      <c r="J34" s="55" t="s">
        <v>88</v>
      </c>
      <c r="K34" s="56"/>
      <c r="L34" s="57"/>
      <c r="M34" s="56"/>
    </row>
    <row r="35" spans="2:13" ht="12" thickBot="1" x14ac:dyDescent="0.35">
      <c r="D35" s="59"/>
      <c r="E35" s="59"/>
      <c r="H35" s="59"/>
      <c r="I35" s="59"/>
      <c r="K35" s="59"/>
      <c r="M35" s="59"/>
    </row>
    <row r="36" spans="2:13" s="48" customFormat="1" ht="21" thickTop="1" x14ac:dyDescent="0.3">
      <c r="B36" s="51" t="s">
        <v>93</v>
      </c>
      <c r="C36" s="51" t="s">
        <v>75</v>
      </c>
      <c r="D36" s="51" t="s">
        <v>76</v>
      </c>
      <c r="E36" s="51" t="s">
        <v>77</v>
      </c>
      <c r="F36" s="51" t="s">
        <v>78</v>
      </c>
      <c r="G36" s="51" t="s">
        <v>79</v>
      </c>
      <c r="H36" s="52" t="s">
        <v>156</v>
      </c>
      <c r="I36" s="52" t="s">
        <v>157</v>
      </c>
      <c r="J36" s="52" t="s">
        <v>158</v>
      </c>
      <c r="K36" s="52" t="s">
        <v>80</v>
      </c>
      <c r="L36" s="53" t="s">
        <v>94</v>
      </c>
      <c r="M36" s="53" t="s">
        <v>95</v>
      </c>
    </row>
    <row r="37" spans="2:13" ht="91.2" x14ac:dyDescent="0.3">
      <c r="B37" s="55">
        <v>4</v>
      </c>
      <c r="C37" s="55" t="s">
        <v>174</v>
      </c>
      <c r="D37" s="56" t="s">
        <v>397</v>
      </c>
      <c r="E37" s="56" t="s">
        <v>895</v>
      </c>
      <c r="F37" s="55" t="s">
        <v>5</v>
      </c>
      <c r="G37" s="55" t="s">
        <v>63</v>
      </c>
      <c r="H37" s="56" t="s">
        <v>898</v>
      </c>
      <c r="I37" s="56" t="s">
        <v>899</v>
      </c>
      <c r="J37" s="55" t="s">
        <v>86</v>
      </c>
      <c r="K37" s="56"/>
      <c r="L37" s="57"/>
      <c r="M37" s="56"/>
    </row>
    <row r="38" spans="2:13" ht="148.19999999999999" x14ac:dyDescent="0.3">
      <c r="B38" s="55">
        <v>4</v>
      </c>
      <c r="C38" s="55" t="s">
        <v>174</v>
      </c>
      <c r="D38" s="56" t="s">
        <v>904</v>
      </c>
      <c r="E38" s="56" t="s">
        <v>897</v>
      </c>
      <c r="F38" s="55" t="s">
        <v>5</v>
      </c>
      <c r="G38" s="55" t="s">
        <v>63</v>
      </c>
      <c r="H38" s="56" t="s">
        <v>900</v>
      </c>
      <c r="I38" s="56" t="s">
        <v>901</v>
      </c>
      <c r="J38" s="55" t="s">
        <v>87</v>
      </c>
      <c r="K38" s="56"/>
      <c r="L38" s="57"/>
      <c r="M38" s="56"/>
    </row>
    <row r="39" spans="2:13" ht="79.8" x14ac:dyDescent="0.3">
      <c r="B39" s="55">
        <v>4</v>
      </c>
      <c r="C39" s="55" t="s">
        <v>174</v>
      </c>
      <c r="D39" s="56" t="s">
        <v>849</v>
      </c>
      <c r="E39" s="56" t="s">
        <v>905</v>
      </c>
      <c r="F39" s="55" t="s">
        <v>5</v>
      </c>
      <c r="G39" s="55" t="s">
        <v>63</v>
      </c>
      <c r="H39" s="56" t="s">
        <v>902</v>
      </c>
      <c r="I39" s="56" t="s">
        <v>903</v>
      </c>
      <c r="J39" s="55" t="s">
        <v>88</v>
      </c>
      <c r="K39" s="56"/>
      <c r="L39" s="57"/>
      <c r="M39" s="56"/>
    </row>
    <row r="40" spans="2:13" x14ac:dyDescent="0.3">
      <c r="B40" s="55">
        <v>4</v>
      </c>
      <c r="C40" s="55"/>
      <c r="D40" s="56"/>
      <c r="E40" s="56"/>
      <c r="F40" s="55"/>
      <c r="G40" s="55"/>
      <c r="H40" s="56"/>
      <c r="I40" s="56"/>
      <c r="J40" s="55"/>
      <c r="K40" s="56"/>
      <c r="L40" s="57"/>
      <c r="M40" s="56"/>
    </row>
    <row r="41" spans="2:13" x14ac:dyDescent="0.3">
      <c r="B41" s="55">
        <v>4</v>
      </c>
      <c r="C41" s="55"/>
      <c r="D41" s="56"/>
      <c r="E41" s="56"/>
      <c r="F41" s="55"/>
      <c r="G41" s="55"/>
      <c r="H41" s="56"/>
      <c r="I41" s="56"/>
      <c r="J41" s="55"/>
      <c r="K41" s="56"/>
      <c r="L41" s="57"/>
      <c r="M41" s="56"/>
    </row>
    <row r="42" spans="2:13" x14ac:dyDescent="0.3">
      <c r="B42" s="55">
        <v>4</v>
      </c>
      <c r="C42" s="55"/>
      <c r="D42" s="56"/>
      <c r="E42" s="56"/>
      <c r="F42" s="55"/>
      <c r="G42" s="55"/>
      <c r="H42" s="56"/>
      <c r="I42" s="56"/>
      <c r="J42" s="55"/>
      <c r="K42" s="56"/>
      <c r="L42" s="57"/>
      <c r="M42" s="56"/>
    </row>
    <row r="43" spans="2:13" x14ac:dyDescent="0.3">
      <c r="B43" s="55">
        <v>4</v>
      </c>
      <c r="C43" s="55"/>
      <c r="D43" s="56"/>
      <c r="E43" s="56"/>
      <c r="F43" s="55"/>
      <c r="G43" s="55"/>
      <c r="H43" s="56"/>
      <c r="I43" s="56"/>
      <c r="J43" s="55"/>
      <c r="K43" s="56"/>
      <c r="L43" s="57"/>
      <c r="M43" s="56"/>
    </row>
    <row r="44" spans="2:13" x14ac:dyDescent="0.3">
      <c r="B44" s="55">
        <v>4</v>
      </c>
      <c r="C44" s="55"/>
      <c r="D44" s="56"/>
      <c r="E44" s="56"/>
      <c r="F44" s="55"/>
      <c r="G44" s="55"/>
      <c r="H44" s="56"/>
      <c r="I44" s="56"/>
      <c r="J44" s="55"/>
      <c r="K44" s="56"/>
      <c r="L44" s="57"/>
      <c r="M44" s="56"/>
    </row>
    <row r="45" spans="2:13" x14ac:dyDescent="0.3">
      <c r="B45" s="55">
        <v>4</v>
      </c>
      <c r="C45" s="55"/>
      <c r="D45" s="56"/>
      <c r="E45" s="56"/>
      <c r="F45" s="55"/>
      <c r="G45" s="55"/>
      <c r="H45" s="56"/>
      <c r="I45" s="56"/>
      <c r="J45" s="55"/>
      <c r="K45" s="56"/>
      <c r="L45" s="57"/>
      <c r="M45" s="56"/>
    </row>
    <row r="46" spans="2:13" x14ac:dyDescent="0.3">
      <c r="B46" s="55">
        <v>4</v>
      </c>
      <c r="C46" s="55"/>
      <c r="D46" s="56"/>
      <c r="E46" s="56"/>
      <c r="F46" s="55"/>
      <c r="G46" s="55"/>
      <c r="H46" s="56"/>
      <c r="I46" s="56"/>
      <c r="J46" s="55"/>
      <c r="K46" s="56"/>
      <c r="L46" s="57"/>
      <c r="M46" s="56"/>
    </row>
    <row r="47" spans="2:13" x14ac:dyDescent="0.3">
      <c r="B47" s="55">
        <v>4</v>
      </c>
      <c r="C47" s="55"/>
      <c r="D47" s="56"/>
      <c r="E47" s="56"/>
      <c r="F47" s="55"/>
      <c r="G47" s="55"/>
      <c r="H47" s="56"/>
      <c r="I47" s="56"/>
      <c r="J47" s="55"/>
      <c r="K47" s="56"/>
      <c r="L47" s="57"/>
      <c r="M47" s="56"/>
    </row>
    <row r="48" spans="2:13" x14ac:dyDescent="0.3">
      <c r="B48" s="55">
        <v>4</v>
      </c>
      <c r="C48" s="55"/>
      <c r="D48" s="56"/>
      <c r="E48" s="56"/>
      <c r="F48" s="55"/>
      <c r="G48" s="55"/>
      <c r="H48" s="56"/>
      <c r="I48" s="56"/>
      <c r="J48" s="55"/>
      <c r="K48" s="56"/>
      <c r="L48" s="57"/>
      <c r="M48" s="56"/>
    </row>
    <row r="49" spans="2:13" x14ac:dyDescent="0.3">
      <c r="B49" s="55">
        <v>4</v>
      </c>
      <c r="C49" s="55"/>
      <c r="D49" s="56"/>
      <c r="E49" s="56"/>
      <c r="F49" s="55"/>
      <c r="G49" s="55"/>
      <c r="H49" s="56"/>
      <c r="I49" s="56"/>
      <c r="J49" s="55"/>
      <c r="K49" s="56"/>
      <c r="L49" s="57"/>
      <c r="M49" s="56"/>
    </row>
    <row r="50" spans="2:13" x14ac:dyDescent="0.3">
      <c r="B50" s="55">
        <v>4</v>
      </c>
      <c r="C50" s="55"/>
      <c r="D50" s="56"/>
      <c r="E50" s="56"/>
      <c r="F50" s="55"/>
      <c r="G50" s="55"/>
      <c r="H50" s="56"/>
      <c r="I50" s="56"/>
      <c r="J50" s="55"/>
      <c r="K50" s="56"/>
      <c r="L50" s="57"/>
      <c r="M50" s="56"/>
    </row>
    <row r="51" spans="2:13" x14ac:dyDescent="0.3">
      <c r="B51" s="55">
        <v>4</v>
      </c>
      <c r="C51" s="55"/>
      <c r="D51" s="56"/>
      <c r="E51" s="56"/>
      <c r="F51" s="55"/>
      <c r="G51" s="55"/>
      <c r="H51" s="56"/>
      <c r="I51" s="56"/>
      <c r="J51" s="55"/>
      <c r="K51" s="56"/>
      <c r="L51" s="57"/>
      <c r="M51" s="56"/>
    </row>
    <row r="52" spans="2:13" x14ac:dyDescent="0.3">
      <c r="B52" s="55">
        <v>4</v>
      </c>
      <c r="C52" s="55"/>
      <c r="D52" s="56"/>
      <c r="E52" s="56"/>
      <c r="F52" s="55"/>
      <c r="G52" s="55"/>
      <c r="H52" s="56"/>
      <c r="I52" s="56"/>
      <c r="J52" s="55"/>
      <c r="K52" s="56"/>
      <c r="L52" s="57"/>
      <c r="M52" s="56"/>
    </row>
    <row r="53" spans="2:13" x14ac:dyDescent="0.3">
      <c r="B53" s="55">
        <v>4</v>
      </c>
      <c r="C53" s="55"/>
      <c r="D53" s="56"/>
      <c r="E53" s="56"/>
      <c r="F53" s="55"/>
      <c r="G53" s="55"/>
      <c r="H53" s="56"/>
      <c r="I53" s="56"/>
      <c r="J53" s="55"/>
      <c r="K53" s="56"/>
      <c r="L53" s="57"/>
      <c r="M53" s="56"/>
    </row>
    <row r="54" spans="2:13" x14ac:dyDescent="0.3">
      <c r="B54" s="55">
        <v>4</v>
      </c>
      <c r="C54" s="55"/>
      <c r="D54" s="56"/>
      <c r="E54" s="56"/>
      <c r="F54" s="55"/>
      <c r="G54" s="55"/>
      <c r="H54" s="56"/>
      <c r="I54" s="56"/>
      <c r="J54" s="55"/>
      <c r="K54" s="56"/>
      <c r="L54" s="57"/>
      <c r="M54" s="56"/>
    </row>
    <row r="55" spans="2:13" x14ac:dyDescent="0.3">
      <c r="B55" s="55">
        <v>4</v>
      </c>
      <c r="C55" s="55"/>
      <c r="D55" s="56"/>
      <c r="E55" s="56"/>
      <c r="F55" s="55"/>
      <c r="G55" s="55"/>
      <c r="H55" s="56"/>
      <c r="I55" s="56"/>
      <c r="J55" s="55"/>
      <c r="K55" s="56"/>
      <c r="L55" s="57"/>
      <c r="M55" s="56"/>
    </row>
    <row r="56" spans="2:13" x14ac:dyDescent="0.3">
      <c r="B56" s="55">
        <v>4</v>
      </c>
      <c r="C56" s="55"/>
      <c r="D56" s="56"/>
      <c r="E56" s="56"/>
      <c r="F56" s="55"/>
      <c r="G56" s="55"/>
      <c r="H56" s="56"/>
      <c r="I56" s="56"/>
      <c r="J56" s="55"/>
      <c r="K56" s="56"/>
      <c r="L56" s="57"/>
      <c r="M56"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C23:C30 C15:C20 C33:C34 C37:C56" xr:uid="{00000000-0002-0000-3300-000000000000}">
      <formula1>Frentes</formula1>
    </dataValidation>
    <dataValidation type="list" allowBlank="1" showInputMessage="1" showErrorMessage="1" sqref="F33:F34 F15:F20 F23:F30 F37:F56" xr:uid="{00000000-0002-0000-3300-000001000000}">
      <formula1>Alta_Dirección</formula1>
    </dataValidation>
    <dataValidation type="list" allowBlank="1" showInputMessage="1" showErrorMessage="1" sqref="J15:J20 J37:J56 J33:J34 J23:J30" xr:uid="{00000000-0002-0000-3300-000002000000}">
      <formula1>Categoría</formula1>
    </dataValidation>
    <dataValidation type="list" allowBlank="1" showInputMessage="1" showErrorMessage="1" sqref="L23:L30 L37:L56 L33:L34 L15:L20" xr:uid="{00000000-0002-0000-3300-000003000000}">
      <formula1>Cumplimiento</formula1>
    </dataValidation>
    <dataValidation type="list" allowBlank="1" showInputMessage="1" showErrorMessage="1" sqref="G33:G34 G15:G20 G23:G30 G37:G56" xr:uid="{00000000-0002-0000-3300-000004000000}">
      <formula1>Área</formula1>
    </dataValidation>
    <dataValidation type="list" allowBlank="1" showInputMessage="1" showErrorMessage="1" sqref="B15:B20 B23:B30 B33:B34 B37:B56" xr:uid="{00000000-0002-0000-3300-000005000000}">
      <formula1>Trimestre</formula1>
    </dataValidation>
  </dataValidations>
  <hyperlinks>
    <hyperlink ref="L10:M11" location="Instrucciones!A1" display="Instrucciones para el diligenciamiento" xr:uid="{00000000-0004-0000-33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58E866F-60AE-427C-B22D-743F66BD661B}">
            <xm:f>NOT(ISERROR(SEARCH(TB!$B$25,L15)))</xm:f>
            <xm:f>TB!$B$25</xm:f>
            <x14:dxf>
              <fill>
                <patternFill>
                  <fgColor theme="1"/>
                  <bgColor rgb="FF00B050"/>
                </patternFill>
              </fill>
            </x14:dxf>
          </x14:cfRule>
          <x14:cfRule type="containsText" priority="14" operator="containsText" id="{AE44FAE0-D648-4956-8869-5BD3B6F9317A}">
            <xm:f>NOT(ISERROR(SEARCH(TB!$B$24,L15)))</xm:f>
            <xm:f>TB!$B$24</xm:f>
            <x14:dxf>
              <fill>
                <patternFill>
                  <fgColor theme="1"/>
                  <bgColor rgb="FFFFFF00"/>
                </patternFill>
              </fill>
            </x14:dxf>
          </x14:cfRule>
          <x14:cfRule type="containsText" priority="15" operator="containsText" id="{60167CD3-09B5-414C-B406-D8C7A9AC0A00}">
            <xm:f>NOT(ISERROR(SEARCH(TB!$B$23,L15)))</xm:f>
            <xm:f>TB!$B$23</xm:f>
            <x14:dxf>
              <fill>
                <patternFill>
                  <fgColor theme="1"/>
                  <bgColor rgb="FFFFC000"/>
                </patternFill>
              </fill>
            </x14:dxf>
          </x14:cfRule>
          <x14:cfRule type="containsText" priority="16" operator="containsText" id="{E0B63FF6-BFC9-445E-A68B-AD88709D5537}">
            <xm:f>NOT(ISERROR(SEARCH(TB!$B$22,L15)))</xm:f>
            <xm:f>TB!$B$22</xm:f>
            <x14:dxf>
              <fill>
                <patternFill>
                  <fgColor theme="1"/>
                  <bgColor rgb="FFFF0000"/>
                </patternFill>
              </fill>
            </x14:dxf>
          </x14:cfRule>
          <xm:sqref>L15:L20</xm:sqref>
        </x14:conditionalFormatting>
        <x14:conditionalFormatting xmlns:xm="http://schemas.microsoft.com/office/excel/2006/main">
          <x14:cfRule type="containsText" priority="9" operator="containsText" id="{11E1304C-92A7-4E84-AD27-44DEE6695C4A}">
            <xm:f>NOT(ISERROR(SEARCH(TB!$B$25,L23)))</xm:f>
            <xm:f>TB!$B$25</xm:f>
            <x14:dxf>
              <fill>
                <patternFill>
                  <fgColor theme="1"/>
                  <bgColor rgb="FF00B050"/>
                </patternFill>
              </fill>
            </x14:dxf>
          </x14:cfRule>
          <x14:cfRule type="containsText" priority="10" operator="containsText" id="{09E0FE0D-261E-4861-BB85-7DC330CF9144}">
            <xm:f>NOT(ISERROR(SEARCH(TB!$B$24,L23)))</xm:f>
            <xm:f>TB!$B$24</xm:f>
            <x14:dxf>
              <fill>
                <patternFill>
                  <fgColor theme="1"/>
                  <bgColor rgb="FFFFFF00"/>
                </patternFill>
              </fill>
            </x14:dxf>
          </x14:cfRule>
          <x14:cfRule type="containsText" priority="11" operator="containsText" id="{C6F00D7F-1E16-4BE6-BB51-B08B0F2D4B3A}">
            <xm:f>NOT(ISERROR(SEARCH(TB!$B$23,L23)))</xm:f>
            <xm:f>TB!$B$23</xm:f>
            <x14:dxf>
              <fill>
                <patternFill>
                  <fgColor theme="1"/>
                  <bgColor rgb="FFFFC000"/>
                </patternFill>
              </fill>
            </x14:dxf>
          </x14:cfRule>
          <x14:cfRule type="containsText" priority="12" operator="containsText" id="{BBF4E361-41BB-473B-A51A-F6ADAD6AE3B0}">
            <xm:f>NOT(ISERROR(SEARCH(TB!$B$22,L23)))</xm:f>
            <xm:f>TB!$B$22</xm:f>
            <x14:dxf>
              <fill>
                <patternFill>
                  <fgColor theme="1"/>
                  <bgColor rgb="FFFF0000"/>
                </patternFill>
              </fill>
            </x14:dxf>
          </x14:cfRule>
          <xm:sqref>L23:L30</xm:sqref>
        </x14:conditionalFormatting>
        <x14:conditionalFormatting xmlns:xm="http://schemas.microsoft.com/office/excel/2006/main">
          <x14:cfRule type="containsText" priority="5" operator="containsText" id="{D2363192-332F-4959-9D8A-C88D3806F692}">
            <xm:f>NOT(ISERROR(SEARCH(TB!$B$25,L33)))</xm:f>
            <xm:f>TB!$B$25</xm:f>
            <x14:dxf>
              <fill>
                <patternFill>
                  <fgColor theme="1"/>
                  <bgColor rgb="FF00B050"/>
                </patternFill>
              </fill>
            </x14:dxf>
          </x14:cfRule>
          <x14:cfRule type="containsText" priority="6" operator="containsText" id="{A0620E82-3B7E-4AFF-A389-E6D6BF01432C}">
            <xm:f>NOT(ISERROR(SEARCH(TB!$B$24,L33)))</xm:f>
            <xm:f>TB!$B$24</xm:f>
            <x14:dxf>
              <fill>
                <patternFill>
                  <fgColor theme="1"/>
                  <bgColor rgb="FFFFFF00"/>
                </patternFill>
              </fill>
            </x14:dxf>
          </x14:cfRule>
          <x14:cfRule type="containsText" priority="7" operator="containsText" id="{1D676E40-B420-4952-994F-0E1CD552ECBE}">
            <xm:f>NOT(ISERROR(SEARCH(TB!$B$23,L33)))</xm:f>
            <xm:f>TB!$B$23</xm:f>
            <x14:dxf>
              <fill>
                <patternFill>
                  <fgColor theme="1"/>
                  <bgColor rgb="FFFFC000"/>
                </patternFill>
              </fill>
            </x14:dxf>
          </x14:cfRule>
          <x14:cfRule type="containsText" priority="8" operator="containsText" id="{9845CF5F-A9DB-4FEE-9445-1572D11555AF}">
            <xm:f>NOT(ISERROR(SEARCH(TB!$B$22,L33)))</xm:f>
            <xm:f>TB!$B$22</xm:f>
            <x14:dxf>
              <fill>
                <patternFill>
                  <fgColor theme="1"/>
                  <bgColor rgb="FFFF0000"/>
                </patternFill>
              </fill>
            </x14:dxf>
          </x14:cfRule>
          <xm:sqref>L33:L34</xm:sqref>
        </x14:conditionalFormatting>
        <x14:conditionalFormatting xmlns:xm="http://schemas.microsoft.com/office/excel/2006/main">
          <x14:cfRule type="containsText" priority="1" operator="containsText" id="{3D996428-4257-49D8-A0A9-7D29FAB198D7}">
            <xm:f>NOT(ISERROR(SEARCH(TB!$B$25,L37)))</xm:f>
            <xm:f>TB!$B$25</xm:f>
            <x14:dxf>
              <fill>
                <patternFill>
                  <fgColor theme="1"/>
                  <bgColor rgb="FF00B050"/>
                </patternFill>
              </fill>
            </x14:dxf>
          </x14:cfRule>
          <x14:cfRule type="containsText" priority="2" operator="containsText" id="{F056A10E-82C6-4F60-A7CA-D067B4228B6E}">
            <xm:f>NOT(ISERROR(SEARCH(TB!$B$24,L37)))</xm:f>
            <xm:f>TB!$B$24</xm:f>
            <x14:dxf>
              <fill>
                <patternFill>
                  <fgColor theme="1"/>
                  <bgColor rgb="FFFFFF00"/>
                </patternFill>
              </fill>
            </x14:dxf>
          </x14:cfRule>
          <x14:cfRule type="containsText" priority="3" operator="containsText" id="{0D582545-92FF-4492-BF6A-E16F33C56873}">
            <xm:f>NOT(ISERROR(SEARCH(TB!$B$23,L37)))</xm:f>
            <xm:f>TB!$B$23</xm:f>
            <x14:dxf>
              <fill>
                <patternFill>
                  <fgColor theme="1"/>
                  <bgColor rgb="FFFFC000"/>
                </patternFill>
              </fill>
            </x14:dxf>
          </x14:cfRule>
          <x14:cfRule type="containsText" priority="4" operator="containsText" id="{A50B323D-7C7D-4CD1-A018-277407E22C4E}">
            <xm:f>NOT(ISERROR(SEARCH(TB!$B$22,L37)))</xm:f>
            <xm:f>TB!$B$22</xm:f>
            <x14:dxf>
              <fill>
                <patternFill>
                  <fgColor theme="1"/>
                  <bgColor rgb="FFFF0000"/>
                </patternFill>
              </fill>
            </x14:dxf>
          </x14:cfRule>
          <xm:sqref>L37:L56</xm:sqref>
        </x14:conditionalFormatting>
      </x14:conditionalFormatting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101"/>
  <dimension ref="A1:W30"/>
  <sheetViews>
    <sheetView zoomScale="90" zoomScaleNormal="90" workbookViewId="0">
      <pane ySplit="14" topLeftCell="A15" activePane="bottomLeft" state="frozen"/>
      <selection activeCell="D10" sqref="D10:D11"/>
      <selection pane="bottomLeft" activeCell="G19" sqref="G19"/>
    </sheetView>
  </sheetViews>
  <sheetFormatPr baseColWidth="10" defaultColWidth="0" defaultRowHeight="11.4" x14ac:dyDescent="0.3"/>
  <cols>
    <col min="1" max="1" width="4.33203125" style="54" customWidth="1"/>
    <col min="2" max="2" width="9.109375" style="58" customWidth="1"/>
    <col min="3" max="3" width="18.6640625" style="58" customWidth="1"/>
    <col min="4" max="5" width="23.5546875" style="60" customWidth="1"/>
    <col min="6" max="7" width="19.88671875" style="58" customWidth="1"/>
    <col min="8" max="8" width="26.44140625" style="60" customWidth="1"/>
    <col min="9" max="9" width="23.33203125" style="60" customWidth="1"/>
    <col min="10" max="10" width="12.88671875" style="58" customWidth="1"/>
    <col min="11" max="11" width="15.109375" style="60" customWidth="1"/>
    <col min="12" max="12" width="12.6640625" style="58" customWidth="1"/>
    <col min="13" max="13" width="29.88671875" style="54" customWidth="1"/>
    <col min="14" max="14" width="4.33203125" style="54" customWidth="1"/>
    <col min="15" max="23" width="0" style="54" hidden="1" customWidth="1"/>
    <col min="24" max="16384" width="11.5546875" style="54" hidden="1"/>
  </cols>
  <sheetData>
    <row r="1" spans="1:14" s="39" customFormat="1" x14ac:dyDescent="0.3">
      <c r="A1" s="37"/>
      <c r="B1" s="37"/>
      <c r="C1" s="37"/>
      <c r="D1" s="38"/>
      <c r="E1" s="38"/>
      <c r="F1" s="37"/>
      <c r="G1" s="37"/>
      <c r="H1" s="38"/>
      <c r="I1" s="38"/>
      <c r="J1" s="37"/>
      <c r="K1" s="38"/>
      <c r="L1" s="37"/>
      <c r="M1" s="37"/>
      <c r="N1" s="37"/>
    </row>
    <row r="2" spans="1:14" s="39" customFormat="1" ht="9.6" customHeight="1" x14ac:dyDescent="0.3">
      <c r="A2" s="37"/>
      <c r="B2" s="167"/>
      <c r="C2" s="167"/>
      <c r="D2" s="168" t="s">
        <v>0</v>
      </c>
      <c r="E2" s="168"/>
      <c r="F2" s="168"/>
      <c r="G2" s="168"/>
      <c r="H2" s="168"/>
      <c r="I2" s="168"/>
      <c r="J2" s="168"/>
      <c r="K2" s="168"/>
      <c r="L2" s="163" t="s">
        <v>236</v>
      </c>
      <c r="M2" s="163"/>
      <c r="N2" s="37"/>
    </row>
    <row r="3" spans="1:14" s="39" customFormat="1" ht="9.6" customHeight="1" x14ac:dyDescent="0.3">
      <c r="A3" s="37"/>
      <c r="B3" s="167"/>
      <c r="C3" s="167"/>
      <c r="D3" s="168"/>
      <c r="E3" s="168"/>
      <c r="F3" s="168"/>
      <c r="G3" s="168"/>
      <c r="H3" s="168"/>
      <c r="I3" s="168"/>
      <c r="J3" s="168"/>
      <c r="K3" s="168"/>
      <c r="L3" s="163"/>
      <c r="M3" s="163"/>
      <c r="N3" s="37"/>
    </row>
    <row r="4" spans="1:14" s="39" customFormat="1" ht="9.6" customHeight="1" x14ac:dyDescent="0.3">
      <c r="A4" s="37"/>
      <c r="B4" s="167"/>
      <c r="C4" s="167"/>
      <c r="D4" s="168" t="s">
        <v>1</v>
      </c>
      <c r="E4" s="168"/>
      <c r="F4" s="168"/>
      <c r="G4" s="168"/>
      <c r="H4" s="168"/>
      <c r="I4" s="168"/>
      <c r="J4" s="168"/>
      <c r="K4" s="168"/>
      <c r="L4" s="163" t="s">
        <v>172</v>
      </c>
      <c r="M4" s="163"/>
      <c r="N4" s="37"/>
    </row>
    <row r="5" spans="1:14" s="39" customFormat="1" ht="9.6" customHeight="1" x14ac:dyDescent="0.3">
      <c r="A5" s="37"/>
      <c r="B5" s="167"/>
      <c r="C5" s="167"/>
      <c r="D5" s="168"/>
      <c r="E5" s="168"/>
      <c r="F5" s="168"/>
      <c r="G5" s="168"/>
      <c r="H5" s="168"/>
      <c r="I5" s="168"/>
      <c r="J5" s="168"/>
      <c r="K5" s="168"/>
      <c r="L5" s="163"/>
      <c r="M5" s="163"/>
      <c r="N5" s="37"/>
    </row>
    <row r="6" spans="1:14" s="39" customFormat="1" ht="12.6" customHeight="1" x14ac:dyDescent="0.3">
      <c r="A6" s="37"/>
      <c r="B6" s="167"/>
      <c r="C6" s="167"/>
      <c r="D6" s="168" t="s">
        <v>2</v>
      </c>
      <c r="E6" s="168"/>
      <c r="F6" s="168"/>
      <c r="G6" s="168"/>
      <c r="H6" s="168"/>
      <c r="I6" s="168"/>
      <c r="J6" s="168"/>
      <c r="K6" s="168"/>
      <c r="L6" s="163" t="s">
        <v>171</v>
      </c>
      <c r="M6" s="163"/>
      <c r="N6" s="37"/>
    </row>
    <row r="7" spans="1:14" s="39" customFormat="1" ht="12.6" customHeight="1" x14ac:dyDescent="0.3">
      <c r="A7" s="37"/>
      <c r="B7" s="167"/>
      <c r="C7" s="167"/>
      <c r="D7" s="168"/>
      <c r="E7" s="168"/>
      <c r="F7" s="168"/>
      <c r="G7" s="168"/>
      <c r="H7" s="168"/>
      <c r="I7" s="168"/>
      <c r="J7" s="168"/>
      <c r="K7" s="168"/>
      <c r="L7" s="163" t="s">
        <v>234</v>
      </c>
      <c r="M7" s="163"/>
      <c r="N7" s="37"/>
    </row>
    <row r="8" spans="1:14" s="42" customFormat="1" ht="13.95" customHeight="1" x14ac:dyDescent="0.3">
      <c r="A8" s="40"/>
      <c r="B8" s="40"/>
      <c r="C8" s="40" t="s">
        <v>71</v>
      </c>
      <c r="D8" s="41"/>
      <c r="E8" s="41"/>
      <c r="F8" s="40"/>
      <c r="G8" s="40"/>
      <c r="H8" s="41"/>
      <c r="I8" s="41"/>
      <c r="J8" s="40"/>
      <c r="K8" s="41"/>
      <c r="L8" s="40"/>
      <c r="M8" s="40"/>
      <c r="N8" s="40"/>
    </row>
    <row r="9" spans="1:14" s="42" customFormat="1" ht="10.199999999999999" x14ac:dyDescent="0.3">
      <c r="A9" s="40"/>
      <c r="B9" s="40"/>
      <c r="C9" s="40"/>
      <c r="D9" s="41"/>
      <c r="E9" s="43" t="s">
        <v>91</v>
      </c>
      <c r="F9" s="44">
        <v>1</v>
      </c>
      <c r="G9" s="43" t="s">
        <v>90</v>
      </c>
      <c r="H9" s="45" t="s">
        <v>116</v>
      </c>
      <c r="I9" s="46">
        <f>(SUM(L$15:L$16))/F9</f>
        <v>0</v>
      </c>
      <c r="J9" s="40"/>
      <c r="K9" s="41"/>
      <c r="L9" s="40"/>
      <c r="M9" s="40"/>
      <c r="N9" s="40"/>
    </row>
    <row r="10" spans="1:14" s="47" customFormat="1" ht="11.4" customHeight="1" x14ac:dyDescent="0.3">
      <c r="B10" s="48"/>
      <c r="C10" s="164" t="s">
        <v>96</v>
      </c>
      <c r="D10" s="165" t="str">
        <f>Contenido!S26</f>
        <v>Sistema de Gestión de Seguridad y Salud en el Trabajo</v>
      </c>
      <c r="E10" s="43" t="s">
        <v>92</v>
      </c>
      <c r="F10" s="44">
        <v>1</v>
      </c>
      <c r="G10" s="43" t="s">
        <v>90</v>
      </c>
      <c r="H10" s="45" t="s">
        <v>115</v>
      </c>
      <c r="I10" s="46">
        <f>(SUM(L$19:L$21))/F10</f>
        <v>0</v>
      </c>
      <c r="J10" s="48"/>
      <c r="K10" s="50"/>
      <c r="L10" s="166" t="s">
        <v>100</v>
      </c>
      <c r="M10" s="166"/>
    </row>
    <row r="11" spans="1:14" s="47" customFormat="1" ht="11.4" customHeight="1" x14ac:dyDescent="0.3">
      <c r="B11" s="48"/>
      <c r="C11" s="164"/>
      <c r="D11" s="165"/>
      <c r="E11" s="43" t="s">
        <v>176</v>
      </c>
      <c r="F11" s="44">
        <v>1</v>
      </c>
      <c r="G11" s="43" t="s">
        <v>90</v>
      </c>
      <c r="H11" s="45" t="s">
        <v>178</v>
      </c>
      <c r="I11" s="46">
        <f>(SUM(L$23:L$23))/F11</f>
        <v>0</v>
      </c>
      <c r="J11" s="48"/>
      <c r="K11" s="50"/>
      <c r="L11" s="166"/>
      <c r="M11" s="166"/>
    </row>
    <row r="12" spans="1:14" s="47" customFormat="1" ht="11.4" customHeight="1" x14ac:dyDescent="0.3">
      <c r="B12" s="48"/>
      <c r="C12" s="43"/>
      <c r="D12" s="49"/>
      <c r="E12" s="43" t="s">
        <v>177</v>
      </c>
      <c r="F12" s="44">
        <v>1</v>
      </c>
      <c r="G12" s="43" t="s">
        <v>90</v>
      </c>
      <c r="H12" s="45" t="s">
        <v>179</v>
      </c>
      <c r="I12" s="46">
        <f>(SUM(L$26:L$30))/F12</f>
        <v>0</v>
      </c>
      <c r="J12" s="48"/>
      <c r="K12" s="50"/>
      <c r="L12" s="48"/>
      <c r="M12" s="48"/>
    </row>
    <row r="13" spans="1:14" s="47" customFormat="1" ht="10.8" thickBot="1" x14ac:dyDescent="0.35">
      <c r="B13" s="48"/>
      <c r="C13" s="48"/>
      <c r="D13" s="50"/>
      <c r="E13" s="50"/>
      <c r="F13" s="48"/>
      <c r="G13" s="48"/>
      <c r="H13" s="50"/>
      <c r="I13" s="50"/>
      <c r="J13" s="48"/>
      <c r="K13" s="50"/>
      <c r="L13" s="48"/>
    </row>
    <row r="14" spans="1:14" s="48" customFormat="1" ht="30.6" customHeight="1" thickTop="1" x14ac:dyDescent="0.3">
      <c r="B14" s="51" t="s">
        <v>93</v>
      </c>
      <c r="C14" s="51" t="s">
        <v>75</v>
      </c>
      <c r="D14" s="51" t="s">
        <v>76</v>
      </c>
      <c r="E14" s="51" t="s">
        <v>77</v>
      </c>
      <c r="F14" s="51" t="s">
        <v>78</v>
      </c>
      <c r="G14" s="51" t="s">
        <v>79</v>
      </c>
      <c r="H14" s="52" t="s">
        <v>156</v>
      </c>
      <c r="I14" s="52" t="s">
        <v>157</v>
      </c>
      <c r="J14" s="52" t="s">
        <v>158</v>
      </c>
      <c r="K14" s="52" t="s">
        <v>80</v>
      </c>
      <c r="L14" s="53" t="s">
        <v>94</v>
      </c>
      <c r="M14" s="53" t="s">
        <v>95</v>
      </c>
    </row>
    <row r="15" spans="1:14" ht="68.400000000000006" x14ac:dyDescent="0.3">
      <c r="B15" s="55">
        <v>1</v>
      </c>
      <c r="C15" s="55" t="s">
        <v>174</v>
      </c>
      <c r="D15" s="56" t="s">
        <v>909</v>
      </c>
      <c r="E15" s="56" t="s">
        <v>908</v>
      </c>
      <c r="F15" s="55" t="s">
        <v>5</v>
      </c>
      <c r="G15" s="55" t="s">
        <v>155</v>
      </c>
      <c r="H15" s="56" t="s">
        <v>907</v>
      </c>
      <c r="I15" s="56" t="s">
        <v>906</v>
      </c>
      <c r="J15" s="55" t="s">
        <v>86</v>
      </c>
      <c r="K15" s="56"/>
      <c r="L15" s="57"/>
      <c r="M15" s="56"/>
    </row>
    <row r="16" spans="1:14" ht="34.200000000000003" x14ac:dyDescent="0.3">
      <c r="B16" s="55">
        <v>1</v>
      </c>
      <c r="C16" s="55" t="s">
        <v>174</v>
      </c>
      <c r="D16" s="56" t="s">
        <v>910</v>
      </c>
      <c r="E16" s="56" t="s">
        <v>911</v>
      </c>
      <c r="F16" s="55" t="s">
        <v>5</v>
      </c>
      <c r="G16" s="55" t="s">
        <v>155</v>
      </c>
      <c r="H16" s="56" t="s">
        <v>914</v>
      </c>
      <c r="I16" s="56" t="s">
        <v>906</v>
      </c>
      <c r="J16" s="55" t="s">
        <v>86</v>
      </c>
      <c r="K16" s="56"/>
      <c r="L16" s="57"/>
      <c r="M16" s="56"/>
    </row>
    <row r="17" spans="2:13" ht="12" thickBot="1" x14ac:dyDescent="0.35">
      <c r="D17" s="59"/>
      <c r="E17" s="59"/>
      <c r="H17" s="59"/>
      <c r="I17" s="59"/>
      <c r="K17" s="59"/>
      <c r="M17" s="59"/>
    </row>
    <row r="18" spans="2:13" s="48" customFormat="1" ht="21" thickTop="1" x14ac:dyDescent="0.3">
      <c r="B18" s="51" t="s">
        <v>93</v>
      </c>
      <c r="C18" s="51" t="s">
        <v>75</v>
      </c>
      <c r="D18" s="51" t="s">
        <v>76</v>
      </c>
      <c r="E18" s="51" t="s">
        <v>77</v>
      </c>
      <c r="F18" s="51" t="s">
        <v>78</v>
      </c>
      <c r="G18" s="51" t="s">
        <v>79</v>
      </c>
      <c r="H18" s="52" t="s">
        <v>156</v>
      </c>
      <c r="I18" s="52" t="s">
        <v>157</v>
      </c>
      <c r="J18" s="52" t="s">
        <v>158</v>
      </c>
      <c r="K18" s="52" t="s">
        <v>80</v>
      </c>
      <c r="L18" s="53" t="s">
        <v>94</v>
      </c>
      <c r="M18" s="53" t="s">
        <v>95</v>
      </c>
    </row>
    <row r="19" spans="2:13" ht="68.400000000000006" x14ac:dyDescent="0.3">
      <c r="B19" s="55">
        <v>2</v>
      </c>
      <c r="C19" s="55" t="s">
        <v>174</v>
      </c>
      <c r="D19" s="56" t="s">
        <v>910</v>
      </c>
      <c r="E19" s="56" t="s">
        <v>912</v>
      </c>
      <c r="F19" s="55" t="s">
        <v>5</v>
      </c>
      <c r="G19" s="55" t="s">
        <v>155</v>
      </c>
      <c r="H19" s="56" t="s">
        <v>912</v>
      </c>
      <c r="I19" s="56" t="s">
        <v>913</v>
      </c>
      <c r="J19" s="55" t="s">
        <v>86</v>
      </c>
      <c r="K19" s="56"/>
      <c r="L19" s="57"/>
      <c r="M19" s="56"/>
    </row>
    <row r="20" spans="2:13" ht="34.200000000000003" x14ac:dyDescent="0.3">
      <c r="B20" s="55">
        <v>2</v>
      </c>
      <c r="C20" s="55" t="s">
        <v>174</v>
      </c>
      <c r="D20" s="56" t="s">
        <v>916</v>
      </c>
      <c r="E20" s="56" t="s">
        <v>917</v>
      </c>
      <c r="F20" s="55" t="s">
        <v>5</v>
      </c>
      <c r="G20" s="55" t="s">
        <v>155</v>
      </c>
      <c r="H20" s="56" t="s">
        <v>915</v>
      </c>
      <c r="I20" s="56" t="s">
        <v>906</v>
      </c>
      <c r="J20" s="55" t="s">
        <v>86</v>
      </c>
      <c r="K20" s="56"/>
      <c r="L20" s="57"/>
      <c r="M20" s="56"/>
    </row>
    <row r="21" spans="2:13" ht="12" thickBot="1" x14ac:dyDescent="0.35">
      <c r="D21" s="59"/>
      <c r="E21" s="59"/>
      <c r="H21" s="59"/>
      <c r="I21" s="59"/>
      <c r="K21" s="59"/>
      <c r="M21" s="59"/>
    </row>
    <row r="22" spans="2:13" s="48" customFormat="1" ht="30.6" customHeight="1" thickTop="1" x14ac:dyDescent="0.3">
      <c r="B22" s="51" t="s">
        <v>93</v>
      </c>
      <c r="C22" s="51" t="s">
        <v>75</v>
      </c>
      <c r="D22" s="51" t="s">
        <v>76</v>
      </c>
      <c r="E22" s="51" t="s">
        <v>77</v>
      </c>
      <c r="F22" s="51" t="s">
        <v>78</v>
      </c>
      <c r="G22" s="51" t="s">
        <v>79</v>
      </c>
      <c r="H22" s="52" t="s">
        <v>156</v>
      </c>
      <c r="I22" s="52" t="s">
        <v>157</v>
      </c>
      <c r="J22" s="52" t="s">
        <v>158</v>
      </c>
      <c r="K22" s="52" t="s">
        <v>80</v>
      </c>
      <c r="L22" s="53" t="s">
        <v>94</v>
      </c>
      <c r="M22" s="53" t="s">
        <v>95</v>
      </c>
    </row>
    <row r="23" spans="2:13" ht="90.6" customHeight="1" x14ac:dyDescent="0.3">
      <c r="B23" s="55">
        <v>3</v>
      </c>
      <c r="C23" s="55" t="s">
        <v>174</v>
      </c>
      <c r="D23" s="56" t="s">
        <v>848</v>
      </c>
      <c r="E23" s="56" t="s">
        <v>919</v>
      </c>
      <c r="F23" s="55" t="s">
        <v>5</v>
      </c>
      <c r="G23" s="55" t="s">
        <v>155</v>
      </c>
      <c r="H23" s="56" t="s">
        <v>920</v>
      </c>
      <c r="I23" s="56" t="s">
        <v>918</v>
      </c>
      <c r="J23" s="55" t="s">
        <v>87</v>
      </c>
      <c r="K23" s="56"/>
      <c r="L23" s="57"/>
      <c r="M23" s="56"/>
    </row>
    <row r="24" spans="2:13" ht="12" thickBot="1" x14ac:dyDescent="0.35">
      <c r="D24" s="59"/>
      <c r="E24" s="59"/>
      <c r="H24" s="59"/>
      <c r="I24" s="59"/>
      <c r="K24" s="59"/>
      <c r="M24" s="59"/>
    </row>
    <row r="25" spans="2:13" s="48" customFormat="1" ht="21" thickTop="1" x14ac:dyDescent="0.3">
      <c r="B25" s="51" t="s">
        <v>93</v>
      </c>
      <c r="C25" s="51" t="s">
        <v>75</v>
      </c>
      <c r="D25" s="51" t="s">
        <v>76</v>
      </c>
      <c r="E25" s="51" t="s">
        <v>77</v>
      </c>
      <c r="F25" s="51" t="s">
        <v>78</v>
      </c>
      <c r="G25" s="51" t="s">
        <v>79</v>
      </c>
      <c r="H25" s="52" t="s">
        <v>156</v>
      </c>
      <c r="I25" s="52" t="s">
        <v>157</v>
      </c>
      <c r="J25" s="52" t="s">
        <v>158</v>
      </c>
      <c r="K25" s="52" t="s">
        <v>80</v>
      </c>
      <c r="L25" s="53" t="s">
        <v>94</v>
      </c>
      <c r="M25" s="53" t="s">
        <v>95</v>
      </c>
    </row>
    <row r="26" spans="2:13" ht="57" x14ac:dyDescent="0.3">
      <c r="B26" s="55">
        <v>4</v>
      </c>
      <c r="C26" s="55" t="s">
        <v>174</v>
      </c>
      <c r="D26" s="56" t="s">
        <v>449</v>
      </c>
      <c r="E26" s="56" t="s">
        <v>930</v>
      </c>
      <c r="F26" s="55" t="s">
        <v>5</v>
      </c>
      <c r="G26" s="55" t="s">
        <v>155</v>
      </c>
      <c r="H26" s="56" t="s">
        <v>921</v>
      </c>
      <c r="I26" s="56" t="s">
        <v>922</v>
      </c>
      <c r="J26" s="55" t="s">
        <v>88</v>
      </c>
      <c r="K26" s="56"/>
      <c r="L26" s="57"/>
      <c r="M26" s="56"/>
    </row>
    <row r="27" spans="2:13" ht="68.400000000000006" x14ac:dyDescent="0.3">
      <c r="B27" s="55">
        <v>4</v>
      </c>
      <c r="C27" s="55" t="s">
        <v>174</v>
      </c>
      <c r="D27" s="56" t="s">
        <v>449</v>
      </c>
      <c r="E27" s="56" t="s">
        <v>931</v>
      </c>
      <c r="F27" s="55" t="s">
        <v>5</v>
      </c>
      <c r="G27" s="55" t="s">
        <v>155</v>
      </c>
      <c r="H27" s="56" t="s">
        <v>923</v>
      </c>
      <c r="I27" s="56" t="s">
        <v>924</v>
      </c>
      <c r="J27" s="55" t="s">
        <v>88</v>
      </c>
      <c r="K27" s="56"/>
      <c r="L27" s="57"/>
      <c r="M27" s="56"/>
    </row>
    <row r="28" spans="2:13" ht="57" x14ac:dyDescent="0.3">
      <c r="B28" s="55">
        <v>4</v>
      </c>
      <c r="C28" s="55" t="s">
        <v>174</v>
      </c>
      <c r="D28" s="56" t="s">
        <v>933</v>
      </c>
      <c r="E28" s="56" t="s">
        <v>932</v>
      </c>
      <c r="F28" s="55" t="s">
        <v>5</v>
      </c>
      <c r="G28" s="55" t="s">
        <v>155</v>
      </c>
      <c r="H28" s="56" t="s">
        <v>925</v>
      </c>
      <c r="I28" s="56" t="s">
        <v>926</v>
      </c>
      <c r="J28" s="55" t="s">
        <v>88</v>
      </c>
      <c r="K28" s="56"/>
      <c r="L28" s="57"/>
      <c r="M28" s="56"/>
    </row>
    <row r="29" spans="2:13" ht="68.400000000000006" x14ac:dyDescent="0.3">
      <c r="B29" s="55">
        <v>4</v>
      </c>
      <c r="C29" s="55" t="s">
        <v>174</v>
      </c>
      <c r="D29" s="56" t="s">
        <v>849</v>
      </c>
      <c r="E29" s="56" t="s">
        <v>934</v>
      </c>
      <c r="F29" s="55" t="s">
        <v>5</v>
      </c>
      <c r="G29" s="55" t="s">
        <v>155</v>
      </c>
      <c r="H29" s="56" t="s">
        <v>927</v>
      </c>
      <c r="I29" s="56" t="s">
        <v>928</v>
      </c>
      <c r="J29" s="55" t="s">
        <v>88</v>
      </c>
      <c r="K29" s="56"/>
      <c r="L29" s="57"/>
      <c r="M29" s="56"/>
    </row>
    <row r="30" spans="2:13" ht="91.2" x14ac:dyDescent="0.3">
      <c r="B30" s="55">
        <v>4</v>
      </c>
      <c r="C30" s="55" t="s">
        <v>174</v>
      </c>
      <c r="D30" s="56" t="s">
        <v>848</v>
      </c>
      <c r="E30" s="56" t="s">
        <v>919</v>
      </c>
      <c r="F30" s="55" t="s">
        <v>5</v>
      </c>
      <c r="G30" s="55" t="s">
        <v>155</v>
      </c>
      <c r="H30" s="56" t="s">
        <v>929</v>
      </c>
      <c r="I30" s="56" t="s">
        <v>918</v>
      </c>
      <c r="J30" s="55" t="s">
        <v>87</v>
      </c>
      <c r="K30" s="56"/>
      <c r="L30" s="57"/>
      <c r="M30" s="56"/>
    </row>
  </sheetData>
  <sheetProtection formatCells="0" formatColumns="0" formatRows="0" insertColumns="0" insertRows="0" insertHyperlinks="0" deleteColumns="0" deleteRows="0" sort="0" autoFilter="0" pivotTables="0"/>
  <mergeCells count="11">
    <mergeCell ref="C10:C11"/>
    <mergeCell ref="D10:D11"/>
    <mergeCell ref="L10:M11"/>
    <mergeCell ref="B2:C7"/>
    <mergeCell ref="D2:K3"/>
    <mergeCell ref="L2:M3"/>
    <mergeCell ref="D4:K5"/>
    <mergeCell ref="L4:M5"/>
    <mergeCell ref="D6:K7"/>
    <mergeCell ref="L6:M6"/>
    <mergeCell ref="L7:M7"/>
  </mergeCells>
  <dataValidations count="6">
    <dataValidation type="list" allowBlank="1" showInputMessage="1" showErrorMessage="1" sqref="B15:B16 B23 B26:B30 B19:B21" xr:uid="{00000000-0002-0000-3400-000000000000}">
      <formula1>Trimestre</formula1>
    </dataValidation>
    <dataValidation type="list" allowBlank="1" showInputMessage="1" showErrorMessage="1" sqref="G23 G15:G16 G26:G30 G19:G21" xr:uid="{00000000-0002-0000-3400-000001000000}">
      <formula1>Área</formula1>
    </dataValidation>
    <dataValidation type="list" allowBlank="1" showInputMessage="1" showErrorMessage="1" sqref="L26:L30 L23 L15:L16 L19:L21" xr:uid="{00000000-0002-0000-3400-000002000000}">
      <formula1>Cumplimiento</formula1>
    </dataValidation>
    <dataValidation type="list" allowBlank="1" showInputMessage="1" showErrorMessage="1" sqref="J15:J16 J26:J30 J23 J19:J21" xr:uid="{00000000-0002-0000-3400-000003000000}">
      <formula1>Categoría</formula1>
    </dataValidation>
    <dataValidation type="list" allowBlank="1" showInputMessage="1" showErrorMessage="1" sqref="F23 F15:F16 F26:F30 F19:F21" xr:uid="{00000000-0002-0000-3400-000004000000}">
      <formula1>Alta_Dirección</formula1>
    </dataValidation>
    <dataValidation type="list" allowBlank="1" showInputMessage="1" showErrorMessage="1" sqref="C15:C16 C23 C26:C30 C19:C21" xr:uid="{00000000-0002-0000-3400-000005000000}">
      <formula1>Frentes</formula1>
    </dataValidation>
  </dataValidations>
  <hyperlinks>
    <hyperlink ref="L10:M11" location="Instrucciones!A1" display="Instrucciones para el diligenciamiento" xr:uid="{00000000-0004-0000-3400-000000000000}"/>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id="{3E8AA8BB-9925-4358-A6A8-31E6F9ABDC2A}">
            <xm:f>NOT(ISERROR(SEARCH(TB!$B$25,L15)))</xm:f>
            <xm:f>TB!$B$25</xm:f>
            <x14:dxf>
              <fill>
                <patternFill>
                  <fgColor theme="1"/>
                  <bgColor rgb="FF00B050"/>
                </patternFill>
              </fill>
            </x14:dxf>
          </x14:cfRule>
          <x14:cfRule type="containsText" priority="14" operator="containsText" id="{2047872F-8296-448F-A828-49393C747256}">
            <xm:f>NOT(ISERROR(SEARCH(TB!$B$24,L15)))</xm:f>
            <xm:f>TB!$B$24</xm:f>
            <x14:dxf>
              <fill>
                <patternFill>
                  <fgColor theme="1"/>
                  <bgColor rgb="FFFFFF00"/>
                </patternFill>
              </fill>
            </x14:dxf>
          </x14:cfRule>
          <x14:cfRule type="containsText" priority="15" operator="containsText" id="{0C61F983-8E60-40E6-8D96-0DF4039C7C8F}">
            <xm:f>NOT(ISERROR(SEARCH(TB!$B$23,L15)))</xm:f>
            <xm:f>TB!$B$23</xm:f>
            <x14:dxf>
              <fill>
                <patternFill>
                  <fgColor theme="1"/>
                  <bgColor rgb="FFFFC000"/>
                </patternFill>
              </fill>
            </x14:dxf>
          </x14:cfRule>
          <x14:cfRule type="containsText" priority="16" operator="containsText" id="{C1E63DE7-2458-427E-9F2F-B91C7715B21E}">
            <xm:f>NOT(ISERROR(SEARCH(TB!$B$22,L15)))</xm:f>
            <xm:f>TB!$B$22</xm:f>
            <x14:dxf>
              <fill>
                <patternFill>
                  <fgColor theme="1"/>
                  <bgColor rgb="FFFF0000"/>
                </patternFill>
              </fill>
            </x14:dxf>
          </x14:cfRule>
          <xm:sqref>L15:L16 L19:L20</xm:sqref>
        </x14:conditionalFormatting>
        <x14:conditionalFormatting xmlns:xm="http://schemas.microsoft.com/office/excel/2006/main">
          <x14:cfRule type="containsText" priority="5" operator="containsText" id="{0C6B1908-661B-4F16-A363-045547947065}">
            <xm:f>NOT(ISERROR(SEARCH(TB!$B$25,L23)))</xm:f>
            <xm:f>TB!$B$25</xm:f>
            <x14:dxf>
              <fill>
                <patternFill>
                  <fgColor theme="1"/>
                  <bgColor rgb="FF00B050"/>
                </patternFill>
              </fill>
            </x14:dxf>
          </x14:cfRule>
          <x14:cfRule type="containsText" priority="6" operator="containsText" id="{9AF7D244-E6A1-4D43-AEEF-41A764CDE529}">
            <xm:f>NOT(ISERROR(SEARCH(TB!$B$24,L23)))</xm:f>
            <xm:f>TB!$B$24</xm:f>
            <x14:dxf>
              <fill>
                <patternFill>
                  <fgColor theme="1"/>
                  <bgColor rgb="FFFFFF00"/>
                </patternFill>
              </fill>
            </x14:dxf>
          </x14:cfRule>
          <x14:cfRule type="containsText" priority="7" operator="containsText" id="{64D2CB0E-EC3D-44D9-B18E-2B52B57FD66D}">
            <xm:f>NOT(ISERROR(SEARCH(TB!$B$23,L23)))</xm:f>
            <xm:f>TB!$B$23</xm:f>
            <x14:dxf>
              <fill>
                <patternFill>
                  <fgColor theme="1"/>
                  <bgColor rgb="FFFFC000"/>
                </patternFill>
              </fill>
            </x14:dxf>
          </x14:cfRule>
          <x14:cfRule type="containsText" priority="8" operator="containsText" id="{9AC98660-6D15-4170-86FA-9CB6AE88639F}">
            <xm:f>NOT(ISERROR(SEARCH(TB!$B$22,L23)))</xm:f>
            <xm:f>TB!$B$22</xm:f>
            <x14:dxf>
              <fill>
                <patternFill>
                  <fgColor theme="1"/>
                  <bgColor rgb="FFFF0000"/>
                </patternFill>
              </fill>
            </x14:dxf>
          </x14:cfRule>
          <xm:sqref>L23</xm:sqref>
        </x14:conditionalFormatting>
        <x14:conditionalFormatting xmlns:xm="http://schemas.microsoft.com/office/excel/2006/main">
          <x14:cfRule type="containsText" priority="1" operator="containsText" id="{AAC9D7CA-AE17-488A-AD6B-2BC8337A1E32}">
            <xm:f>NOT(ISERROR(SEARCH(TB!$B$25,L26)))</xm:f>
            <xm:f>TB!$B$25</xm:f>
            <x14:dxf>
              <fill>
                <patternFill>
                  <fgColor theme="1"/>
                  <bgColor rgb="FF00B050"/>
                </patternFill>
              </fill>
            </x14:dxf>
          </x14:cfRule>
          <x14:cfRule type="containsText" priority="2" operator="containsText" id="{55282E18-1DBF-441C-8D4A-D2345F4EF351}">
            <xm:f>NOT(ISERROR(SEARCH(TB!$B$24,L26)))</xm:f>
            <xm:f>TB!$B$24</xm:f>
            <x14:dxf>
              <fill>
                <patternFill>
                  <fgColor theme="1"/>
                  <bgColor rgb="FFFFFF00"/>
                </patternFill>
              </fill>
            </x14:dxf>
          </x14:cfRule>
          <x14:cfRule type="containsText" priority="3" operator="containsText" id="{E852350C-776F-494B-96D2-B9532D7C7B1E}">
            <xm:f>NOT(ISERROR(SEARCH(TB!$B$23,L26)))</xm:f>
            <xm:f>TB!$B$23</xm:f>
            <x14:dxf>
              <fill>
                <patternFill>
                  <fgColor theme="1"/>
                  <bgColor rgb="FFFFC000"/>
                </patternFill>
              </fill>
            </x14:dxf>
          </x14:cfRule>
          <x14:cfRule type="containsText" priority="4" operator="containsText" id="{40E2B904-BEC3-441B-9634-04A2607E2077}">
            <xm:f>NOT(ISERROR(SEARCH(TB!$B$22,L26)))</xm:f>
            <xm:f>TB!$B$22</xm:f>
            <x14:dxf>
              <fill>
                <patternFill>
                  <fgColor theme="1"/>
                  <bgColor rgb="FFFF0000"/>
                </patternFill>
              </fill>
            </x14:dxf>
          </x14:cfRule>
          <xm:sqref>L26:L30</xm:sqref>
        </x14:conditionalFormatting>
      </x14:conditionalFormatting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7"/>
  <dimension ref="A1:G24"/>
  <sheetViews>
    <sheetView zoomScale="90" zoomScaleNormal="90" workbookViewId="0">
      <pane ySplit="12" topLeftCell="A13" activePane="bottomLeft" state="frozen"/>
      <selection activeCell="C36" sqref="C36:D36"/>
      <selection pane="bottomLeft" activeCell="C13" sqref="C13:D13"/>
    </sheetView>
  </sheetViews>
  <sheetFormatPr baseColWidth="10" defaultColWidth="0" defaultRowHeight="11.4" x14ac:dyDescent="0.3"/>
  <cols>
    <col min="1" max="1" width="7" style="54" customWidth="1"/>
    <col min="2" max="2" width="27.88671875" style="54" customWidth="1"/>
    <col min="3" max="3" width="72.6640625" style="54" customWidth="1"/>
    <col min="4" max="4" width="29.33203125" style="54" customWidth="1"/>
    <col min="5" max="5" width="7" style="54" customWidth="1"/>
    <col min="6" max="7" width="0" style="54" hidden="1" customWidth="1"/>
    <col min="8" max="16384" width="11.5546875" style="54" hidden="1"/>
  </cols>
  <sheetData>
    <row r="1" spans="1:5" s="80" customFormat="1" ht="14.4" x14ac:dyDescent="0.3">
      <c r="A1" s="62"/>
      <c r="B1" s="62"/>
      <c r="C1" s="63"/>
      <c r="D1" s="62"/>
      <c r="E1" s="62"/>
    </row>
    <row r="2" spans="1:5" s="80" customFormat="1" ht="9.6" customHeight="1" x14ac:dyDescent="0.3">
      <c r="A2" s="62"/>
      <c r="B2" s="142"/>
      <c r="C2" s="160" t="s">
        <v>0</v>
      </c>
      <c r="D2" s="162" t="s">
        <v>236</v>
      </c>
      <c r="E2" s="62"/>
    </row>
    <row r="3" spans="1:5" s="80" customFormat="1" ht="9.6" customHeight="1" x14ac:dyDescent="0.3">
      <c r="A3" s="62"/>
      <c r="B3" s="142"/>
      <c r="C3" s="160"/>
      <c r="D3" s="162"/>
      <c r="E3" s="62"/>
    </row>
    <row r="4" spans="1:5" s="80" customFormat="1" ht="9.6" customHeight="1" x14ac:dyDescent="0.3">
      <c r="A4" s="62"/>
      <c r="B4" s="142"/>
      <c r="C4" s="160" t="s">
        <v>1</v>
      </c>
      <c r="D4" s="162" t="s">
        <v>172</v>
      </c>
      <c r="E4" s="62"/>
    </row>
    <row r="5" spans="1:5" s="80" customFormat="1" ht="9.6" customHeight="1" x14ac:dyDescent="0.3">
      <c r="A5" s="62"/>
      <c r="B5" s="142"/>
      <c r="C5" s="160"/>
      <c r="D5" s="162"/>
      <c r="E5" s="62"/>
    </row>
    <row r="6" spans="1:5" s="80" customFormat="1" ht="12.6" customHeight="1" x14ac:dyDescent="0.3">
      <c r="A6" s="62"/>
      <c r="B6" s="142"/>
      <c r="C6" s="160" t="s">
        <v>2</v>
      </c>
      <c r="D6" s="79" t="s">
        <v>171</v>
      </c>
      <c r="E6" s="62"/>
    </row>
    <row r="7" spans="1:5" s="80" customFormat="1" ht="12.6" customHeight="1" x14ac:dyDescent="0.3">
      <c r="A7" s="62"/>
      <c r="B7" s="142"/>
      <c r="C7" s="160"/>
      <c r="D7" s="61" t="s">
        <v>235</v>
      </c>
      <c r="E7" s="62"/>
    </row>
    <row r="10" spans="1:5" ht="11.4" customHeight="1" x14ac:dyDescent="0.3">
      <c r="B10" s="173" t="s">
        <v>101</v>
      </c>
      <c r="C10" s="173"/>
      <c r="D10" s="173"/>
    </row>
    <row r="11" spans="1:5" ht="11.4" customHeight="1" x14ac:dyDescent="0.3">
      <c r="B11" s="173"/>
      <c r="C11" s="173"/>
      <c r="D11" s="173"/>
    </row>
    <row r="12" spans="1:5" ht="11.4" customHeight="1" thickBot="1" x14ac:dyDescent="0.35">
      <c r="B12" s="173"/>
      <c r="C12" s="173"/>
      <c r="D12" s="173"/>
    </row>
    <row r="13" spans="1:5" ht="34.200000000000003" customHeight="1" thickTop="1" x14ac:dyDescent="0.3">
      <c r="B13" s="81" t="s">
        <v>93</v>
      </c>
      <c r="C13" s="174" t="s">
        <v>106</v>
      </c>
      <c r="D13" s="174"/>
    </row>
    <row r="14" spans="1:5" ht="45.6" customHeight="1" x14ac:dyDescent="0.3">
      <c r="B14" s="82" t="s">
        <v>75</v>
      </c>
      <c r="C14" s="175" t="s">
        <v>110</v>
      </c>
      <c r="D14" s="175"/>
    </row>
    <row r="15" spans="1:5" ht="34.200000000000003" customHeight="1" x14ac:dyDescent="0.3">
      <c r="B15" s="82" t="s">
        <v>76</v>
      </c>
      <c r="C15" s="175" t="s">
        <v>113</v>
      </c>
      <c r="D15" s="175"/>
    </row>
    <row r="16" spans="1:5" ht="34.200000000000003" customHeight="1" x14ac:dyDescent="0.3">
      <c r="B16" s="82" t="s">
        <v>77</v>
      </c>
      <c r="C16" s="175" t="s">
        <v>114</v>
      </c>
      <c r="D16" s="175"/>
    </row>
    <row r="17" spans="2:4" ht="34.200000000000003" customHeight="1" x14ac:dyDescent="0.3">
      <c r="B17" s="82" t="s">
        <v>78</v>
      </c>
      <c r="C17" s="175" t="s">
        <v>111</v>
      </c>
      <c r="D17" s="175"/>
    </row>
    <row r="18" spans="2:4" ht="34.200000000000003" customHeight="1" x14ac:dyDescent="0.3">
      <c r="B18" s="82" t="s">
        <v>79</v>
      </c>
      <c r="C18" s="175" t="s">
        <v>112</v>
      </c>
      <c r="D18" s="175"/>
    </row>
    <row r="19" spans="2:4" ht="45.6" customHeight="1" x14ac:dyDescent="0.3">
      <c r="B19" s="83" t="s">
        <v>156</v>
      </c>
      <c r="C19" s="175" t="s">
        <v>109</v>
      </c>
      <c r="D19" s="175"/>
    </row>
    <row r="20" spans="2:4" ht="45.6" customHeight="1" x14ac:dyDescent="0.3">
      <c r="B20" s="83" t="s">
        <v>165</v>
      </c>
      <c r="C20" s="175" t="s">
        <v>166</v>
      </c>
      <c r="D20" s="175"/>
    </row>
    <row r="21" spans="2:4" ht="91.2" customHeight="1" x14ac:dyDescent="0.3">
      <c r="B21" s="83" t="s">
        <v>164</v>
      </c>
      <c r="C21" s="175" t="s">
        <v>107</v>
      </c>
      <c r="D21" s="175"/>
    </row>
    <row r="22" spans="2:4" ht="34.200000000000003" customHeight="1" x14ac:dyDescent="0.3">
      <c r="B22" s="83" t="s">
        <v>103</v>
      </c>
      <c r="C22" s="175" t="s">
        <v>108</v>
      </c>
      <c r="D22" s="175"/>
    </row>
    <row r="23" spans="2:4" ht="91.2" customHeight="1" x14ac:dyDescent="0.3">
      <c r="B23" s="84" t="s">
        <v>104</v>
      </c>
      <c r="C23" s="175" t="s">
        <v>102</v>
      </c>
      <c r="D23" s="175"/>
    </row>
    <row r="24" spans="2:4" ht="45.6" customHeight="1" x14ac:dyDescent="0.3">
      <c r="B24" s="84" t="s">
        <v>105</v>
      </c>
      <c r="C24" s="175" t="s">
        <v>117</v>
      </c>
      <c r="D24" s="175"/>
    </row>
  </sheetData>
  <sheetProtection formatCells="0" formatColumns="0" formatRows="0" insertColumns="0" insertRows="0" insertHyperlinks="0" deleteColumns="0" deleteRows="0" sort="0" autoFilter="0" pivotTables="0"/>
  <mergeCells count="19">
    <mergeCell ref="C13:D13"/>
    <mergeCell ref="C24:D24"/>
    <mergeCell ref="C23:D23"/>
    <mergeCell ref="C22:D22"/>
    <mergeCell ref="C21:D21"/>
    <mergeCell ref="C20:D20"/>
    <mergeCell ref="C19:D19"/>
    <mergeCell ref="C18:D18"/>
    <mergeCell ref="C17:D17"/>
    <mergeCell ref="C16:D16"/>
    <mergeCell ref="C15:D15"/>
    <mergeCell ref="C14:D14"/>
    <mergeCell ref="C6:C7"/>
    <mergeCell ref="C4:C5"/>
    <mergeCell ref="C2:C3"/>
    <mergeCell ref="B2:B7"/>
    <mergeCell ref="B10:D12"/>
    <mergeCell ref="D2:D3"/>
    <mergeCell ref="D4:D5"/>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9"/>
  <dimension ref="B3:B84"/>
  <sheetViews>
    <sheetView workbookViewId="0">
      <selection activeCell="A86" sqref="A86"/>
    </sheetView>
  </sheetViews>
  <sheetFormatPr baseColWidth="10" defaultColWidth="11.5546875" defaultRowHeight="11.4" x14ac:dyDescent="0.2"/>
  <cols>
    <col min="1" max="1" width="11.5546875" style="11"/>
    <col min="2" max="2" width="87.109375" style="11" customWidth="1"/>
    <col min="3" max="16384" width="11.5546875" style="11"/>
  </cols>
  <sheetData>
    <row r="3" spans="2:2" x14ac:dyDescent="0.2">
      <c r="B3" s="13" t="s">
        <v>81</v>
      </c>
    </row>
    <row r="4" spans="2:2" x14ac:dyDescent="0.2">
      <c r="B4" s="12" t="s">
        <v>82</v>
      </c>
    </row>
    <row r="5" spans="2:2" x14ac:dyDescent="0.2">
      <c r="B5" s="12" t="s">
        <v>83</v>
      </c>
    </row>
    <row r="6" spans="2:2" x14ac:dyDescent="0.2">
      <c r="B6" s="12" t="s">
        <v>173</v>
      </c>
    </row>
    <row r="7" spans="2:2" x14ac:dyDescent="0.2">
      <c r="B7" s="12" t="s">
        <v>175</v>
      </c>
    </row>
    <row r="8" spans="2:2" x14ac:dyDescent="0.2">
      <c r="B8" s="12" t="s">
        <v>174</v>
      </c>
    </row>
    <row r="10" spans="2:2" x14ac:dyDescent="0.2">
      <c r="B10" s="14" t="s">
        <v>84</v>
      </c>
    </row>
    <row r="11" spans="2:2" x14ac:dyDescent="0.2">
      <c r="B11" s="15" t="s">
        <v>3</v>
      </c>
    </row>
    <row r="12" spans="2:2" x14ac:dyDescent="0.2">
      <c r="B12" s="15" t="s">
        <v>4</v>
      </c>
    </row>
    <row r="13" spans="2:2" x14ac:dyDescent="0.2">
      <c r="B13" s="15" t="s">
        <v>5</v>
      </c>
    </row>
    <row r="16" spans="2:2" x14ac:dyDescent="0.2">
      <c r="B16" s="13" t="s">
        <v>85</v>
      </c>
    </row>
    <row r="17" spans="2:2" x14ac:dyDescent="0.2">
      <c r="B17" s="10" t="s">
        <v>86</v>
      </c>
    </row>
    <row r="18" spans="2:2" x14ac:dyDescent="0.2">
      <c r="B18" s="10" t="s">
        <v>87</v>
      </c>
    </row>
    <row r="19" spans="2:2" x14ac:dyDescent="0.2">
      <c r="B19" s="10" t="s">
        <v>88</v>
      </c>
    </row>
    <row r="21" spans="2:2" x14ac:dyDescent="0.2">
      <c r="B21" s="13" t="s">
        <v>89</v>
      </c>
    </row>
    <row r="22" spans="2:2" x14ac:dyDescent="0.2">
      <c r="B22" s="16">
        <f>((100/3)*0)/100</f>
        <v>0</v>
      </c>
    </row>
    <row r="23" spans="2:2" x14ac:dyDescent="0.2">
      <c r="B23" s="16">
        <f>((100/3)*1)/100</f>
        <v>0.33333333333333337</v>
      </c>
    </row>
    <row r="24" spans="2:2" x14ac:dyDescent="0.2">
      <c r="B24" s="16">
        <f>((100/3)*2)/100</f>
        <v>0.66666666666666674</v>
      </c>
    </row>
    <row r="25" spans="2:2" x14ac:dyDescent="0.2">
      <c r="B25" s="16">
        <f>((100/3)*3)/100</f>
        <v>1</v>
      </c>
    </row>
    <row r="27" spans="2:2" x14ac:dyDescent="0.2">
      <c r="B27" s="13" t="s">
        <v>93</v>
      </c>
    </row>
    <row r="28" spans="2:2" x14ac:dyDescent="0.2">
      <c r="B28" s="17">
        <v>1</v>
      </c>
    </row>
    <row r="29" spans="2:2" x14ac:dyDescent="0.2">
      <c r="B29" s="17">
        <v>2</v>
      </c>
    </row>
    <row r="30" spans="2:2" x14ac:dyDescent="0.2">
      <c r="B30" s="17">
        <v>3</v>
      </c>
    </row>
    <row r="31" spans="2:2" x14ac:dyDescent="0.2">
      <c r="B31" s="17">
        <v>4</v>
      </c>
    </row>
    <row r="33" spans="2:2" x14ac:dyDescent="0.2">
      <c r="B33" s="13" t="s">
        <v>159</v>
      </c>
    </row>
    <row r="34" spans="2:2" x14ac:dyDescent="0.2">
      <c r="B34" s="10" t="s">
        <v>7</v>
      </c>
    </row>
    <row r="35" spans="2:2" x14ac:dyDescent="0.2">
      <c r="B35" s="10" t="s">
        <v>13</v>
      </c>
    </row>
    <row r="36" spans="2:2" x14ac:dyDescent="0.2">
      <c r="B36" s="10" t="s">
        <v>19</v>
      </c>
    </row>
    <row r="37" spans="2:2" x14ac:dyDescent="0.2">
      <c r="B37" s="10" t="s">
        <v>30</v>
      </c>
    </row>
    <row r="38" spans="2:2" x14ac:dyDescent="0.2">
      <c r="B38" s="10" t="s">
        <v>41</v>
      </c>
    </row>
    <row r="39" spans="2:2" x14ac:dyDescent="0.2">
      <c r="B39" s="10" t="s">
        <v>47</v>
      </c>
    </row>
    <row r="40" spans="2:2" x14ac:dyDescent="0.2">
      <c r="B40" s="10" t="s">
        <v>146</v>
      </c>
    </row>
    <row r="41" spans="2:2" x14ac:dyDescent="0.2">
      <c r="B41" s="10" t="s">
        <v>147</v>
      </c>
    </row>
    <row r="42" spans="2:2" x14ac:dyDescent="0.2">
      <c r="B42" s="10" t="s">
        <v>148</v>
      </c>
    </row>
    <row r="43" spans="2:2" x14ac:dyDescent="0.2">
      <c r="B43" s="10" t="s">
        <v>149</v>
      </c>
    </row>
    <row r="44" spans="2:2" x14ac:dyDescent="0.2">
      <c r="B44" s="10" t="s">
        <v>150</v>
      </c>
    </row>
    <row r="45" spans="2:2" x14ac:dyDescent="0.2">
      <c r="B45" s="10" t="s">
        <v>9</v>
      </c>
    </row>
    <row r="46" spans="2:2" x14ac:dyDescent="0.2">
      <c r="B46" s="10" t="s">
        <v>15</v>
      </c>
    </row>
    <row r="47" spans="2:2" x14ac:dyDescent="0.2">
      <c r="B47" s="10" t="s">
        <v>21</v>
      </c>
    </row>
    <row r="48" spans="2:2" x14ac:dyDescent="0.2">
      <c r="B48" s="10" t="s">
        <v>26</v>
      </c>
    </row>
    <row r="49" spans="2:2" x14ac:dyDescent="0.2">
      <c r="B49" s="10" t="s">
        <v>32</v>
      </c>
    </row>
    <row r="50" spans="2:2" x14ac:dyDescent="0.2">
      <c r="B50" s="10" t="s">
        <v>43</v>
      </c>
    </row>
    <row r="51" spans="2:2" x14ac:dyDescent="0.2">
      <c r="B51" s="10" t="s">
        <v>142</v>
      </c>
    </row>
    <row r="52" spans="2:2" x14ac:dyDescent="0.2">
      <c r="B52" s="10" t="s">
        <v>37</v>
      </c>
    </row>
    <row r="53" spans="2:2" x14ac:dyDescent="0.2">
      <c r="B53" s="10" t="s">
        <v>49</v>
      </c>
    </row>
    <row r="54" spans="2:2" x14ac:dyDescent="0.2">
      <c r="B54" s="10" t="s">
        <v>53</v>
      </c>
    </row>
    <row r="55" spans="2:2" x14ac:dyDescent="0.2">
      <c r="B55" s="10" t="s">
        <v>57</v>
      </c>
    </row>
    <row r="56" spans="2:2" x14ac:dyDescent="0.2">
      <c r="B56" s="10" t="s">
        <v>61</v>
      </c>
    </row>
    <row r="57" spans="2:2" x14ac:dyDescent="0.2">
      <c r="B57" s="10" t="s">
        <v>65</v>
      </c>
    </row>
    <row r="58" spans="2:2" x14ac:dyDescent="0.2">
      <c r="B58" s="10" t="s">
        <v>68</v>
      </c>
    </row>
    <row r="59" spans="2:2" x14ac:dyDescent="0.2">
      <c r="B59" s="10" t="s">
        <v>70</v>
      </c>
    </row>
    <row r="60" spans="2:2" x14ac:dyDescent="0.2">
      <c r="B60" s="10" t="s">
        <v>139</v>
      </c>
    </row>
    <row r="61" spans="2:2" x14ac:dyDescent="0.2">
      <c r="B61" s="10" t="s">
        <v>140</v>
      </c>
    </row>
    <row r="62" spans="2:2" x14ac:dyDescent="0.2">
      <c r="B62" s="10" t="s">
        <v>143</v>
      </c>
    </row>
    <row r="63" spans="2:2" x14ac:dyDescent="0.2">
      <c r="B63" s="10" t="s">
        <v>133</v>
      </c>
    </row>
    <row r="64" spans="2:2" x14ac:dyDescent="0.2">
      <c r="B64" s="10" t="s">
        <v>134</v>
      </c>
    </row>
    <row r="65" spans="2:2" x14ac:dyDescent="0.2">
      <c r="B65" s="10" t="s">
        <v>135</v>
      </c>
    </row>
    <row r="66" spans="2:2" x14ac:dyDescent="0.2">
      <c r="B66" s="10" t="s">
        <v>136</v>
      </c>
    </row>
    <row r="67" spans="2:2" x14ac:dyDescent="0.2">
      <c r="B67" s="10" t="s">
        <v>137</v>
      </c>
    </row>
    <row r="68" spans="2:2" x14ac:dyDescent="0.2">
      <c r="B68" s="10" t="s">
        <v>138</v>
      </c>
    </row>
    <row r="69" spans="2:2" x14ac:dyDescent="0.2">
      <c r="B69" s="10" t="s">
        <v>141</v>
      </c>
    </row>
    <row r="70" spans="2:2" x14ac:dyDescent="0.2">
      <c r="B70" s="10" t="s">
        <v>154</v>
      </c>
    </row>
    <row r="71" spans="2:2" x14ac:dyDescent="0.2">
      <c r="B71" s="10" t="s">
        <v>144</v>
      </c>
    </row>
    <row r="72" spans="2:2" x14ac:dyDescent="0.2">
      <c r="B72" s="10" t="s">
        <v>145</v>
      </c>
    </row>
    <row r="73" spans="2:2" x14ac:dyDescent="0.2">
      <c r="B73" s="10" t="s">
        <v>11</v>
      </c>
    </row>
    <row r="74" spans="2:2" x14ac:dyDescent="0.2">
      <c r="B74" s="10" t="s">
        <v>17</v>
      </c>
    </row>
    <row r="75" spans="2:2" x14ac:dyDescent="0.2">
      <c r="B75" s="10" t="s">
        <v>23</v>
      </c>
    </row>
    <row r="76" spans="2:2" x14ac:dyDescent="0.2">
      <c r="B76" s="10" t="s">
        <v>28</v>
      </c>
    </row>
    <row r="77" spans="2:2" x14ac:dyDescent="0.2">
      <c r="B77" s="10" t="s">
        <v>34</v>
      </c>
    </row>
    <row r="78" spans="2:2" x14ac:dyDescent="0.2">
      <c r="B78" s="10" t="s">
        <v>39</v>
      </c>
    </row>
    <row r="79" spans="2:2" x14ac:dyDescent="0.2">
      <c r="B79" s="10" t="s">
        <v>45</v>
      </c>
    </row>
    <row r="80" spans="2:2" x14ac:dyDescent="0.2">
      <c r="B80" s="10" t="s">
        <v>51</v>
      </c>
    </row>
    <row r="81" spans="2:2" x14ac:dyDescent="0.2">
      <c r="B81" s="10" t="s">
        <v>55</v>
      </c>
    </row>
    <row r="82" spans="2:2" x14ac:dyDescent="0.2">
      <c r="B82" s="10" t="s">
        <v>59</v>
      </c>
    </row>
    <row r="83" spans="2:2" x14ac:dyDescent="0.2">
      <c r="B83" s="10" t="s">
        <v>63</v>
      </c>
    </row>
    <row r="84" spans="2:2" x14ac:dyDescent="0.2">
      <c r="B84" s="10" t="s">
        <v>155</v>
      </c>
    </row>
  </sheetData>
  <sheetProtection algorithmName="SHA-512" hashValue="fM4/7kFAPqn3c5OmX0aGzi/mmR2MuzaUttppk3H45jXaCD3NwyBOlEmNnr9HzbOEPqWv4UNHRR5UEhrr71T2Ig==" saltValue="bihovcYGHTlEWpbaFYCHbg==" spinCount="100000" sheet="1" objects="1" scenarios="1"/>
  <dataValidations count="1">
    <dataValidation type="list" allowBlank="1" showInputMessage="1" showErrorMessage="1" sqref="B28:B31" xr:uid="{00000000-0002-0000-3600-000000000000}">
      <formula1>$B$28:$B$31</formula1>
    </dataValidation>
  </dataValidations>
  <hyperlinks>
    <hyperlink ref="B45" location="'2.1'!A1" display="Facultad de Ciencias Administrativas, Económicas y Contables" xr:uid="{00000000-0004-0000-3600-000000000000}"/>
    <hyperlink ref="B46" location="'2.2'!A1" display="Facultad de Ciencias Agropecuarias" xr:uid="{00000000-0004-0000-3600-000001000000}"/>
    <hyperlink ref="B47" location="'2.3'!A1" display="Facultad de Ingeniería" xr:uid="{00000000-0004-0000-3600-000002000000}"/>
    <hyperlink ref="B48" location="'2.4'!A1" display="Facultad de Ciencias de la Salud" xr:uid="{00000000-0004-0000-3600-000003000000}"/>
    <hyperlink ref="B49" location="'2.5'!A1" display="Facultad de Ciencias del Deporte y la Educación Física" xr:uid="{00000000-0004-0000-3600-000004000000}"/>
    <hyperlink ref="B52" location="'2.8'!A1" display="Dirección de Interacción Social Universitaria" xr:uid="{00000000-0004-0000-3600-000005000000}"/>
    <hyperlink ref="B53" location="'2.9'!A1" display="Dirección de Investigación Universitaria" xr:uid="{00000000-0004-0000-3600-000006000000}"/>
    <hyperlink ref="B54" location="'2.10'!A1" display="Dirección de Bienestar Universitario" xr:uid="{00000000-0004-0000-3600-000007000000}"/>
    <hyperlink ref="B55" location="'2.11'!A1" display="Dirección de Autoevaluación y Acreditación" xr:uid="{00000000-0004-0000-3600-000008000000}"/>
    <hyperlink ref="B56" location="'2.12'!A1" display="Instituto de Posgrados" xr:uid="{00000000-0004-0000-3600-000009000000}"/>
    <hyperlink ref="B57" location="'2.13'!A1" display="Unidad de Apoyo Académico" xr:uid="{00000000-0004-0000-3600-00000A000000}"/>
    <hyperlink ref="B58" location="'2.14'!A1" display="Oficina de Desarrollo Académico" xr:uid="{00000000-0004-0000-3600-00000B000000}"/>
    <hyperlink ref="B59" location="'2.15'!A1" display="Oficina de Educación Virtual y a Distancia" xr:uid="{00000000-0004-0000-3600-00000C000000}"/>
    <hyperlink ref="B72" location="'2.28'!A1" display="Orlando Fals Borda" xr:uid="{00000000-0004-0000-3600-00000D000000}"/>
    <hyperlink ref="B71" location="'2.27'!A1" display="Observatorio de Medios y Club de Lectura" xr:uid="{00000000-0004-0000-3600-00000E000000}"/>
    <hyperlink ref="B70" location="'2.26'!A1" display="Innovación Social" xr:uid="{00000000-0004-0000-3600-00000F000000}"/>
    <hyperlink ref="B69" location="'2.25'!A1" display="Equidad y Diversidad" xr:uid="{00000000-0004-0000-3600-000010000000}"/>
    <hyperlink ref="B50" location="'2.6'!A1" display="Facultad de Educación y Facultad de Ciencias Sociales, Humanidades y Ciencias Políticas" xr:uid="{00000000-0004-0000-3600-000011000000}"/>
    <hyperlink ref="B51" location="'2.7'!A1" display="Facultad de Educación" xr:uid="{00000000-0004-0000-3600-000012000000}"/>
    <hyperlink ref="B60" location="'2.16'!A1" display="Dialogando con el Mundo" xr:uid="{00000000-0004-0000-3600-000013000000}"/>
    <hyperlink ref="B61" location="'2.17'!A1" display="Escuela de Formación y Aprendizaje Docente (EFAD)" xr:uid="{00000000-0004-0000-3600-000014000000}"/>
    <hyperlink ref="B62" location="'2.18'!A1" display="Graduados" xr:uid="{00000000-0004-0000-3600-000015000000}"/>
    <hyperlink ref="B63" location="'2.19'!A1" display="Centro Académico Deportivo (CAD)" xr:uid="{00000000-0004-0000-3600-000016000000}"/>
    <hyperlink ref="B64" location="'2.20'!A1" display="Centro de Estudios Agroambientales" xr:uid="{00000000-0004-0000-3600-000017000000}"/>
    <hyperlink ref="B65" location="'2.21'!A1" display="Centro de Idiomas" xr:uid="{00000000-0004-0000-3600-000018000000}"/>
    <hyperlink ref="B66" location="'2.22'!A1" display="Centro Digital de Emprendimiento e Innovación (CDEI)" xr:uid="{00000000-0004-0000-3600-000019000000}"/>
    <hyperlink ref="B67" location="'2.23'!A1" display="Centro Transmedia" xr:uid="{00000000-0004-0000-3600-00001A000000}"/>
    <hyperlink ref="B68" location="'2.24'!A1" display="Centro de Gestión del Conocimiento y el Aprendizaje (CGCA)" xr:uid="{00000000-0004-0000-3600-00001B000000}"/>
    <hyperlink ref="B73" location="'3.1'!A1" display="Dirección Administrativa de la Seccional Girardot" xr:uid="{00000000-0004-0000-3600-00001C000000}"/>
    <hyperlink ref="B74" location="'3.2'!A1" display="Dirección Administrativa de la Seccional Ubaté" xr:uid="{00000000-0004-0000-3600-00001D000000}"/>
    <hyperlink ref="B75" location="'3.3'!A1" display="Dirección Administrativa de la Extensión Facatativá" xr:uid="{00000000-0004-0000-3600-00001E000000}"/>
    <hyperlink ref="B76" location="'3.4'!A1" display="Dirección Administrativa de la Extensión Soacha" xr:uid="{00000000-0004-0000-3600-00001F000000}"/>
    <hyperlink ref="B77" location="'3.5'!A1" display="Dirección Administrativa de la Extensión Chía" xr:uid="{00000000-0004-0000-3600-000020000000}"/>
    <hyperlink ref="B79" location="'3.6'!A1" display="Dirección Administrativa de la Extensión Zipaquirá" xr:uid="{00000000-0004-0000-3600-000021000000}"/>
    <hyperlink ref="B78" location="'3.6'!A1" display="Dirección Administrativa de la Extensión Zipaquirá" xr:uid="{00000000-0004-0000-3600-000022000000}"/>
    <hyperlink ref="B80" location="'3.8'!A1" display="Dirección de Bienes y Servicios" xr:uid="{00000000-0004-0000-3600-000023000000}"/>
    <hyperlink ref="B81" location="'3.9'!A1" display="Dirección Financiera" xr:uid="{00000000-0004-0000-3600-000024000000}"/>
    <hyperlink ref="B82" location="'3.10'!A1" display="Almacén" xr:uid="{00000000-0004-0000-3600-000025000000}"/>
    <hyperlink ref="B83" location="'3.11'!A1" display="Recursos Físicos y Servicios Generales" xr:uid="{00000000-0004-0000-3600-000026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55</vt:i4>
      </vt:variant>
      <vt:variant>
        <vt:lpstr>Rangos con nombre</vt:lpstr>
      </vt:variant>
      <vt:variant>
        <vt:i4>6</vt:i4>
      </vt:variant>
    </vt:vector>
  </HeadingPairs>
  <TitlesOfParts>
    <vt:vector size="61" baseType="lpstr">
      <vt:lpstr>Contenido</vt:lpstr>
      <vt:lpstr>Estadísticas</vt:lpstr>
      <vt:lpstr>1</vt:lpstr>
      <vt:lpstr>1.1 </vt:lpstr>
      <vt:lpstr>1.2 </vt:lpstr>
      <vt:lpstr>1.3 </vt:lpstr>
      <vt:lpstr>1.4 </vt:lpstr>
      <vt:lpstr>1.5</vt:lpstr>
      <vt:lpstr>1.6 </vt:lpstr>
      <vt:lpstr>1.7</vt:lpstr>
      <vt:lpstr>1.8</vt:lpstr>
      <vt:lpstr>1.9</vt:lpstr>
      <vt:lpstr>1.10</vt:lpstr>
      <vt:lpstr>1.11</vt:lpstr>
      <vt:lpstr>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3</vt:lpstr>
      <vt:lpstr>3.1</vt:lpstr>
      <vt:lpstr>3.2</vt:lpstr>
      <vt:lpstr>3.3</vt:lpstr>
      <vt:lpstr>3.4</vt:lpstr>
      <vt:lpstr>3.5</vt:lpstr>
      <vt:lpstr>3.6</vt:lpstr>
      <vt:lpstr>3.7</vt:lpstr>
      <vt:lpstr>3.8</vt:lpstr>
      <vt:lpstr>3.9</vt:lpstr>
      <vt:lpstr>3.10</vt:lpstr>
      <vt:lpstr>3.11</vt:lpstr>
      <vt:lpstr>3.12</vt:lpstr>
      <vt:lpstr>Instrucciones</vt:lpstr>
      <vt:lpstr>TB</vt:lpstr>
      <vt:lpstr>Alta_Dirección</vt:lpstr>
      <vt:lpstr>Área</vt:lpstr>
      <vt:lpstr>Categoría</vt:lpstr>
      <vt:lpstr>Cumplimiento</vt:lpstr>
      <vt:lpstr>Frentes</vt:lpstr>
      <vt:lpstr>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SANABRIA CASTILLO</dc:creator>
  <cp:lastModifiedBy>MARILYN RUBIO VASQUEZ</cp:lastModifiedBy>
  <cp:lastPrinted>2025-02-06T13:52:09Z</cp:lastPrinted>
  <dcterms:created xsi:type="dcterms:W3CDTF">2024-03-15T16:19:27Z</dcterms:created>
  <dcterms:modified xsi:type="dcterms:W3CDTF">2025-03-07T16:36:00Z</dcterms:modified>
</cp:coreProperties>
</file>