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hyvalbuena_ucundinamarca_edu_co/Documents/1. UDEC 2026/1. CONTRATACION DIRECTA 2026/14. F-CD-125 INV F-209/4. DOCUMENTOS DE PUBLICACIÓN INVITACIONES/"/>
    </mc:Choice>
  </mc:AlternateContent>
  <xr:revisionPtr revIDLastSave="463" documentId="8_{88F7F60D-717E-4005-80C9-8DC643AD14B7}" xr6:coauthVersionLast="47" xr6:coauthVersionMax="47" xr10:uidLastSave="{7EE880F7-476A-4F93-99CC-F32CE9D61A34}"/>
  <bookViews>
    <workbookView xWindow="-120" yWindow="-120" windowWidth="29040" windowHeight="15720" tabRatio="833" xr2:uid="{00000000-000D-0000-FFFF-FFFF00000000}"/>
  </bookViews>
  <sheets>
    <sheet name="PRECIOS BAJOS TRACTO SUCESIVO" sheetId="7" r:id="rId1"/>
    <sheet name="CONTROL CAMBIOS" sheetId="4" state="hidden" r:id="rId2"/>
    <sheet name="Hoja Aux" sheetId="3" state="hidden" r:id="rId3"/>
  </sheets>
  <definedNames>
    <definedName name="_xlnm.Print_Area" localSheetId="1">'CONTROL CAMBIOS'!$A$1:$K$32</definedName>
    <definedName name="_xlnm.Print_Area" localSheetId="0">'PRECIOS BAJOS TRACTO SUCESIVO'!$A$1:$Z$47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7" l="1"/>
  <c r="R26" i="7"/>
  <c r="R27" i="7"/>
  <c r="R28" i="7"/>
  <c r="R29" i="7"/>
  <c r="R30" i="7"/>
  <c r="R24" i="7"/>
  <c r="Q25" i="7"/>
  <c r="Q26" i="7"/>
  <c r="Q27" i="7"/>
  <c r="Q28" i="7"/>
  <c r="Q29" i="7"/>
  <c r="Q30" i="7"/>
  <c r="Q24" i="7"/>
  <c r="O25" i="7"/>
  <c r="O26" i="7"/>
  <c r="O27" i="7"/>
  <c r="O28" i="7"/>
  <c r="O29" i="7"/>
  <c r="O30" i="7"/>
  <c r="O24" i="7"/>
  <c r="M25" i="7"/>
  <c r="M26" i="7"/>
  <c r="M27" i="7"/>
  <c r="M28" i="7"/>
  <c r="M29" i="7"/>
  <c r="M30" i="7"/>
  <c r="M24" i="7"/>
  <c r="K25" i="7"/>
  <c r="K26" i="7"/>
  <c r="K27" i="7"/>
  <c r="K28" i="7"/>
  <c r="K29" i="7"/>
  <c r="K30" i="7"/>
  <c r="K24" i="7"/>
  <c r="G25" i="7"/>
  <c r="I25" i="7" s="1"/>
  <c r="G26" i="7"/>
  <c r="I26" i="7" s="1"/>
  <c r="G27" i="7"/>
  <c r="I27" i="7" s="1"/>
  <c r="G28" i="7"/>
  <c r="I28" i="7" s="1"/>
  <c r="G29" i="7"/>
  <c r="I29" i="7" s="1"/>
  <c r="G30" i="7"/>
  <c r="I30" i="7" s="1"/>
  <c r="G24" i="7"/>
  <c r="I24" i="7" s="1"/>
  <c r="F25" i="7"/>
  <c r="F26" i="7"/>
  <c r="F27" i="7"/>
  <c r="F28" i="7"/>
  <c r="F29" i="7"/>
  <c r="F30" i="7"/>
  <c r="F24" i="7"/>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11" authorId="0" shapeId="0" xr:uid="{D90958E2-258B-473D-8A8C-F80B1095C75C}">
      <text>
        <r>
          <rPr>
            <b/>
            <sz val="9"/>
            <color indexed="81"/>
            <rFont val="Tahoma"/>
            <family val="2"/>
          </rPr>
          <t>Señor oferente, por favor diligencie este espacio.</t>
        </r>
      </text>
    </comment>
    <comment ref="E13"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3"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<sst xmlns="http://schemas.openxmlformats.org/spreadsheetml/2006/main" count="122" uniqueCount="103">
  <si>
    <t>MACROPROCESO DE APOYO</t>
  </si>
  <si>
    <t xml:space="preserve">PROCESO GESTIÓN BIENES Y SERVICIOS </t>
  </si>
  <si>
    <t>JUSTIFICACIÓN ANÁLISIS DE PRECIOS ARTIFICIALMENTE BAJOS</t>
  </si>
  <si>
    <t>32.1</t>
  </si>
  <si>
    <t>AAAA / MM / DD</t>
  </si>
  <si>
    <t>ASPECTOS A TENER EN CUENTA</t>
  </si>
  <si>
    <t xml:space="preserve">ALERTA VALOR MÍNIMO ACEPTABLE </t>
  </si>
  <si>
    <t xml:space="preserve">GASTOS GENERALES </t>
  </si>
  <si>
    <t>IMPREVISTOS</t>
  </si>
  <si>
    <t>UTILIDAD MARGINAL</t>
  </si>
  <si>
    <t>PORCENTAJE (%)</t>
  </si>
  <si>
    <t>VALOR ($)</t>
  </si>
  <si>
    <t>FIRMA DEL REPRESENTANTE LEGAL/PERSONA NATURAL</t>
  </si>
  <si>
    <t>NOMBRE DEL REPRESENTANTE LEGAL/PERSONA NATURAL</t>
  </si>
  <si>
    <t>NOMBRE DEL OFERENTE O RAZÓN SOCIAL</t>
  </si>
  <si>
    <t>32.1-41</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</si>
  <si>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</si>
  <si>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</si>
  <si>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</si>
  <si>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</si>
  <si>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</si>
  <si>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</si>
  <si>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</si>
  <si>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</si>
  <si>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</si>
  <si>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</si>
  <si>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</si>
  <si>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</si>
  <si>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</si>
  <si>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</si>
  <si>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</si>
  <si>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</si>
  <si>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</si>
  <si>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</si>
  <si>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</si>
  <si>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</si>
  <si>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</si>
  <si>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</si>
  <si>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</si>
  <si>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</si>
  <si>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</si>
  <si>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</si>
  <si>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</si>
  <si>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</si>
  <si>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</si>
  <si>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</si>
  <si>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</si>
  <si>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</si>
  <si>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</si>
  <si>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</si>
  <si>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</si>
  <si>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</si>
  <si>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FECHA DE ELABORACIÓN:</t>
  </si>
  <si>
    <t>1. ANÁLISIS DEL VALOR OFERTADO / COTIZADO</t>
  </si>
  <si>
    <t>2. DESAGREGACIÓN DE LA PROPUESTA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</si>
  <si>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</si>
  <si>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</si>
  <si>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</si>
  <si>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</si>
  <si>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</si>
  <si>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</si>
  <si>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</si>
  <si>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</si>
  <si>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</si>
  <si>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COSTO DEL BIEN, SERVICIO U OBRA</t>
  </si>
  <si>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</si>
  <si>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</si>
  <si>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</si>
  <si>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</si>
  <si>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</si>
  <si>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</si>
  <si>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</si>
  <si>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</si>
  <si>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</si>
  <si>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</si>
  <si>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</si>
  <si>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VERSIÓN: 7</t>
  </si>
  <si>
    <t>DESCRIPCIÓN DE LAS ESPECIFICACIONES TÉCNICAS</t>
  </si>
  <si>
    <t>Elige etiqueta</t>
  </si>
  <si>
    <t>CONFIDENCIAL</t>
  </si>
  <si>
    <t>USO INTERNO</t>
  </si>
  <si>
    <t>PÚBLICO</t>
  </si>
  <si>
    <t>Etiqueta de Activo de Información - IN</t>
  </si>
  <si>
    <t>Profesional II</t>
  </si>
  <si>
    <t>Activo de informacion tipo Informacion IN</t>
  </si>
  <si>
    <t>Información Pública reservada (ALTA)</t>
  </si>
  <si>
    <t>Información Pública Clasificada (MEDIA)</t>
  </si>
  <si>
    <t>Información Pública (BAJA)</t>
  </si>
  <si>
    <t>Michael Andrés Duarte Rincón</t>
  </si>
  <si>
    <t>VIGENCIA: 2026-06-04</t>
  </si>
  <si>
    <t>Profesional I</t>
  </si>
  <si>
    <t>Se incluye la condición de "SUPERA EL PRESUPUESTO OFICIAL" como resultado en la aplicación de la fórmula -ALERTA VALOR MÍNIMO ACEPTABLE - en las dos hojas de justificación. Ajusteal formatopor inclusióndel etiquetadodel tipodeactivode información, atendiendoel control 5.13 del Anexo A de la Norma ISO/IEC 27001:2022.</t>
  </si>
  <si>
    <t>PÁGINA: 2 de 2</t>
  </si>
  <si>
    <t>CÓDIGO:  ABSr132</t>
  </si>
  <si>
    <t>INV F-209</t>
  </si>
  <si>
    <t>CONTRATAR EL SERVICIO DE RECOLECCIÓN Y DISPOSICIÓN FINAL DE RESIDUOS PELIGROSOS Y ESPECIALES PARA LA VIGENCIA 2026, CON CUBRIMIENTO INSTITUCIONAL EN LA SEDE PRINCIPAL, SECCIONALES, EXTENSIONES, UNIDADES AGROAMBIENTALES Y CENTRO ACADÉMICO DEPORTIVO–CAD.</t>
  </si>
  <si>
    <t>RESIDUOS QUÍMICOS: Aceites usados, material absorbente, sólidos contaminados, vidrio contaminado, vidrio de laboratorio impregnado con químico, químicos líquidos, químicos sólidos, envases contaminados o impregnados con sustancias peligrosas, elementos y recipientes con residuos de pintura, químicos vencidos, medicamentos, trazas de químicos de laboratorios, plaguicidas, residuos impregnados o contaminados con grasas, aceites o hidrocarburos.</t>
  </si>
  <si>
    <t>BIOSANITARIOS: Gasas, algodón, medicamentos vencidos, Agares microbiológicos, guantes, tapabocas, EPP contaminados</t>
  </si>
  <si>
    <t>CORTOPUNZANTES: Agujas, lancetas, cuchillas, laminillas de microscopio, material de vidrio de laboratorio fracturado, contenedor de cortopunzantes (Guardián). Adicionalmente se entregará un guardián de 1 Litro, por cada guardián lleno al que se le haga disposición</t>
  </si>
  <si>
    <t>RESIDUOS BIOLOGICOS ANATOMOPATOLOGICOS: Residuos de partes de animales, fluidos corporales.</t>
  </si>
  <si>
    <t>RESIDUOS POSCONSUMO: Luminarias, pilas alcalinas, elementos periféricos, residuos aparatos eléctricos y electrónicos -RAEES Toners, cartuchos y llantas</t>
  </si>
  <si>
    <t>Transporte (precio unitario) para la recolección en las Sedes: Sede Fusagasugá, Seccionales Girardot y Ubaté, Extensiones Facatativá, Soacha, Chía, y Zipaquirá, las Unidades Agroambientales El Tíbar-Ubaté, El Vergel Facatativá, La Esperanza –Fusagasugá y el Centro Académico Deportivo CAD - Fusagasugá.</t>
  </si>
  <si>
    <t>Guardianes de residuos cortopunzantes (reposición) de 1 Litro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</si>
</sst>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165" formatCode="_-* #,##0.00_-;\-* #,##0.00_-;_-* &quot;-&quot;_-;_-@_-"/>
    <numFmt numFmtId="166" formatCode="yyyy\-mm\-dd;@"/>
  </numFmts>
  <fonts count="27"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FFFFFF"/>
        <bgColor rgb="FFFFFFCC"/>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128">
    <xf numFmtId="0" fontId="0" fillId="0" borderId="0" xfId="0"/>
    <xf numFmtId="0" fontId="8" fillId="0" borderId="0" xfId="0" applyFont="1"/>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0" fillId="2" borderId="0" xfId="0" applyFill="1"/>
    <xf numFmtId="0" fontId="10" fillId="2" borderId="0" xfId="0" applyFont="1" applyFill="1" applyAlignment="1">
      <alignment horizontal="center" vertical="center" wrapText="1"/>
    </xf>
    <xf numFmtId="0" fontId="11"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0" xfId="0" applyFont="1" applyFill="1" applyAlignment="1">
      <alignment horizontal="justify" vertical="center" wrapText="1"/>
    </xf>
    <xf numFmtId="0" fontId="1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4" fillId="2" borderId="0" xfId="0" applyFont="1" applyFill="1" applyAlignment="1">
      <alignment horizontal="right" vertical="center" wrapText="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2" fillId="2" borderId="0" xfId="0" applyFont="1" applyFill="1" applyAlignment="1" applyProtection="1">
      <alignment vertical="center" wrapText="1"/>
      <protection hidden="1"/>
    </xf>
    <xf numFmtId="0" fontId="11" fillId="3" borderId="2" xfId="0" applyFont="1" applyFill="1" applyBorder="1" applyAlignment="1" applyProtection="1">
      <alignment horizontal="center" vertical="center" wrapText="1"/>
      <protection hidden="1"/>
    </xf>
    <xf numFmtId="0" fontId="6"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6" fillId="2" borderId="0" xfId="0" applyNumberFormat="1" applyFont="1" applyFill="1" applyAlignment="1" applyProtection="1">
      <alignment horizontal="left" vertical="center"/>
      <protection hidden="1"/>
    </xf>
    <xf numFmtId="0" fontId="15" fillId="0" borderId="5" xfId="0" applyFont="1" applyBorder="1" applyAlignment="1" applyProtection="1">
      <alignment horizontal="center" vertical="center" wrapText="1"/>
      <protection hidden="1"/>
    </xf>
    <xf numFmtId="10" fontId="15" fillId="2" borderId="5" xfId="2" applyNumberFormat="1" applyFont="1" applyFill="1" applyBorder="1" applyAlignment="1" applyProtection="1">
      <alignment horizontal="center" vertical="center"/>
      <protection hidden="1"/>
    </xf>
    <xf numFmtId="44" fontId="15" fillId="4" borderId="5" xfId="4" applyFont="1" applyFill="1" applyBorder="1" applyAlignment="1" applyProtection="1">
      <alignment horizontal="center" vertical="center"/>
      <protection locked="0"/>
    </xf>
    <xf numFmtId="0" fontId="2" fillId="2" borderId="0" xfId="0" applyFont="1" applyFill="1" applyAlignment="1" applyProtection="1">
      <alignment horizontal="left" vertical="center" wrapText="1"/>
      <protection hidden="1"/>
    </xf>
    <xf numFmtId="0" fontId="6" fillId="2" borderId="0" xfId="0" applyFont="1" applyFill="1" applyAlignment="1" applyProtection="1">
      <alignment horizontal="justify" vertical="center" wrapText="1"/>
      <protection hidden="1"/>
    </xf>
    <xf numFmtId="0" fontId="6" fillId="2" borderId="0" xfId="0" applyFont="1" applyFill="1" applyAlignment="1" applyProtection="1">
      <alignment vertical="center" wrapText="1"/>
      <protection hidden="1"/>
    </xf>
    <xf numFmtId="0" fontId="6" fillId="0" borderId="13" xfId="0" applyFont="1" applyBorder="1" applyAlignment="1" applyProtection="1">
      <alignment vertical="top" wrapText="1"/>
      <protection hidden="1"/>
    </xf>
    <xf numFmtId="0" fontId="6" fillId="0" borderId="4" xfId="0" applyFont="1" applyBorder="1" applyAlignment="1" applyProtection="1">
      <alignment vertical="top" wrapText="1"/>
      <protection hidden="1"/>
    </xf>
    <xf numFmtId="0" fontId="5" fillId="2" borderId="0" xfId="0" applyFont="1" applyFill="1" applyAlignment="1" applyProtection="1">
      <alignment vertical="center" wrapText="1"/>
      <protection hidden="1"/>
    </xf>
    <xf numFmtId="0" fontId="6" fillId="2" borderId="0" xfId="0" applyFont="1" applyFill="1" applyAlignment="1" applyProtection="1">
      <alignment vertical="center" wrapText="1"/>
      <protection locked="0"/>
    </xf>
    <xf numFmtId="0" fontId="14" fillId="2" borderId="0" xfId="0" applyFont="1" applyFill="1" applyAlignment="1">
      <alignment vertical="center" wrapText="1"/>
    </xf>
    <xf numFmtId="0" fontId="14" fillId="2" borderId="0" xfId="0" applyFont="1" applyFill="1" applyAlignment="1">
      <alignment vertical="top" wrapText="1"/>
    </xf>
    <xf numFmtId="0" fontId="2" fillId="2" borderId="0" xfId="0" applyFont="1" applyFill="1" applyAlignment="1" applyProtection="1">
      <alignment vertical="center"/>
      <protection hidden="1"/>
    </xf>
    <xf numFmtId="0" fontId="22" fillId="0" borderId="0" xfId="0" applyFont="1" applyAlignment="1" applyProtection="1">
      <alignment vertical="top" wrapText="1"/>
      <protection locked="0"/>
    </xf>
    <xf numFmtId="0" fontId="21" fillId="0" borderId="0" xfId="0" applyFont="1" applyAlignment="1">
      <alignment vertical="center"/>
    </xf>
    <xf numFmtId="9" fontId="0" fillId="0" borderId="17" xfId="2" applyFont="1" applyFill="1" applyBorder="1"/>
    <xf numFmtId="9" fontId="0" fillId="0" borderId="18" xfId="2" applyFont="1" applyFill="1" applyBorder="1"/>
    <xf numFmtId="9" fontId="0" fillId="0" borderId="5" xfId="2" applyFont="1" applyFill="1" applyBorder="1"/>
    <xf numFmtId="9" fontId="16" fillId="0" borderId="5" xfId="2" applyFont="1" applyFill="1" applyBorder="1" applyAlignment="1" applyProtection="1">
      <alignment horizontal="center" vertical="center" wrapText="1"/>
      <protection hidden="1"/>
    </xf>
    <xf numFmtId="10" fontId="18" fillId="0" borderId="5" xfId="2" applyNumberFormat="1" applyFont="1" applyFill="1" applyBorder="1" applyAlignment="1" applyProtection="1">
      <alignment horizontal="center" vertical="center" wrapText="1"/>
      <protection hidden="1"/>
    </xf>
    <xf numFmtId="44" fontId="26" fillId="4" borderId="5" xfId="4" applyFont="1" applyFill="1" applyBorder="1" applyAlignment="1" applyProtection="1">
      <alignment horizontal="center" vertical="center"/>
      <protection locked="0"/>
    </xf>
    <xf numFmtId="44" fontId="15" fillId="2" borderId="5" xfId="4" applyFont="1" applyFill="1" applyBorder="1" applyAlignment="1" applyProtection="1">
      <alignment horizontal="center" vertical="center"/>
      <protection hidden="1"/>
    </xf>
    <xf numFmtId="44" fontId="2" fillId="4" borderId="5" xfId="1" applyNumberFormat="1" applyFont="1" applyFill="1" applyBorder="1" applyAlignment="1" applyProtection="1">
      <alignment horizontal="left" vertical="center" wrapText="1"/>
      <protection locked="0"/>
    </xf>
    <xf numFmtId="165" fontId="6" fillId="0" borderId="5" xfId="1" applyNumberFormat="1" applyFont="1" applyFill="1" applyBorder="1" applyAlignment="1" applyProtection="1">
      <alignment horizontal="left" vertical="center" wrapText="1"/>
      <protection hidden="1"/>
    </xf>
    <xf numFmtId="0" fontId="22" fillId="2" borderId="0" xfId="0" applyFont="1" applyFill="1" applyAlignment="1" applyProtection="1">
      <alignment vertical="center" wrapText="1"/>
      <protection hidden="1"/>
    </xf>
    <xf numFmtId="0" fontId="6" fillId="0" borderId="2" xfId="0" applyFont="1" applyBorder="1" applyAlignment="1">
      <alignment horizontal="center"/>
    </xf>
    <xf numFmtId="0" fontId="2" fillId="0" borderId="2" xfId="0" applyFont="1" applyBorder="1"/>
    <xf numFmtId="0" fontId="2" fillId="0" borderId="2" xfId="0" applyFont="1" applyBorder="1" applyAlignment="1">
      <alignment horizontal="justify" vertical="center"/>
    </xf>
    <xf numFmtId="0" fontId="6" fillId="0" borderId="2" xfId="0" applyFont="1" applyBorder="1" applyAlignment="1">
      <alignment horizontal="justify" vertical="center"/>
    </xf>
    <xf numFmtId="0" fontId="11" fillId="3" borderId="2"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locked="0"/>
    </xf>
    <xf numFmtId="0" fontId="6" fillId="4" borderId="0" xfId="0" applyFont="1" applyFill="1" applyAlignment="1" applyProtection="1">
      <alignment horizontal="center"/>
      <protection locked="0"/>
    </xf>
    <xf numFmtId="0" fontId="3" fillId="0" borderId="0" xfId="0" applyFont="1" applyAlignment="1" applyProtection="1">
      <alignment vertical="top" wrapText="1"/>
      <protection hidden="1"/>
    </xf>
    <xf numFmtId="0" fontId="23" fillId="0" borderId="15" xfId="0" applyFont="1" applyBorder="1" applyAlignment="1" applyProtection="1">
      <alignment horizontal="center" vertical="center" wrapText="1"/>
      <protection hidden="1"/>
    </xf>
    <xf numFmtId="0" fontId="23" fillId="0" borderId="16" xfId="0" applyFont="1" applyBorder="1" applyAlignment="1" applyProtection="1">
      <alignment horizontal="center" vertical="center" wrapText="1"/>
      <protection hidden="1"/>
    </xf>
    <xf numFmtId="0" fontId="4" fillId="2" borderId="0" xfId="0" applyFont="1" applyFill="1" applyAlignment="1" applyProtection="1">
      <alignment horizontal="right"/>
      <protection hidden="1"/>
    </xf>
    <xf numFmtId="0" fontId="11" fillId="3" borderId="17" xfId="0" applyFont="1" applyFill="1" applyBorder="1" applyAlignment="1" applyProtection="1">
      <alignment horizontal="center" vertical="center" wrapText="1"/>
      <protection hidden="1"/>
    </xf>
    <xf numFmtId="0" fontId="11" fillId="3" borderId="5" xfId="0" applyFont="1" applyFill="1" applyBorder="1" applyAlignment="1" applyProtection="1">
      <alignment horizontal="center" vertical="center" wrapText="1"/>
      <protection hidden="1"/>
    </xf>
    <xf numFmtId="0" fontId="25" fillId="3" borderId="8" xfId="0" applyFont="1" applyFill="1" applyBorder="1" applyAlignment="1" applyProtection="1">
      <alignment horizontal="center" vertical="center" wrapText="1"/>
      <protection hidden="1"/>
    </xf>
    <xf numFmtId="0" fontId="25" fillId="3" borderId="13" xfId="0" applyFont="1" applyFill="1" applyBorder="1" applyAlignment="1" applyProtection="1">
      <alignment horizontal="center" vertical="center" wrapText="1"/>
      <protection hidden="1"/>
    </xf>
    <xf numFmtId="0" fontId="11" fillId="3" borderId="0" xfId="0" applyFont="1" applyFill="1" applyAlignment="1" applyProtection="1">
      <alignment horizontal="center" vertical="center" wrapText="1"/>
      <protection hidden="1"/>
    </xf>
    <xf numFmtId="0" fontId="6" fillId="2" borderId="3" xfId="0" applyFont="1" applyFill="1" applyBorder="1" applyAlignment="1" applyProtection="1">
      <alignment horizontal="justify" vertical="center" wrapText="1"/>
      <protection hidden="1"/>
    </xf>
    <xf numFmtId="0" fontId="6" fillId="2" borderId="7"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6" fillId="4" borderId="3" xfId="0" applyFont="1" applyFill="1" applyBorder="1" applyAlignment="1" applyProtection="1">
      <alignment horizontal="center" vertical="top" wrapText="1"/>
      <protection locked="0"/>
    </xf>
    <xf numFmtId="0" fontId="6" fillId="4" borderId="7" xfId="0" applyFont="1" applyFill="1" applyBorder="1" applyAlignment="1" applyProtection="1">
      <alignment horizontal="center" vertical="top" wrapText="1"/>
      <protection locked="0"/>
    </xf>
    <xf numFmtId="0" fontId="6" fillId="4" borderId="4" xfId="0" applyFont="1" applyFill="1" applyBorder="1" applyAlignment="1" applyProtection="1">
      <alignment horizontal="center" vertical="top" wrapText="1"/>
      <protection locked="0"/>
    </xf>
    <xf numFmtId="0" fontId="6" fillId="4" borderId="9" xfId="0" applyFont="1" applyFill="1" applyBorder="1" applyAlignment="1" applyProtection="1">
      <alignment horizontal="center"/>
      <protection locked="0"/>
    </xf>
    <xf numFmtId="0" fontId="6" fillId="2" borderId="0" xfId="0" applyFont="1" applyFill="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14" fillId="2" borderId="0" xfId="0" applyFont="1" applyFill="1" applyAlignment="1">
      <alignment horizontal="center" vertical="center" wrapText="1"/>
    </xf>
    <xf numFmtId="0" fontId="14" fillId="2" borderId="0" xfId="0" applyFont="1" applyFill="1" applyAlignment="1">
      <alignment horizontal="right" vertical="top" wrapText="1"/>
    </xf>
    <xf numFmtId="0" fontId="11" fillId="3" borderId="3" xfId="0" applyFont="1" applyFill="1" applyBorder="1" applyAlignment="1" applyProtection="1">
      <alignment horizontal="center" vertical="center"/>
      <protection hidden="1"/>
    </xf>
    <xf numFmtId="0" fontId="11" fillId="3" borderId="7" xfId="0" applyFont="1" applyFill="1" applyBorder="1" applyAlignment="1" applyProtection="1">
      <alignment horizontal="center" vertical="center"/>
      <protection hidden="1"/>
    </xf>
    <xf numFmtId="0" fontId="11" fillId="3" borderId="4" xfId="0" applyFont="1" applyFill="1" applyBorder="1" applyAlignment="1" applyProtection="1">
      <alignment horizontal="center" vertical="center"/>
      <protection hidden="1"/>
    </xf>
    <xf numFmtId="0" fontId="2" fillId="2" borderId="2" xfId="0" applyFont="1" applyFill="1" applyBorder="1" applyAlignment="1" applyProtection="1">
      <alignment horizontal="justify" vertical="center" wrapText="1"/>
      <protection hidden="1"/>
    </xf>
    <xf numFmtId="0" fontId="11" fillId="3" borderId="0" xfId="0" applyFont="1" applyFill="1" applyAlignment="1" applyProtection="1">
      <alignment horizontal="center" vertical="center"/>
      <protection hidden="1"/>
    </xf>
    <xf numFmtId="0" fontId="2" fillId="2" borderId="3" xfId="0" applyFont="1" applyFill="1" applyBorder="1" applyAlignment="1" applyProtection="1">
      <alignment horizontal="justify" vertical="center" wrapText="1"/>
      <protection hidden="1"/>
    </xf>
    <xf numFmtId="0" fontId="2" fillId="2" borderId="7" xfId="0" applyFont="1" applyFill="1" applyBorder="1" applyAlignment="1" applyProtection="1">
      <alignment horizontal="justify" vertical="center" wrapText="1"/>
      <protection hidden="1"/>
    </xf>
    <xf numFmtId="0" fontId="2" fillId="2" borderId="4" xfId="0" applyFont="1" applyFill="1" applyBorder="1" applyAlignment="1" applyProtection="1">
      <alignment horizontal="justify" vertical="center" wrapText="1"/>
      <protection hidden="1"/>
    </xf>
    <xf numFmtId="0" fontId="2" fillId="2" borderId="0" xfId="0" applyFont="1" applyFill="1" applyAlignment="1" applyProtection="1">
      <alignment horizontal="center" wrapText="1"/>
      <protection hidden="1"/>
    </xf>
    <xf numFmtId="0" fontId="14" fillId="2" borderId="0" xfId="0" applyFont="1" applyFill="1" applyAlignment="1">
      <alignment horizontal="center"/>
    </xf>
    <xf numFmtId="10" fontId="11" fillId="3" borderId="2" xfId="0" applyNumberFormat="1" applyFont="1" applyFill="1" applyBorder="1" applyAlignment="1" applyProtection="1">
      <alignment horizontal="center" vertical="center" wrapText="1"/>
      <protection hidden="1"/>
    </xf>
    <xf numFmtId="44" fontId="11" fillId="3" borderId="2" xfId="0" applyNumberFormat="1" applyFont="1" applyFill="1" applyBorder="1" applyAlignment="1" applyProtection="1">
      <alignment horizontal="center" vertical="center" wrapText="1"/>
      <protection hidden="1"/>
    </xf>
    <xf numFmtId="0" fontId="11" fillId="3" borderId="3" xfId="0" applyFont="1" applyFill="1" applyBorder="1" applyAlignment="1" applyProtection="1">
      <alignment horizontal="left" vertical="center"/>
      <protection hidden="1"/>
    </xf>
    <xf numFmtId="0" fontId="11" fillId="3" borderId="4" xfId="0" applyFont="1" applyFill="1" applyBorder="1" applyAlignment="1" applyProtection="1">
      <alignment horizontal="left" vertical="center"/>
      <protection hidden="1"/>
    </xf>
    <xf numFmtId="0" fontId="2" fillId="2" borderId="17" xfId="0" applyFont="1" applyFill="1" applyBorder="1" applyAlignment="1" applyProtection="1">
      <alignment horizontal="center"/>
      <protection hidden="1"/>
    </xf>
    <xf numFmtId="0" fontId="2" fillId="2" borderId="18"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3" fillId="0" borderId="3" xfId="0" applyFont="1" applyBorder="1" applyAlignment="1" applyProtection="1">
      <alignment horizontal="center" vertical="center" wrapText="1"/>
      <protection hidden="1"/>
    </xf>
    <xf numFmtId="0" fontId="23" fillId="0" borderId="7" xfId="0" applyFont="1" applyBorder="1" applyAlignment="1" applyProtection="1">
      <alignment horizontal="center" vertical="center" wrapText="1"/>
      <protection hidden="1"/>
    </xf>
    <xf numFmtId="0" fontId="23" fillId="0" borderId="4" xfId="0" applyFont="1" applyBorder="1" applyAlignment="1" applyProtection="1">
      <alignment horizontal="center" vertical="center" wrapText="1"/>
      <protection hidden="1"/>
    </xf>
    <xf numFmtId="0" fontId="23" fillId="0" borderId="11" xfId="0" applyFont="1" applyBorder="1" applyAlignment="1" applyProtection="1">
      <alignment horizontal="center" vertical="center" wrapText="1"/>
      <protection hidden="1"/>
    </xf>
    <xf numFmtId="0" fontId="23" fillId="0" borderId="12" xfId="0" applyFont="1" applyBorder="1" applyAlignment="1" applyProtection="1">
      <alignment horizontal="center" vertical="center" wrapText="1"/>
      <protection hidden="1"/>
    </xf>
    <xf numFmtId="0" fontId="23" fillId="0" borderId="8" xfId="0" applyFont="1" applyBorder="1" applyAlignment="1" applyProtection="1">
      <alignment horizontal="center" vertical="center" wrapText="1"/>
      <protection hidden="1"/>
    </xf>
    <xf numFmtId="0" fontId="23" fillId="0" borderId="6" xfId="0" applyFont="1" applyBorder="1" applyAlignment="1" applyProtection="1">
      <alignment horizontal="center" vertical="center" wrapText="1"/>
      <protection hidden="1"/>
    </xf>
    <xf numFmtId="0" fontId="23" fillId="0" borderId="1" xfId="0" applyFont="1" applyBorder="1" applyAlignment="1" applyProtection="1">
      <alignment horizontal="center" vertical="center" wrapText="1"/>
      <protection hidden="1"/>
    </xf>
    <xf numFmtId="0" fontId="23" fillId="0" borderId="13" xfId="0" applyFont="1" applyBorder="1" applyAlignment="1" applyProtection="1">
      <alignment horizontal="center" vertical="center" wrapText="1"/>
      <protection hidden="1"/>
    </xf>
    <xf numFmtId="166" fontId="26" fillId="4" borderId="3" xfId="0" applyNumberFormat="1" applyFont="1" applyFill="1" applyBorder="1" applyAlignment="1" applyProtection="1">
      <alignment horizontal="center" vertical="center" wrapText="1"/>
      <protection locked="0"/>
    </xf>
    <xf numFmtId="166" fontId="26" fillId="4" borderId="4"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25" fillId="3" borderId="2" xfId="0" applyFont="1" applyFill="1" applyBorder="1" applyAlignment="1" applyProtection="1">
      <alignment horizontal="center" vertical="center" wrapText="1"/>
      <protection hidden="1"/>
    </xf>
    <xf numFmtId="0" fontId="22" fillId="2" borderId="2" xfId="0" applyFont="1" applyFill="1" applyBorder="1" applyAlignment="1" applyProtection="1">
      <alignment horizontal="center" vertical="center" wrapText="1"/>
      <protection locked="0"/>
    </xf>
    <xf numFmtId="0" fontId="3" fillId="0" borderId="2" xfId="0" applyFont="1" applyBorder="1" applyAlignment="1">
      <alignment horizontal="center" vertical="top"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10"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4" fillId="2" borderId="0" xfId="0" applyFont="1" applyFill="1" applyAlignment="1">
      <alignment horizontal="right" vertical="center" wrapText="1"/>
    </xf>
    <xf numFmtId="0" fontId="3" fillId="0" borderId="2" xfId="0" applyFont="1" applyBorder="1" applyAlignment="1">
      <alignment horizontal="center" vertical="center" wrapText="1"/>
    </xf>
    <xf numFmtId="0" fontId="12" fillId="2" borderId="0" xfId="0" applyFont="1" applyFill="1" applyAlignment="1">
      <alignment horizontal="center" vertical="center" wrapText="1"/>
    </xf>
    <xf numFmtId="42" fontId="24" fillId="5" borderId="5" xfId="0" applyNumberFormat="1" applyFont="1" applyFill="1" applyBorder="1" applyAlignment="1" applyProtection="1">
      <alignment horizontal="right" vertical="center" shrinkToFit="1"/>
      <protection hidden="1"/>
    </xf>
    <xf numFmtId="42" fontId="24" fillId="5" borderId="2" xfId="0" applyNumberFormat="1" applyFont="1" applyFill="1" applyBorder="1" applyAlignment="1" applyProtection="1">
      <alignment horizontal="right" vertical="center" shrinkToFit="1"/>
      <protection hidden="1"/>
    </xf>
  </cellXfs>
  <cellStyles count="5">
    <cellStyle name="Millares [0]" xfId="1" builtinId="6"/>
    <cellStyle name="Millares [0] 2" xfId="3" xr:uid="{00000000-0005-0000-0000-000002000000}"/>
    <cellStyle name="Moneda" xfId="4" builtinId="4"/>
    <cellStyle name="Normal" xfId="0" builtinId="0"/>
    <cellStyle name="Porcentaje" xfId="2" builtinId="5"/>
  </cellStyles>
  <dxfs count="6">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FF0000"/>
      </font>
      <fill>
        <patternFill>
          <bgColor theme="5" tint="0.39994506668294322"/>
        </patternFill>
      </fill>
    </dxf>
  </dxfs>
  <tableStyles count="0" defaultTableStyle="TableStyleMedium2" defaultPivotStyle="PivotStyleLight16"/>
  <colors>
    <mruColors>
      <color rgb="FFF46718"/>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91"/>
  <sheetViews>
    <sheetView tabSelected="1" topLeftCell="A27" zoomScale="80" zoomScaleNormal="80" zoomScaleSheetLayoutView="55" workbookViewId="0">
      <selection activeCell="H24" sqref="H24"/>
    </sheetView>
  </sheetViews>
  <sheetFormatPr baseColWidth="10" defaultColWidth="0" defaultRowHeight="0" customHeight="1" zeroHeight="1" x14ac:dyDescent="0.25"/>
  <cols>
    <col min="1" max="1" width="1.85546875" style="15" customWidth="1"/>
    <col min="2" max="2" width="3.28515625" style="13" customWidth="1"/>
    <col min="3" max="3" width="11.140625" style="13" customWidth="1"/>
    <col min="4" max="4" width="34.7109375" style="13" customWidth="1"/>
    <col min="5" max="5" width="21.5703125" style="13" customWidth="1"/>
    <col min="6" max="6" width="22.140625" style="20" customWidth="1"/>
    <col min="7" max="7" width="19.5703125" style="21" customWidth="1"/>
    <col min="8" max="8" width="28.42578125" style="21" customWidth="1"/>
    <col min="9" max="9" width="28.28515625" style="13" customWidth="1"/>
    <col min="10" max="10" width="22.7109375" style="13" customWidth="1"/>
    <col min="11" max="11" width="16.85546875" style="13" customWidth="1"/>
    <col min="12" max="12" width="22.7109375" style="13" customWidth="1"/>
    <col min="13" max="13" width="16.7109375" style="13" customWidth="1"/>
    <col min="14" max="14" width="22.7109375" style="13" customWidth="1"/>
    <col min="15" max="15" width="16.7109375" style="13" customWidth="1"/>
    <col min="16" max="16" width="22.7109375" style="13" customWidth="1"/>
    <col min="17" max="17" width="17" style="13" customWidth="1"/>
    <col min="18" max="18" width="25.28515625" style="13" customWidth="1"/>
    <col min="19" max="47" width="0" style="15" hidden="1" customWidth="1"/>
    <col min="48" max="16382" width="11.42578125" style="15" hidden="1"/>
    <col min="16383" max="16383" width="1.85546875" style="15" hidden="1" customWidth="1"/>
    <col min="16384" max="16384" width="1" style="15" customWidth="1"/>
  </cols>
  <sheetData>
    <row r="1" spans="2:18" s="13" customFormat="1" ht="14.25" hidden="1" x14ac:dyDescent="0.2">
      <c r="C1" s="14"/>
      <c r="F1" s="20"/>
      <c r="G1" s="21"/>
      <c r="H1" s="21"/>
    </row>
    <row r="2" spans="2:18" s="13" customFormat="1" ht="15.75" customHeight="1" x14ac:dyDescent="0.2">
      <c r="B2" s="58"/>
      <c r="C2" s="92"/>
      <c r="D2" s="95" t="s">
        <v>0</v>
      </c>
      <c r="E2" s="96"/>
      <c r="F2" s="96"/>
      <c r="G2" s="96"/>
      <c r="H2" s="96"/>
      <c r="I2" s="96"/>
      <c r="J2" s="96"/>
      <c r="K2" s="96"/>
      <c r="L2" s="96"/>
      <c r="M2" s="96"/>
      <c r="N2" s="96"/>
      <c r="O2" s="96"/>
      <c r="P2" s="97"/>
      <c r="Q2" s="59" t="s">
        <v>93</v>
      </c>
      <c r="R2" s="60"/>
    </row>
    <row r="3" spans="2:18" s="13" customFormat="1" ht="15.75" customHeight="1" x14ac:dyDescent="0.2">
      <c r="B3" s="58"/>
      <c r="C3" s="93"/>
      <c r="D3" s="95" t="s">
        <v>1</v>
      </c>
      <c r="E3" s="96"/>
      <c r="F3" s="96"/>
      <c r="G3" s="96"/>
      <c r="H3" s="96"/>
      <c r="I3" s="96"/>
      <c r="J3" s="96"/>
      <c r="K3" s="96"/>
      <c r="L3" s="96"/>
      <c r="M3" s="96"/>
      <c r="N3" s="96"/>
      <c r="O3" s="96"/>
      <c r="P3" s="97"/>
      <c r="Q3" s="59" t="s">
        <v>76</v>
      </c>
      <c r="R3" s="60"/>
    </row>
    <row r="4" spans="2:18" s="13" customFormat="1" ht="16.5" customHeight="1" x14ac:dyDescent="0.2">
      <c r="B4" s="58"/>
      <c r="C4" s="93"/>
      <c r="D4" s="98" t="s">
        <v>2</v>
      </c>
      <c r="E4" s="99"/>
      <c r="F4" s="99"/>
      <c r="G4" s="99"/>
      <c r="H4" s="99"/>
      <c r="I4" s="99"/>
      <c r="J4" s="99"/>
      <c r="K4" s="99"/>
      <c r="L4" s="99"/>
      <c r="M4" s="99"/>
      <c r="N4" s="99"/>
      <c r="O4" s="99"/>
      <c r="P4" s="100"/>
      <c r="Q4" s="59" t="s">
        <v>89</v>
      </c>
      <c r="R4" s="60"/>
    </row>
    <row r="5" spans="2:18" s="13" customFormat="1" ht="15" x14ac:dyDescent="0.2">
      <c r="B5" s="58"/>
      <c r="C5" s="94"/>
      <c r="D5" s="101"/>
      <c r="E5" s="102"/>
      <c r="F5" s="102"/>
      <c r="G5" s="102"/>
      <c r="H5" s="102"/>
      <c r="I5" s="102"/>
      <c r="J5" s="102"/>
      <c r="K5" s="102"/>
      <c r="L5" s="102"/>
      <c r="M5" s="102"/>
      <c r="N5" s="102"/>
      <c r="O5" s="102"/>
      <c r="P5" s="103"/>
      <c r="Q5" s="59" t="s">
        <v>92</v>
      </c>
      <c r="R5" s="60"/>
    </row>
    <row r="6" spans="2:18" ht="15" x14ac:dyDescent="0.25"/>
    <row r="7" spans="2:18" ht="15" x14ac:dyDescent="0.25">
      <c r="Q7" s="55" t="s">
        <v>82</v>
      </c>
      <c r="R7" s="55"/>
    </row>
    <row r="8" spans="2:18" ht="15" x14ac:dyDescent="0.25">
      <c r="Q8" s="56" t="s">
        <v>80</v>
      </c>
      <c r="R8" s="56"/>
    </row>
    <row r="9" spans="2:18" s="13" customFormat="1" ht="14.25" x14ac:dyDescent="0.2">
      <c r="C9" s="22" t="s">
        <v>3</v>
      </c>
      <c r="F9" s="20"/>
      <c r="G9" s="21"/>
      <c r="H9" s="21"/>
    </row>
    <row r="10" spans="2:18" s="13" customFormat="1" ht="6" customHeight="1" x14ac:dyDescent="0.2">
      <c r="F10" s="20"/>
      <c r="G10" s="21"/>
      <c r="H10" s="21"/>
    </row>
    <row r="11" spans="2:18" s="13" customFormat="1" ht="22.15" customHeight="1" x14ac:dyDescent="0.2">
      <c r="C11" s="90" t="s">
        <v>52</v>
      </c>
      <c r="D11" s="91"/>
      <c r="E11" s="104" t="s">
        <v>4</v>
      </c>
      <c r="F11" s="105"/>
      <c r="G11" s="21"/>
      <c r="H11" s="23"/>
      <c r="I11" s="106"/>
      <c r="J11" s="106"/>
    </row>
    <row r="12" spans="2:18" s="13" customFormat="1" ht="14.25" x14ac:dyDescent="0.2">
      <c r="F12" s="20"/>
      <c r="G12" s="21"/>
      <c r="H12" s="21"/>
    </row>
    <row r="13" spans="2:18" ht="15" customHeight="1" x14ac:dyDescent="0.25">
      <c r="C13" s="107" t="s">
        <v>74</v>
      </c>
      <c r="D13" s="107"/>
      <c r="E13" s="108" t="s">
        <v>94</v>
      </c>
      <c r="F13" s="108"/>
      <c r="G13" s="48"/>
      <c r="H13" s="107" t="s">
        <v>73</v>
      </c>
      <c r="I13" s="108" t="s">
        <v>95</v>
      </c>
      <c r="J13" s="108"/>
      <c r="K13" s="108"/>
      <c r="L13" s="108"/>
      <c r="M13" s="108"/>
      <c r="N13" s="108"/>
      <c r="O13" s="108"/>
      <c r="P13" s="108"/>
      <c r="Q13" s="108"/>
      <c r="R13" s="108"/>
    </row>
    <row r="14" spans="2:18" ht="15" customHeight="1" x14ac:dyDescent="0.25">
      <c r="B14" s="37"/>
      <c r="C14" s="107"/>
      <c r="D14" s="107"/>
      <c r="E14" s="108"/>
      <c r="F14" s="108"/>
      <c r="G14" s="48"/>
      <c r="H14" s="107"/>
      <c r="I14" s="108"/>
      <c r="J14" s="108"/>
      <c r="K14" s="108"/>
      <c r="L14" s="108"/>
      <c r="M14" s="108"/>
      <c r="N14" s="108"/>
      <c r="O14" s="108"/>
      <c r="P14" s="108"/>
      <c r="Q14" s="108"/>
      <c r="R14" s="108"/>
    </row>
    <row r="15" spans="2:18" ht="15" x14ac:dyDescent="0.25"/>
    <row r="16" spans="2:18" ht="15" x14ac:dyDescent="0.25">
      <c r="C16" s="78" t="s">
        <v>5</v>
      </c>
      <c r="D16" s="79"/>
      <c r="E16" s="79"/>
      <c r="F16" s="79"/>
      <c r="G16" s="79"/>
      <c r="H16" s="79"/>
      <c r="I16" s="79"/>
      <c r="J16" s="79"/>
      <c r="K16" s="79"/>
      <c r="L16" s="79"/>
      <c r="M16" s="79"/>
      <c r="N16" s="79"/>
      <c r="O16" s="79"/>
      <c r="P16" s="79"/>
      <c r="Q16" s="79"/>
      <c r="R16" s="80"/>
    </row>
    <row r="17" spans="2:18" ht="267.75" customHeight="1" x14ac:dyDescent="0.25">
      <c r="C17" s="83" t="s">
        <v>72</v>
      </c>
      <c r="D17" s="84"/>
      <c r="E17" s="84"/>
      <c r="F17" s="84"/>
      <c r="G17" s="84"/>
      <c r="H17" s="84"/>
      <c r="I17" s="84"/>
      <c r="J17" s="84"/>
      <c r="K17" s="84"/>
      <c r="L17" s="84"/>
      <c r="M17" s="84"/>
      <c r="N17" s="84"/>
      <c r="O17" s="84"/>
      <c r="P17" s="84"/>
      <c r="Q17" s="84"/>
      <c r="R17" s="85"/>
    </row>
    <row r="18" spans="2:18" ht="15" x14ac:dyDescent="0.25"/>
    <row r="19" spans="2:18" ht="29.25" customHeight="1" x14ac:dyDescent="0.25">
      <c r="C19" s="78" t="s">
        <v>53</v>
      </c>
      <c r="D19" s="79"/>
      <c r="E19" s="79"/>
      <c r="F19" s="79"/>
      <c r="G19" s="79"/>
      <c r="H19" s="79"/>
      <c r="I19" s="80"/>
      <c r="J19" s="36"/>
      <c r="K19" s="82" t="s">
        <v>54</v>
      </c>
      <c r="L19" s="82"/>
      <c r="M19" s="82"/>
      <c r="N19" s="82"/>
      <c r="O19" s="82"/>
      <c r="P19" s="82"/>
      <c r="Q19" s="82"/>
      <c r="R19" s="82"/>
    </row>
    <row r="20" spans="2:18" ht="173.25" customHeight="1" x14ac:dyDescent="0.25">
      <c r="C20" s="81" t="s">
        <v>66</v>
      </c>
      <c r="D20" s="81"/>
      <c r="E20" s="81"/>
      <c r="F20" s="81"/>
      <c r="G20" s="81"/>
      <c r="H20" s="81"/>
      <c r="I20" s="81"/>
      <c r="K20" s="83" t="s">
        <v>68</v>
      </c>
      <c r="L20" s="84"/>
      <c r="M20" s="84"/>
      <c r="N20" s="84"/>
      <c r="O20" s="84"/>
      <c r="P20" s="84"/>
      <c r="Q20" s="84"/>
      <c r="R20" s="85"/>
    </row>
    <row r="21" spans="2:18" ht="15" x14ac:dyDescent="0.25"/>
    <row r="22" spans="2:18" ht="31.5" customHeight="1" x14ac:dyDescent="0.25">
      <c r="C22" s="64" t="s">
        <v>62</v>
      </c>
      <c r="D22" s="62" t="s">
        <v>77</v>
      </c>
      <c r="E22" s="53" t="s">
        <v>55</v>
      </c>
      <c r="F22" s="88" t="s">
        <v>65</v>
      </c>
      <c r="G22" s="89" t="s">
        <v>56</v>
      </c>
      <c r="H22" s="89" t="s">
        <v>71</v>
      </c>
      <c r="I22" s="53" t="s">
        <v>6</v>
      </c>
      <c r="J22" s="53" t="s">
        <v>64</v>
      </c>
      <c r="K22" s="53"/>
      <c r="L22" s="53" t="s">
        <v>7</v>
      </c>
      <c r="M22" s="53"/>
      <c r="N22" s="53" t="s">
        <v>8</v>
      </c>
      <c r="O22" s="53"/>
      <c r="P22" s="53" t="s">
        <v>9</v>
      </c>
      <c r="Q22" s="53"/>
      <c r="R22" s="62" t="s">
        <v>67</v>
      </c>
    </row>
    <row r="23" spans="2:18" ht="67.150000000000006" customHeight="1" x14ac:dyDescent="0.25">
      <c r="B23" s="32"/>
      <c r="C23" s="65"/>
      <c r="D23" s="63"/>
      <c r="E23" s="53"/>
      <c r="F23" s="88"/>
      <c r="G23" s="89"/>
      <c r="H23" s="89"/>
      <c r="I23" s="53"/>
      <c r="J23" s="17" t="s">
        <v>11</v>
      </c>
      <c r="K23" s="17" t="s">
        <v>10</v>
      </c>
      <c r="L23" s="17" t="s">
        <v>11</v>
      </c>
      <c r="M23" s="17" t="s">
        <v>10</v>
      </c>
      <c r="N23" s="17" t="s">
        <v>11</v>
      </c>
      <c r="O23" s="17" t="s">
        <v>10</v>
      </c>
      <c r="P23" s="17" t="s">
        <v>11</v>
      </c>
      <c r="Q23" s="17" t="s">
        <v>10</v>
      </c>
      <c r="R23" s="63"/>
    </row>
    <row r="24" spans="2:18" ht="255" x14ac:dyDescent="0.25">
      <c r="C24" s="24">
        <v>1</v>
      </c>
      <c r="D24" s="30" t="s">
        <v>96</v>
      </c>
      <c r="E24" s="126">
        <v>5173</v>
      </c>
      <c r="F24" s="25">
        <f>+IFERROR((H24/E24)-1,"-")</f>
        <v>-1</v>
      </c>
      <c r="G24" s="45">
        <f>ROUND(E24*80%,0)</f>
        <v>4138</v>
      </c>
      <c r="H24" s="44"/>
      <c r="I24" s="42" t="str">
        <f>IF(H24&lt;G24,"OFERTA CON PRECIO ARTIFICIALMENTE BAJO",IF(H24&lt;=E24,"VALOR MÍNIMO ACEPTABLE",IF(H24&gt;E24,"SUPERA PRESUPUESTO OFICIAL","")))</f>
        <v>OFERTA CON PRECIO ARTIFICIALMENTE BAJO</v>
      </c>
      <c r="J24" s="46"/>
      <c r="K24" s="43" t="str">
        <f>IFERROR(J24/H24,"%")</f>
        <v>%</v>
      </c>
      <c r="L24" s="46"/>
      <c r="M24" s="43" t="str">
        <f>IFERROR(L24/H24,"%")</f>
        <v>%</v>
      </c>
      <c r="N24" s="46"/>
      <c r="O24" s="43" t="str">
        <f>IFERROR(N24/H24,"%")</f>
        <v>%</v>
      </c>
      <c r="P24" s="46"/>
      <c r="Q24" s="43" t="str">
        <f>IFERROR(P24/H24,"%")</f>
        <v>%</v>
      </c>
      <c r="R24" s="47">
        <f>H24-J24-L24-N24-P24</f>
        <v>0</v>
      </c>
    </row>
    <row r="25" spans="2:18" ht="75" x14ac:dyDescent="0.25">
      <c r="C25" s="24">
        <v>2</v>
      </c>
      <c r="D25" s="31" t="s">
        <v>97</v>
      </c>
      <c r="E25" s="127">
        <v>5248</v>
      </c>
      <c r="F25" s="25">
        <f t="shared" ref="F25:F30" si="0">+IFERROR((H25/E25)-1,"-")</f>
        <v>-1</v>
      </c>
      <c r="G25" s="45">
        <f t="shared" ref="G25:G30" si="1">ROUND(E25*80%,0)</f>
        <v>4198</v>
      </c>
      <c r="H25" s="26"/>
      <c r="I25" s="42" t="str">
        <f t="shared" ref="I25:I30" si="2">IF(H25&lt;G25,"OFERTA CON PRECIO ARTIFICIALMENTE BAJO",IF(H25&lt;=E25,"VALOR MÍNIMO ACEPTABLE",IF(H25&gt;E25,"SUPERA PRESUPUESTO OFICIAL","")))</f>
        <v>OFERTA CON PRECIO ARTIFICIALMENTE BAJO</v>
      </c>
      <c r="J25" s="46"/>
      <c r="K25" s="43" t="str">
        <f t="shared" ref="K25:K30" si="3">IFERROR(J25/H25,"%")</f>
        <v>%</v>
      </c>
      <c r="L25" s="46"/>
      <c r="M25" s="43" t="str">
        <f t="shared" ref="M25:M30" si="4">IFERROR(L25/H25,"%")</f>
        <v>%</v>
      </c>
      <c r="N25" s="46"/>
      <c r="O25" s="43" t="str">
        <f t="shared" ref="O25:O30" si="5">IFERROR(N25/H25,"%")</f>
        <v>%</v>
      </c>
      <c r="P25" s="46"/>
      <c r="Q25" s="43" t="str">
        <f t="shared" ref="Q25:Q30" si="6">IFERROR(P25/H25,"%")</f>
        <v>%</v>
      </c>
      <c r="R25" s="47">
        <f t="shared" ref="R25:R30" si="7">H25-J25-L25-N25-P25</f>
        <v>0</v>
      </c>
    </row>
    <row r="26" spans="2:18" ht="135" x14ac:dyDescent="0.25">
      <c r="C26" s="24">
        <v>3</v>
      </c>
      <c r="D26" s="31" t="s">
        <v>98</v>
      </c>
      <c r="E26" s="127">
        <v>5173</v>
      </c>
      <c r="F26" s="25">
        <f t="shared" si="0"/>
        <v>-1</v>
      </c>
      <c r="G26" s="45">
        <f t="shared" si="1"/>
        <v>4138</v>
      </c>
      <c r="H26" s="26"/>
      <c r="I26" s="42" t="str">
        <f t="shared" si="2"/>
        <v>OFERTA CON PRECIO ARTIFICIALMENTE BAJO</v>
      </c>
      <c r="J26" s="46"/>
      <c r="K26" s="43" t="str">
        <f t="shared" si="3"/>
        <v>%</v>
      </c>
      <c r="L26" s="46"/>
      <c r="M26" s="43" t="str">
        <f t="shared" si="4"/>
        <v>%</v>
      </c>
      <c r="N26" s="46"/>
      <c r="O26" s="43" t="str">
        <f t="shared" si="5"/>
        <v>%</v>
      </c>
      <c r="P26" s="46"/>
      <c r="Q26" s="43" t="str">
        <f t="shared" si="6"/>
        <v>%</v>
      </c>
      <c r="R26" s="47">
        <f t="shared" si="7"/>
        <v>0</v>
      </c>
    </row>
    <row r="27" spans="2:18" ht="60" x14ac:dyDescent="0.25">
      <c r="C27" s="24">
        <v>4</v>
      </c>
      <c r="D27" s="31" t="s">
        <v>99</v>
      </c>
      <c r="E27" s="127">
        <v>5173</v>
      </c>
      <c r="F27" s="25">
        <f t="shared" si="0"/>
        <v>-1</v>
      </c>
      <c r="G27" s="45">
        <f t="shared" si="1"/>
        <v>4138</v>
      </c>
      <c r="H27" s="26"/>
      <c r="I27" s="42" t="str">
        <f t="shared" si="2"/>
        <v>OFERTA CON PRECIO ARTIFICIALMENTE BAJO</v>
      </c>
      <c r="J27" s="46"/>
      <c r="K27" s="43" t="str">
        <f t="shared" si="3"/>
        <v>%</v>
      </c>
      <c r="L27" s="46"/>
      <c r="M27" s="43" t="str">
        <f t="shared" si="4"/>
        <v>%</v>
      </c>
      <c r="N27" s="46"/>
      <c r="O27" s="43" t="str">
        <f t="shared" si="5"/>
        <v>%</v>
      </c>
      <c r="P27" s="46"/>
      <c r="Q27" s="43" t="str">
        <f t="shared" si="6"/>
        <v>%</v>
      </c>
      <c r="R27" s="47">
        <f t="shared" si="7"/>
        <v>0</v>
      </c>
    </row>
    <row r="28" spans="2:18" ht="90" x14ac:dyDescent="0.25">
      <c r="C28" s="24">
        <v>5</v>
      </c>
      <c r="D28" s="31" t="s">
        <v>100</v>
      </c>
      <c r="E28" s="127">
        <v>4315</v>
      </c>
      <c r="F28" s="25">
        <f t="shared" si="0"/>
        <v>-1</v>
      </c>
      <c r="G28" s="45">
        <f t="shared" si="1"/>
        <v>3452</v>
      </c>
      <c r="H28" s="26"/>
      <c r="I28" s="42" t="str">
        <f t="shared" si="2"/>
        <v>OFERTA CON PRECIO ARTIFICIALMENTE BAJO</v>
      </c>
      <c r="J28" s="46"/>
      <c r="K28" s="43" t="str">
        <f t="shared" si="3"/>
        <v>%</v>
      </c>
      <c r="L28" s="46"/>
      <c r="M28" s="43" t="str">
        <f t="shared" si="4"/>
        <v>%</v>
      </c>
      <c r="N28" s="46"/>
      <c r="O28" s="43" t="str">
        <f t="shared" si="5"/>
        <v>%</v>
      </c>
      <c r="P28" s="46"/>
      <c r="Q28" s="43" t="str">
        <f t="shared" si="6"/>
        <v>%</v>
      </c>
      <c r="R28" s="47">
        <f t="shared" si="7"/>
        <v>0</v>
      </c>
    </row>
    <row r="29" spans="2:18" ht="165" x14ac:dyDescent="0.25">
      <c r="C29" s="24">
        <v>6</v>
      </c>
      <c r="D29" s="31" t="s">
        <v>101</v>
      </c>
      <c r="E29" s="127">
        <v>117491</v>
      </c>
      <c r="F29" s="25">
        <f t="shared" si="0"/>
        <v>-1</v>
      </c>
      <c r="G29" s="45">
        <f t="shared" si="1"/>
        <v>93993</v>
      </c>
      <c r="H29" s="26"/>
      <c r="I29" s="42" t="str">
        <f t="shared" si="2"/>
        <v>OFERTA CON PRECIO ARTIFICIALMENTE BAJO</v>
      </c>
      <c r="J29" s="46"/>
      <c r="K29" s="43" t="str">
        <f t="shared" si="3"/>
        <v>%</v>
      </c>
      <c r="L29" s="46"/>
      <c r="M29" s="43" t="str">
        <f t="shared" si="4"/>
        <v>%</v>
      </c>
      <c r="N29" s="46"/>
      <c r="O29" s="43" t="str">
        <f t="shared" si="5"/>
        <v>%</v>
      </c>
      <c r="P29" s="46"/>
      <c r="Q29" s="43" t="str">
        <f t="shared" si="6"/>
        <v>%</v>
      </c>
      <c r="R29" s="47">
        <f t="shared" si="7"/>
        <v>0</v>
      </c>
    </row>
    <row r="30" spans="2:18" ht="45" x14ac:dyDescent="0.25">
      <c r="C30" s="24">
        <v>7</v>
      </c>
      <c r="D30" s="31" t="s">
        <v>102</v>
      </c>
      <c r="E30" s="127">
        <v>4290</v>
      </c>
      <c r="F30" s="25">
        <f t="shared" si="0"/>
        <v>-1</v>
      </c>
      <c r="G30" s="45">
        <f t="shared" si="1"/>
        <v>3432</v>
      </c>
      <c r="H30" s="26"/>
      <c r="I30" s="42" t="str">
        <f t="shared" si="2"/>
        <v>OFERTA CON PRECIO ARTIFICIALMENTE BAJO</v>
      </c>
      <c r="J30" s="46"/>
      <c r="K30" s="43" t="str">
        <f t="shared" si="3"/>
        <v>%</v>
      </c>
      <c r="L30" s="46"/>
      <c r="M30" s="43" t="str">
        <f t="shared" si="4"/>
        <v>%</v>
      </c>
      <c r="N30" s="46"/>
      <c r="O30" s="43" t="str">
        <f t="shared" si="5"/>
        <v>%</v>
      </c>
      <c r="P30" s="46"/>
      <c r="Q30" s="43" t="str">
        <f t="shared" si="6"/>
        <v>%</v>
      </c>
      <c r="R30" s="47">
        <f t="shared" si="7"/>
        <v>0</v>
      </c>
    </row>
    <row r="31" spans="2:18" ht="15" x14ac:dyDescent="0.25"/>
    <row r="32" spans="2:18" ht="24" customHeight="1" x14ac:dyDescent="0.25">
      <c r="C32" s="54" t="s">
        <v>57</v>
      </c>
      <c r="D32" s="66"/>
      <c r="E32" s="66"/>
      <c r="F32" s="66"/>
      <c r="G32" s="66"/>
      <c r="H32" s="66"/>
      <c r="I32" s="66"/>
      <c r="J32" s="66"/>
      <c r="K32" s="66"/>
      <c r="L32" s="66"/>
      <c r="M32" s="66"/>
      <c r="N32" s="66"/>
      <c r="O32" s="66"/>
      <c r="P32" s="66"/>
      <c r="Q32" s="66"/>
      <c r="R32" s="66"/>
    </row>
    <row r="33" spans="1:18" ht="163.5" customHeight="1" x14ac:dyDescent="0.25">
      <c r="C33" s="67" t="s">
        <v>69</v>
      </c>
      <c r="D33" s="68"/>
      <c r="E33" s="68"/>
      <c r="F33" s="68"/>
      <c r="G33" s="68"/>
      <c r="H33" s="68"/>
      <c r="I33" s="68"/>
      <c r="J33" s="68"/>
      <c r="K33" s="68"/>
      <c r="L33" s="68"/>
      <c r="M33" s="68"/>
      <c r="N33" s="68"/>
      <c r="O33" s="68"/>
      <c r="P33" s="68"/>
      <c r="Q33" s="68"/>
      <c r="R33" s="69"/>
    </row>
    <row r="34" spans="1:18" ht="8.25" customHeight="1" x14ac:dyDescent="0.25">
      <c r="B34" s="28"/>
      <c r="C34" s="28"/>
      <c r="D34" s="28"/>
      <c r="E34" s="28"/>
      <c r="F34" s="28"/>
      <c r="G34" s="28"/>
      <c r="H34" s="28"/>
      <c r="I34" s="28"/>
      <c r="J34" s="28"/>
      <c r="K34" s="28"/>
      <c r="L34" s="28"/>
      <c r="M34" s="28"/>
      <c r="N34" s="28"/>
      <c r="O34" s="28"/>
      <c r="P34" s="28"/>
      <c r="Q34" s="28"/>
      <c r="R34" s="27"/>
    </row>
    <row r="35" spans="1:18" ht="259.5" customHeight="1" x14ac:dyDescent="0.25">
      <c r="C35" s="70" t="s">
        <v>58</v>
      </c>
      <c r="D35" s="71"/>
      <c r="E35" s="71"/>
      <c r="F35" s="71"/>
      <c r="G35" s="71"/>
      <c r="H35" s="71"/>
      <c r="I35" s="71"/>
      <c r="J35" s="71"/>
      <c r="K35" s="71"/>
      <c r="L35" s="71"/>
      <c r="M35" s="71"/>
      <c r="N35" s="71"/>
      <c r="O35" s="71"/>
      <c r="P35" s="71"/>
      <c r="Q35" s="71"/>
      <c r="R35" s="72"/>
    </row>
    <row r="36" spans="1:18" s="13" customFormat="1" ht="15" hidden="1" x14ac:dyDescent="0.25">
      <c r="A36" s="15"/>
      <c r="B36" s="29"/>
      <c r="C36" s="29"/>
      <c r="D36" s="29"/>
      <c r="E36" s="29"/>
      <c r="F36" s="29"/>
      <c r="G36" s="27"/>
      <c r="H36" s="27"/>
      <c r="I36" s="16"/>
      <c r="J36" s="16"/>
      <c r="K36" s="16"/>
      <c r="L36" s="16"/>
      <c r="M36" s="16"/>
      <c r="N36" s="27"/>
    </row>
    <row r="37" spans="1:18" s="13" customFormat="1" ht="15" customHeight="1" x14ac:dyDescent="0.25">
      <c r="A37" s="15"/>
      <c r="C37" s="74" t="s">
        <v>12</v>
      </c>
      <c r="D37" s="74"/>
      <c r="E37" s="74"/>
      <c r="F37" s="74"/>
      <c r="G37" s="27"/>
      <c r="H37" s="27"/>
      <c r="I37" s="16"/>
      <c r="J37" s="16"/>
      <c r="K37" s="16"/>
      <c r="L37" s="16"/>
      <c r="M37" s="16"/>
      <c r="N37" s="27"/>
    </row>
    <row r="38" spans="1:18" s="13" customFormat="1" ht="15" x14ac:dyDescent="0.25">
      <c r="A38" s="15"/>
      <c r="B38" s="33"/>
      <c r="C38" s="74"/>
      <c r="D38" s="74"/>
      <c r="E38" s="74"/>
      <c r="F38" s="74"/>
      <c r="G38" s="27"/>
      <c r="H38" s="27"/>
      <c r="I38" s="16"/>
      <c r="J38" s="16"/>
      <c r="K38" s="16"/>
      <c r="L38" s="16"/>
      <c r="M38" s="16"/>
      <c r="N38" s="27"/>
    </row>
    <row r="39" spans="1:18" s="13" customFormat="1" ht="15.75" thickBot="1" x14ac:dyDescent="0.3">
      <c r="A39" s="15"/>
      <c r="B39" s="33"/>
      <c r="C39" s="75"/>
      <c r="D39" s="75"/>
      <c r="E39" s="75"/>
      <c r="F39" s="75"/>
      <c r="G39" s="27"/>
      <c r="H39" s="27"/>
      <c r="I39" s="16"/>
      <c r="J39" s="16"/>
      <c r="K39" s="16"/>
      <c r="L39" s="16"/>
      <c r="M39" s="16"/>
      <c r="N39" s="27"/>
    </row>
    <row r="40" spans="1:18" s="13" customFormat="1" ht="15" x14ac:dyDescent="0.25">
      <c r="A40" s="15"/>
      <c r="C40" s="73" t="s">
        <v>13</v>
      </c>
      <c r="D40" s="73"/>
      <c r="E40" s="73"/>
      <c r="F40" s="73"/>
      <c r="G40" s="27"/>
      <c r="H40" s="27"/>
      <c r="I40" s="16"/>
      <c r="J40" s="16"/>
      <c r="K40" s="16"/>
      <c r="L40" s="16"/>
      <c r="M40" s="16"/>
      <c r="N40" s="27"/>
    </row>
    <row r="41" spans="1:18" s="13" customFormat="1" ht="15" x14ac:dyDescent="0.25">
      <c r="A41" s="15"/>
      <c r="C41" s="57" t="s">
        <v>14</v>
      </c>
      <c r="D41" s="57"/>
      <c r="E41" s="57"/>
      <c r="F41" s="57"/>
      <c r="G41" s="27"/>
      <c r="H41" s="27"/>
      <c r="I41" s="16"/>
      <c r="J41" s="16"/>
      <c r="K41" s="16"/>
      <c r="L41" s="16"/>
      <c r="M41" s="16"/>
      <c r="N41" s="27"/>
    </row>
    <row r="42" spans="1:18" s="13" customFormat="1" ht="3.75" customHeight="1" x14ac:dyDescent="0.25">
      <c r="A42" s="15"/>
      <c r="B42" s="29"/>
      <c r="C42" s="29"/>
      <c r="D42" s="29"/>
      <c r="E42" s="29"/>
      <c r="F42" s="29"/>
      <c r="G42" s="27"/>
      <c r="H42" s="27"/>
      <c r="I42" s="16"/>
      <c r="J42" s="16"/>
      <c r="K42" s="16"/>
      <c r="L42" s="16"/>
      <c r="M42" s="16"/>
      <c r="N42" s="27"/>
    </row>
    <row r="43" spans="1:18" s="13" customFormat="1" ht="15" x14ac:dyDescent="0.25">
      <c r="A43" s="15"/>
      <c r="C43" s="16" t="s">
        <v>15</v>
      </c>
      <c r="D43" s="29"/>
      <c r="E43" s="29"/>
      <c r="F43" s="29"/>
      <c r="G43" s="27"/>
      <c r="H43" s="27"/>
      <c r="I43" s="16"/>
      <c r="J43" s="16"/>
      <c r="K43" s="16"/>
      <c r="L43" s="16"/>
      <c r="M43" s="16"/>
      <c r="N43" s="27"/>
    </row>
    <row r="44" spans="1:18" s="13" customFormat="1" ht="7.5" customHeight="1" x14ac:dyDescent="0.2">
      <c r="A44" s="86"/>
      <c r="B44" s="86"/>
      <c r="C44" s="86"/>
      <c r="D44" s="86"/>
      <c r="E44" s="86"/>
      <c r="F44" s="86"/>
      <c r="G44" s="86"/>
      <c r="H44" s="86"/>
      <c r="I44" s="86"/>
      <c r="J44" s="86"/>
      <c r="K44" s="86"/>
      <c r="L44" s="86"/>
      <c r="M44" s="86"/>
      <c r="N44" s="86"/>
      <c r="O44" s="86"/>
      <c r="P44" s="86"/>
      <c r="Q44" s="86"/>
      <c r="R44" s="86"/>
    </row>
    <row r="45" spans="1:18" s="4" customFormat="1" ht="54" customHeight="1" x14ac:dyDescent="0.25">
      <c r="B45" s="34"/>
      <c r="C45" s="76" t="s">
        <v>59</v>
      </c>
      <c r="D45" s="76"/>
      <c r="E45" s="76"/>
      <c r="F45" s="76"/>
      <c r="G45" s="76"/>
      <c r="H45" s="76"/>
      <c r="I45" s="76"/>
      <c r="J45" s="76"/>
      <c r="K45" s="76"/>
      <c r="L45" s="76"/>
      <c r="M45" s="76"/>
      <c r="N45" s="76"/>
      <c r="O45" s="76"/>
      <c r="P45" s="76"/>
      <c r="Q45" s="76"/>
      <c r="R45" s="76"/>
    </row>
    <row r="46" spans="1:18" s="4" customFormat="1" ht="15" x14ac:dyDescent="0.25">
      <c r="B46" s="87"/>
      <c r="C46" s="87"/>
      <c r="D46" s="87"/>
      <c r="E46" s="87"/>
      <c r="F46" s="87"/>
      <c r="G46" s="87"/>
      <c r="H46" s="87"/>
      <c r="I46" s="87"/>
      <c r="J46" s="87"/>
      <c r="K46" s="87"/>
      <c r="L46" s="87"/>
    </row>
    <row r="47" spans="1:18" s="4" customFormat="1" ht="24.75" customHeight="1" x14ac:dyDescent="0.25">
      <c r="B47" s="35"/>
      <c r="C47" s="77" t="s">
        <v>60</v>
      </c>
      <c r="D47" s="77"/>
      <c r="E47" s="77"/>
      <c r="F47" s="77"/>
      <c r="G47" s="77"/>
      <c r="H47" s="77"/>
      <c r="I47" s="77"/>
      <c r="J47" s="77"/>
      <c r="K47" s="77"/>
      <c r="L47" s="77"/>
      <c r="M47" s="77"/>
      <c r="N47" s="77"/>
      <c r="O47" s="77"/>
      <c r="P47" s="77"/>
      <c r="Q47" s="77"/>
      <c r="R47" s="77"/>
    </row>
    <row r="48" spans="1:18" ht="0" hidden="1" customHeight="1" x14ac:dyDescent="0.25">
      <c r="A48" s="61" t="s">
        <v>16</v>
      </c>
      <c r="B48" s="61"/>
      <c r="C48" s="61"/>
      <c r="D48" s="61"/>
      <c r="E48" s="61"/>
      <c r="F48" s="61"/>
      <c r="G48" s="61"/>
      <c r="H48" s="61"/>
      <c r="I48" s="61"/>
      <c r="J48" s="61"/>
      <c r="K48" s="61"/>
      <c r="L48" s="61"/>
      <c r="M48" s="61"/>
    </row>
    <row r="49" ht="0" hidden="1" customHeight="1" x14ac:dyDescent="0.25"/>
    <row r="50" ht="0" hidden="1" customHeight="1" x14ac:dyDescent="0.25"/>
    <row r="51" ht="0" hidden="1" customHeight="1" x14ac:dyDescent="0.25"/>
    <row r="52" ht="0" hidden="1" customHeight="1" x14ac:dyDescent="0.25"/>
    <row r="53" ht="0" hidden="1" customHeight="1" x14ac:dyDescent="0.25"/>
    <row r="54" ht="0" hidden="1" customHeight="1" x14ac:dyDescent="0.25"/>
    <row r="55" ht="0" hidden="1" customHeight="1" x14ac:dyDescent="0.25"/>
    <row r="56" ht="0" hidden="1" customHeight="1" x14ac:dyDescent="0.25"/>
    <row r="57" ht="0" hidden="1" customHeight="1" x14ac:dyDescent="0.25"/>
    <row r="58" ht="0" hidden="1" customHeight="1" x14ac:dyDescent="0.25"/>
    <row r="59" ht="0" hidden="1" customHeight="1" x14ac:dyDescent="0.25"/>
    <row r="60" ht="0" hidden="1" customHeight="1" x14ac:dyDescent="0.25"/>
    <row r="61" ht="0" hidden="1" customHeight="1" x14ac:dyDescent="0.25"/>
    <row r="62" ht="0" hidden="1" customHeight="1" x14ac:dyDescent="0.25"/>
    <row r="63" ht="0" hidden="1" customHeight="1" x14ac:dyDescent="0.25"/>
    <row r="64" ht="0" hidden="1" customHeight="1" x14ac:dyDescent="0.25"/>
    <row r="65" ht="0" hidden="1" customHeight="1" x14ac:dyDescent="0.25"/>
    <row r="66" ht="0" hidden="1" customHeight="1" x14ac:dyDescent="0.25"/>
    <row r="67" ht="0" hidden="1" customHeight="1" x14ac:dyDescent="0.25"/>
    <row r="68" ht="0" hidden="1" customHeight="1" x14ac:dyDescent="0.25"/>
    <row r="69" ht="0" hidden="1" customHeight="1" x14ac:dyDescent="0.25"/>
    <row r="70" ht="0" hidden="1" customHeight="1" x14ac:dyDescent="0.25"/>
    <row r="71" ht="0" hidden="1" customHeight="1" x14ac:dyDescent="0.25"/>
    <row r="72" ht="0" hidden="1" customHeight="1" x14ac:dyDescent="0.25"/>
    <row r="73" ht="0" hidden="1" customHeight="1" x14ac:dyDescent="0.25"/>
    <row r="74" ht="0" hidden="1" customHeight="1" x14ac:dyDescent="0.25"/>
    <row r="75" ht="0" hidden="1" customHeight="1" x14ac:dyDescent="0.25"/>
    <row r="76" ht="0" hidden="1" customHeight="1" x14ac:dyDescent="0.25"/>
    <row r="77" ht="0" hidden="1" customHeight="1" x14ac:dyDescent="0.25"/>
    <row r="78" ht="0" hidden="1" customHeight="1" x14ac:dyDescent="0.25"/>
    <row r="79" ht="0" hidden="1" customHeight="1" x14ac:dyDescent="0.25"/>
    <row r="80" ht="0" hidden="1" customHeight="1" x14ac:dyDescent="0.25"/>
    <row r="81" ht="0" hidden="1" customHeight="1" x14ac:dyDescent="0.25"/>
    <row r="82" ht="0" hidden="1" customHeight="1" x14ac:dyDescent="0.25"/>
    <row r="83" ht="0" hidden="1" customHeight="1" x14ac:dyDescent="0.25"/>
    <row r="84" ht="0" hidden="1" customHeight="1" x14ac:dyDescent="0.25"/>
    <row r="85" ht="0" hidden="1" customHeight="1" x14ac:dyDescent="0.25"/>
    <row r="86" ht="0" hidden="1" customHeight="1" x14ac:dyDescent="0.25"/>
    <row r="87" ht="0" hidden="1" customHeight="1" x14ac:dyDescent="0.25"/>
    <row r="88" ht="0" hidden="1" customHeight="1" x14ac:dyDescent="0.25"/>
    <row r="89" ht="0" hidden="1" customHeight="1" x14ac:dyDescent="0.25"/>
    <row r="90" ht="0" hidden="1" customHeight="1" x14ac:dyDescent="0.25"/>
    <row r="91" ht="0" hidden="1" customHeight="1" x14ac:dyDescent="0.25"/>
  </sheetData>
  <sheetProtection algorithmName="SHA-512" hashValue="cQTBI3xdQjny4Cel/P3Cs+0tgNk7vJiryu46b656AlnrH3Ct2hl2A7GytHqyzN4GVlphPV929mcU4HZMQjQM5g==" saltValue="GAJL3bQXRUDcHL045DNBlQ==" spinCount="100000" sheet="1" formatCells="0" formatColumns="0" formatRows="0" insertColumns="0" insertRows="0" deleteColumns="0" deleteRows="0" selectLockedCells="1"/>
  <mergeCells count="47">
    <mergeCell ref="C17:R17"/>
    <mergeCell ref="C16:R16"/>
    <mergeCell ref="C11:D11"/>
    <mergeCell ref="C2:C5"/>
    <mergeCell ref="D2:P2"/>
    <mergeCell ref="D3:P3"/>
    <mergeCell ref="D4:P5"/>
    <mergeCell ref="E11:F11"/>
    <mergeCell ref="I11:J11"/>
    <mergeCell ref="C13:D14"/>
    <mergeCell ref="E13:F14"/>
    <mergeCell ref="H13:H14"/>
    <mergeCell ref="I13:R14"/>
    <mergeCell ref="Q7:R7"/>
    <mergeCell ref="Q8:R8"/>
    <mergeCell ref="C45:R45"/>
    <mergeCell ref="C47:R47"/>
    <mergeCell ref="C19:I19"/>
    <mergeCell ref="C20:I20"/>
    <mergeCell ref="K19:R19"/>
    <mergeCell ref="K20:R20"/>
    <mergeCell ref="A44:R44"/>
    <mergeCell ref="B46:L46"/>
    <mergeCell ref="F22:F23"/>
    <mergeCell ref="G22:G23"/>
    <mergeCell ref="H22:H23"/>
    <mergeCell ref="A48:M48"/>
    <mergeCell ref="D22:D23"/>
    <mergeCell ref="C22:C23"/>
    <mergeCell ref="C32:R32"/>
    <mergeCell ref="C33:R33"/>
    <mergeCell ref="C35:R35"/>
    <mergeCell ref="C41:F41"/>
    <mergeCell ref="C40:F40"/>
    <mergeCell ref="C37:F39"/>
    <mergeCell ref="I22:I23"/>
    <mergeCell ref="J22:K22"/>
    <mergeCell ref="L22:M22"/>
    <mergeCell ref="N22:O22"/>
    <mergeCell ref="P22:Q22"/>
    <mergeCell ref="R22:R23"/>
    <mergeCell ref="E22:E23"/>
    <mergeCell ref="B2:B5"/>
    <mergeCell ref="Q2:R2"/>
    <mergeCell ref="Q3:R3"/>
    <mergeCell ref="Q4:R4"/>
    <mergeCell ref="Q5:R5"/>
  </mergeCells>
  <conditionalFormatting sqref="I24:I30">
    <cfRule type="containsText" dxfId="5" priority="1" operator="containsText" text="SUPERA PRESUPUESTO OFICIAL">
      <formula>NOT(ISERROR(SEARCH("SUPERA PRESUPUESTO OFICIAL",I24)))</formula>
    </cfRule>
    <cfRule type="containsText" dxfId="4" priority="5" operator="containsText" text="OFERTA CON PRECIO ARTIFICIALMENTE BAJO">
      <formula>NOT(ISERROR(SEARCH("OFERTA CON PRECIO ARTIFICIALMENTE BAJO",I24)))</formula>
    </cfRule>
    <cfRule type="containsText" dxfId="3" priority="6" operator="containsText" text="VALOR MÍNIMO ACEPTABLE">
      <formula>NOT(ISERROR(SEARCH("VALOR MÍNIMO ACEPTABLE",I24)))</formula>
    </cfRule>
  </conditionalFormatting>
  <conditionalFormatting sqref="R24:R30">
    <cfRule type="cellIs" dxfId="2" priority="2" operator="lessThan">
      <formula>0</formula>
    </cfRule>
    <cfRule type="cellIs" dxfId="1" priority="3" operator="greaterThan">
      <formula>0</formula>
    </cfRule>
    <cfRule type="cellIs" dxfId="0" priority="4" operator="equal">
      <formula>0</formula>
    </cfRule>
  </conditionalFormatting>
  <dataValidations count="1">
    <dataValidation allowBlank="1" showInputMessage="1" showErrorMessage="1" errorTitle="SUPERA EL PRESUPUESTO OFICIAL" sqref="E24:E30" xr:uid="{0841CF43-DDC0-4889-8A18-1FF095F4B8F1}"/>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190BFC3-2F02-4BCE-8F90-E81CD85A82FC}">
          <x14:formula1>
            <xm:f>'Hoja Aux'!$K$4:$K$7</xm:f>
          </x14:formula1>
          <xm:sqref>Q8:R8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31"/>
  <sheetViews>
    <sheetView showGridLines="0" view="pageBreakPreview" zoomScaleNormal="82" zoomScaleSheetLayoutView="100" workbookViewId="0">
      <selection activeCell="G16" sqref="G16:J16"/>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09"/>
      <c r="C2" s="109"/>
      <c r="D2" s="110" t="s">
        <v>0</v>
      </c>
      <c r="E2" s="111"/>
      <c r="F2" s="111"/>
      <c r="G2" s="111"/>
      <c r="H2" s="112"/>
      <c r="I2" s="110" t="s">
        <v>17</v>
      </c>
      <c r="J2" s="112"/>
      <c r="K2" s="2"/>
    </row>
    <row r="3" spans="2:11" ht="15" customHeight="1" x14ac:dyDescent="0.25">
      <c r="B3" s="109"/>
      <c r="C3" s="109"/>
      <c r="D3" s="110" t="s">
        <v>1</v>
      </c>
      <c r="E3" s="111"/>
      <c r="F3" s="111"/>
      <c r="G3" s="111"/>
      <c r="H3" s="112"/>
      <c r="I3" s="110" t="s">
        <v>76</v>
      </c>
      <c r="J3" s="112"/>
      <c r="K3" s="3"/>
    </row>
    <row r="4" spans="2:11" ht="15" customHeight="1" x14ac:dyDescent="0.25">
      <c r="B4" s="109"/>
      <c r="C4" s="109"/>
      <c r="D4" s="113" t="s">
        <v>2</v>
      </c>
      <c r="E4" s="114"/>
      <c r="F4" s="114"/>
      <c r="G4" s="114"/>
      <c r="H4" s="115"/>
      <c r="I4" s="110" t="s">
        <v>89</v>
      </c>
      <c r="J4" s="112"/>
      <c r="K4" s="3"/>
    </row>
    <row r="5" spans="2:11" ht="15" customHeight="1" x14ac:dyDescent="0.25">
      <c r="B5" s="109"/>
      <c r="C5" s="109"/>
      <c r="D5" s="116"/>
      <c r="E5" s="117"/>
      <c r="F5" s="117"/>
      <c r="G5" s="117"/>
      <c r="H5" s="118"/>
      <c r="I5" s="110" t="s">
        <v>61</v>
      </c>
      <c r="J5" s="112"/>
      <c r="K5" s="3"/>
    </row>
    <row r="6" spans="2:11" x14ac:dyDescent="0.25">
      <c r="K6" s="4"/>
    </row>
    <row r="7" spans="2:11" ht="15.75" customHeight="1" x14ac:dyDescent="0.25">
      <c r="B7" s="121" t="s">
        <v>18</v>
      </c>
      <c r="C7" s="121"/>
      <c r="D7" s="121"/>
      <c r="E7" s="121"/>
      <c r="F7" s="121"/>
      <c r="G7" s="121"/>
      <c r="H7" s="121"/>
      <c r="I7" s="121"/>
      <c r="J7" s="121"/>
      <c r="K7" s="5"/>
    </row>
    <row r="8" spans="2:11" ht="15.75" customHeight="1" x14ac:dyDescent="0.25">
      <c r="B8" s="122" t="s">
        <v>19</v>
      </c>
      <c r="C8" s="122" t="s">
        <v>20</v>
      </c>
      <c r="D8" s="122"/>
      <c r="E8" s="122"/>
      <c r="F8" s="122"/>
      <c r="G8" s="121" t="s">
        <v>21</v>
      </c>
      <c r="H8" s="121"/>
      <c r="I8" s="121"/>
      <c r="J8" s="121"/>
      <c r="K8" s="5"/>
    </row>
    <row r="9" spans="2:11" ht="15.75" customHeight="1" x14ac:dyDescent="0.25">
      <c r="B9" s="122"/>
      <c r="C9" s="6" t="s">
        <v>22</v>
      </c>
      <c r="D9" s="6" t="s">
        <v>23</v>
      </c>
      <c r="E9" s="122" t="s">
        <v>24</v>
      </c>
      <c r="F9" s="122"/>
      <c r="G9" s="121"/>
      <c r="H9" s="121"/>
      <c r="I9" s="121"/>
      <c r="J9" s="121"/>
      <c r="K9" s="5"/>
    </row>
    <row r="10" spans="2:11" ht="15.75" customHeight="1" x14ac:dyDescent="0.25">
      <c r="B10" s="7">
        <v>1</v>
      </c>
      <c r="C10" s="7">
        <v>2022</v>
      </c>
      <c r="D10" s="7">
        <v>1</v>
      </c>
      <c r="E10" s="120">
        <v>28</v>
      </c>
      <c r="F10" s="120"/>
      <c r="G10" s="119" t="s">
        <v>25</v>
      </c>
      <c r="H10" s="119"/>
      <c r="I10" s="119"/>
      <c r="J10" s="119"/>
      <c r="K10" s="8"/>
    </row>
    <row r="11" spans="2:11" ht="24.75" customHeight="1" x14ac:dyDescent="0.25">
      <c r="B11" s="7">
        <v>2</v>
      </c>
      <c r="C11" s="7">
        <v>2022</v>
      </c>
      <c r="D11" s="7">
        <v>5</v>
      </c>
      <c r="E11" s="120">
        <v>31</v>
      </c>
      <c r="F11" s="120"/>
      <c r="G11" s="119" t="s">
        <v>26</v>
      </c>
      <c r="H11" s="119"/>
      <c r="I11" s="119"/>
      <c r="J11" s="119"/>
      <c r="K11" s="8"/>
    </row>
    <row r="12" spans="2:11" ht="46.5" customHeight="1" x14ac:dyDescent="0.25">
      <c r="B12" s="7">
        <v>3</v>
      </c>
      <c r="C12" s="7">
        <v>2024</v>
      </c>
      <c r="D12" s="7">
        <v>4</v>
      </c>
      <c r="E12" s="120">
        <v>29</v>
      </c>
      <c r="F12" s="120"/>
      <c r="G12" s="119" t="s">
        <v>27</v>
      </c>
      <c r="H12" s="119"/>
      <c r="I12" s="119"/>
      <c r="J12" s="119"/>
      <c r="K12" s="8"/>
    </row>
    <row r="13" spans="2:11" ht="154.5" customHeight="1" x14ac:dyDescent="0.25">
      <c r="B13" s="7">
        <v>4</v>
      </c>
      <c r="C13" s="7">
        <v>2024</v>
      </c>
      <c r="D13" s="7">
        <v>7</v>
      </c>
      <c r="E13" s="120">
        <v>31</v>
      </c>
      <c r="F13" s="120"/>
      <c r="G13" s="119" t="s">
        <v>51</v>
      </c>
      <c r="H13" s="119"/>
      <c r="I13" s="119"/>
      <c r="J13" s="119"/>
      <c r="K13" s="8"/>
    </row>
    <row r="14" spans="2:11" ht="110.25" customHeight="1" x14ac:dyDescent="0.25">
      <c r="B14" s="7">
        <v>5</v>
      </c>
      <c r="C14" s="7">
        <v>2025</v>
      </c>
      <c r="D14" s="7">
        <v>2</v>
      </c>
      <c r="E14" s="120">
        <v>28</v>
      </c>
      <c r="F14" s="120"/>
      <c r="G14" s="119" t="s">
        <v>70</v>
      </c>
      <c r="H14" s="119"/>
      <c r="I14" s="119"/>
      <c r="J14" s="119"/>
      <c r="K14" s="8"/>
    </row>
    <row r="15" spans="2:11" ht="96.75" customHeight="1" x14ac:dyDescent="0.25">
      <c r="B15" s="7">
        <v>6</v>
      </c>
      <c r="C15" s="7">
        <v>2025</v>
      </c>
      <c r="D15" s="7">
        <v>5</v>
      </c>
      <c r="E15" s="120">
        <v>23</v>
      </c>
      <c r="F15" s="120"/>
      <c r="G15" s="119" t="s">
        <v>75</v>
      </c>
      <c r="H15" s="119"/>
      <c r="I15" s="119"/>
      <c r="J15" s="119"/>
      <c r="K15" s="8"/>
    </row>
    <row r="16" spans="2:11" ht="96.75" customHeight="1" x14ac:dyDescent="0.25">
      <c r="B16" s="7">
        <v>7</v>
      </c>
      <c r="C16" s="7">
        <v>2026</v>
      </c>
      <c r="D16" s="7">
        <v>6</v>
      </c>
      <c r="E16" s="120">
        <v>4</v>
      </c>
      <c r="F16" s="120"/>
      <c r="G16" s="119" t="s">
        <v>91</v>
      </c>
      <c r="H16" s="119"/>
      <c r="I16" s="119"/>
      <c r="J16" s="119"/>
      <c r="K16" s="8"/>
    </row>
    <row r="17" spans="2:11" ht="15.75" customHeight="1" x14ac:dyDescent="0.25">
      <c r="B17" s="122" t="s">
        <v>28</v>
      </c>
      <c r="C17" s="122"/>
      <c r="D17" s="122"/>
      <c r="E17" s="122"/>
      <c r="F17" s="122"/>
      <c r="G17" s="122"/>
      <c r="H17" s="122"/>
      <c r="I17" s="122"/>
      <c r="J17" s="122"/>
      <c r="K17" s="9"/>
    </row>
    <row r="18" spans="2:11" x14ac:dyDescent="0.25">
      <c r="B18" s="122" t="s">
        <v>29</v>
      </c>
      <c r="C18" s="122"/>
      <c r="D18" s="122"/>
      <c r="E18" s="122"/>
      <c r="F18" s="122" t="s">
        <v>30</v>
      </c>
      <c r="G18" s="122"/>
      <c r="H18" s="122"/>
      <c r="I18" s="122"/>
      <c r="J18" s="122"/>
      <c r="K18" s="9"/>
    </row>
    <row r="19" spans="2:11" ht="15.75" customHeight="1" x14ac:dyDescent="0.25">
      <c r="B19" s="120" t="s">
        <v>31</v>
      </c>
      <c r="C19" s="120"/>
      <c r="D19" s="120"/>
      <c r="E19" s="120"/>
      <c r="F19" s="120" t="s">
        <v>83</v>
      </c>
      <c r="G19" s="120"/>
      <c r="H19" s="120"/>
      <c r="I19" s="120"/>
      <c r="J19" s="120"/>
      <c r="K19" s="10"/>
    </row>
    <row r="20" spans="2:11" ht="15.75" customHeight="1" x14ac:dyDescent="0.25">
      <c r="B20" s="120" t="s">
        <v>88</v>
      </c>
      <c r="C20" s="120"/>
      <c r="D20" s="120"/>
      <c r="E20" s="120"/>
      <c r="F20" s="120" t="s">
        <v>90</v>
      </c>
      <c r="G20" s="120"/>
      <c r="H20" s="120"/>
      <c r="I20" s="120"/>
      <c r="J20" s="120"/>
      <c r="K20" s="10"/>
    </row>
    <row r="21" spans="2:11" x14ac:dyDescent="0.25">
      <c r="B21" s="122" t="s">
        <v>32</v>
      </c>
      <c r="C21" s="122"/>
      <c r="D21" s="122"/>
      <c r="E21" s="122"/>
      <c r="F21" s="122"/>
      <c r="G21" s="122"/>
      <c r="H21" s="122"/>
      <c r="I21" s="122"/>
      <c r="J21" s="122"/>
      <c r="K21" s="9"/>
    </row>
    <row r="22" spans="2:11" x14ac:dyDescent="0.25">
      <c r="B22" s="122" t="s">
        <v>29</v>
      </c>
      <c r="C22" s="122"/>
      <c r="D22" s="122"/>
      <c r="E22" s="122"/>
      <c r="F22" s="122" t="s">
        <v>30</v>
      </c>
      <c r="G22" s="122"/>
      <c r="H22" s="122"/>
      <c r="I22" s="122"/>
      <c r="J22" s="122"/>
      <c r="K22" s="9"/>
    </row>
    <row r="23" spans="2:11" ht="15.75" customHeight="1" x14ac:dyDescent="0.25">
      <c r="B23" s="124" t="s">
        <v>33</v>
      </c>
      <c r="C23" s="124"/>
      <c r="D23" s="124"/>
      <c r="E23" s="124"/>
      <c r="F23" s="124" t="s">
        <v>34</v>
      </c>
      <c r="G23" s="124"/>
      <c r="H23" s="124"/>
      <c r="I23" s="124"/>
      <c r="J23" s="124"/>
      <c r="K23" s="11"/>
    </row>
    <row r="24" spans="2:11" ht="15.75" customHeight="1" x14ac:dyDescent="0.25">
      <c r="B24" s="121" t="s">
        <v>35</v>
      </c>
      <c r="C24" s="121"/>
      <c r="D24" s="121"/>
      <c r="E24" s="121"/>
      <c r="F24" s="121"/>
      <c r="G24" s="121"/>
      <c r="H24" s="121"/>
      <c r="I24" s="121"/>
      <c r="J24" s="121"/>
      <c r="K24" s="5"/>
    </row>
    <row r="25" spans="2:11" x14ac:dyDescent="0.25">
      <c r="B25" s="122" t="s">
        <v>29</v>
      </c>
      <c r="C25" s="122"/>
      <c r="D25" s="122"/>
      <c r="E25" s="122" t="s">
        <v>30</v>
      </c>
      <c r="F25" s="122"/>
      <c r="G25" s="122"/>
      <c r="H25" s="122" t="s">
        <v>36</v>
      </c>
      <c r="I25" s="122"/>
      <c r="J25" s="122"/>
      <c r="K25" s="9"/>
    </row>
    <row r="26" spans="2:11" x14ac:dyDescent="0.25">
      <c r="B26" s="122"/>
      <c r="C26" s="122"/>
      <c r="D26" s="122"/>
      <c r="E26" s="122"/>
      <c r="F26" s="122"/>
      <c r="G26" s="122"/>
      <c r="H26" s="6" t="s">
        <v>22</v>
      </c>
      <c r="I26" s="6" t="s">
        <v>23</v>
      </c>
      <c r="J26" s="6" t="s">
        <v>24</v>
      </c>
      <c r="K26" s="9"/>
    </row>
    <row r="27" spans="2:11" x14ac:dyDescent="0.25">
      <c r="B27" s="120" t="s">
        <v>37</v>
      </c>
      <c r="C27" s="120"/>
      <c r="D27" s="120"/>
      <c r="E27" s="124" t="s">
        <v>38</v>
      </c>
      <c r="F27" s="124"/>
      <c r="G27" s="124"/>
      <c r="H27" s="7">
        <v>2026</v>
      </c>
      <c r="I27" s="7">
        <v>6</v>
      </c>
      <c r="J27" s="7">
        <v>4</v>
      </c>
      <c r="K27" s="10"/>
    </row>
    <row r="28" spans="2:11" x14ac:dyDescent="0.25">
      <c r="K28" s="4"/>
    </row>
    <row r="29" spans="2:11" ht="56.25" customHeight="1" x14ac:dyDescent="0.25">
      <c r="B29" s="4"/>
      <c r="C29" s="125" t="s">
        <v>39</v>
      </c>
      <c r="D29" s="125"/>
      <c r="E29" s="125"/>
      <c r="F29" s="125"/>
      <c r="G29" s="125"/>
      <c r="H29" s="125"/>
      <c r="I29" s="125"/>
      <c r="K29" s="4"/>
    </row>
    <row r="30" spans="2:11" ht="16.5" customHeight="1" x14ac:dyDescent="0.25">
      <c r="E30" s="123" t="s">
        <v>40</v>
      </c>
      <c r="F30" s="123"/>
      <c r="G30" s="123"/>
      <c r="H30" s="123"/>
      <c r="I30" s="123"/>
      <c r="J30" s="123"/>
      <c r="K30" s="12"/>
    </row>
    <row r="31" spans="2:11" x14ac:dyDescent="0.25">
      <c r="B31" s="4"/>
      <c r="C31" s="4"/>
      <c r="D31" s="4"/>
      <c r="E31" s="123"/>
      <c r="F31" s="123"/>
      <c r="G31" s="123"/>
      <c r="H31" s="123"/>
      <c r="I31" s="123"/>
      <c r="J31" s="123"/>
      <c r="K31" s="12"/>
    </row>
  </sheetData>
  <mergeCells count="47">
    <mergeCell ref="B20:E20"/>
    <mergeCell ref="F20:J20"/>
    <mergeCell ref="E30:J31"/>
    <mergeCell ref="E13:F13"/>
    <mergeCell ref="G13:J13"/>
    <mergeCell ref="B25:D26"/>
    <mergeCell ref="E25:G26"/>
    <mergeCell ref="H25:J25"/>
    <mergeCell ref="B27:D27"/>
    <mergeCell ref="E27:G27"/>
    <mergeCell ref="C29:I29"/>
    <mergeCell ref="B21:J21"/>
    <mergeCell ref="B22:E22"/>
    <mergeCell ref="F22:J22"/>
    <mergeCell ref="B23:E23"/>
    <mergeCell ref="F23:J23"/>
    <mergeCell ref="B24:J24"/>
    <mergeCell ref="B19:E19"/>
    <mergeCell ref="F19:J19"/>
    <mergeCell ref="B7:J7"/>
    <mergeCell ref="B8:B9"/>
    <mergeCell ref="C8:F8"/>
    <mergeCell ref="G8:J9"/>
    <mergeCell ref="E9:F9"/>
    <mergeCell ref="E10:F10"/>
    <mergeCell ref="G10:J10"/>
    <mergeCell ref="E11:F11"/>
    <mergeCell ref="G11:J11"/>
    <mergeCell ref="B17:J17"/>
    <mergeCell ref="B18:E18"/>
    <mergeCell ref="F18:J18"/>
    <mergeCell ref="E12:F12"/>
    <mergeCell ref="G12:J12"/>
    <mergeCell ref="E15:F15"/>
    <mergeCell ref="E16:F16"/>
    <mergeCell ref="G16:J16"/>
    <mergeCell ref="G15:J15"/>
    <mergeCell ref="E14:F14"/>
    <mergeCell ref="G14:J14"/>
    <mergeCell ref="B2:C5"/>
    <mergeCell ref="D2:H2"/>
    <mergeCell ref="I2:J2"/>
    <mergeCell ref="D3:H3"/>
    <mergeCell ref="I3:J3"/>
    <mergeCell ref="D4:H5"/>
    <mergeCell ref="I4:J4"/>
    <mergeCell ref="I5:J5"/>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L103"/>
  <sheetViews>
    <sheetView topLeftCell="D1" workbookViewId="0">
      <selection activeCell="L34" sqref="L34"/>
    </sheetView>
  </sheetViews>
  <sheetFormatPr baseColWidth="10" defaultColWidth="11.42578125" defaultRowHeight="15" x14ac:dyDescent="0.25"/>
  <cols>
    <col min="7" max="7" width="15" bestFit="1" customWidth="1"/>
    <col min="8" max="8" width="13.42578125" bestFit="1" customWidth="1"/>
    <col min="9" max="9" width="17.140625" bestFit="1" customWidth="1"/>
    <col min="11" max="11" width="16.42578125" bestFit="1" customWidth="1"/>
    <col min="12" max="12" width="41.28515625" customWidth="1"/>
  </cols>
  <sheetData>
    <row r="3" spans="5:12" x14ac:dyDescent="0.25">
      <c r="E3" s="38" t="s">
        <v>63</v>
      </c>
    </row>
    <row r="4" spans="5:12" x14ac:dyDescent="0.25">
      <c r="E4" s="39">
        <v>0.01</v>
      </c>
      <c r="G4" s="18" t="s">
        <v>41</v>
      </c>
      <c r="H4" s="18" t="s">
        <v>42</v>
      </c>
      <c r="I4" s="18" t="s">
        <v>43</v>
      </c>
      <c r="K4" s="52" t="s">
        <v>78</v>
      </c>
      <c r="L4" s="49" t="s">
        <v>84</v>
      </c>
    </row>
    <row r="5" spans="5:12" x14ac:dyDescent="0.25">
      <c r="E5" s="40">
        <v>0.02</v>
      </c>
      <c r="G5" s="1" t="s">
        <v>44</v>
      </c>
      <c r="H5" s="19" t="s">
        <v>45</v>
      </c>
      <c r="I5" s="19" t="s">
        <v>46</v>
      </c>
      <c r="K5" s="51" t="s">
        <v>79</v>
      </c>
      <c r="L5" s="50" t="s">
        <v>85</v>
      </c>
    </row>
    <row r="6" spans="5:12" x14ac:dyDescent="0.25">
      <c r="E6" s="40">
        <v>0.03</v>
      </c>
      <c r="G6" s="19"/>
      <c r="H6" s="19" t="s">
        <v>47</v>
      </c>
      <c r="I6" s="19" t="s">
        <v>48</v>
      </c>
      <c r="K6" s="51" t="s">
        <v>80</v>
      </c>
      <c r="L6" s="50" t="s">
        <v>86</v>
      </c>
    </row>
    <row r="7" spans="5:12" x14ac:dyDescent="0.25">
      <c r="E7" s="40">
        <v>0.04</v>
      </c>
      <c r="G7" s="19"/>
      <c r="H7" s="19"/>
      <c r="I7" s="19" t="s">
        <v>49</v>
      </c>
      <c r="K7" s="51" t="s">
        <v>81</v>
      </c>
      <c r="L7" s="50" t="s">
        <v>87</v>
      </c>
    </row>
    <row r="8" spans="5:12" x14ac:dyDescent="0.25">
      <c r="E8" s="40">
        <v>0.05</v>
      </c>
      <c r="G8" s="19"/>
      <c r="H8" s="19"/>
      <c r="I8" s="1" t="s">
        <v>50</v>
      </c>
    </row>
    <row r="9" spans="5:12" x14ac:dyDescent="0.25">
      <c r="E9" s="40">
        <v>0.06</v>
      </c>
    </row>
    <row r="10" spans="5:12" x14ac:dyDescent="0.25">
      <c r="E10" s="40">
        <v>7.0000000000000007E-2</v>
      </c>
    </row>
    <row r="11" spans="5:12" x14ac:dyDescent="0.25">
      <c r="E11" s="40">
        <v>0.08</v>
      </c>
    </row>
    <row r="12" spans="5:12" x14ac:dyDescent="0.25">
      <c r="E12" s="40">
        <v>0.09</v>
      </c>
    </row>
    <row r="13" spans="5:12" x14ac:dyDescent="0.25">
      <c r="E13" s="40">
        <v>0.1</v>
      </c>
    </row>
    <row r="14" spans="5:12" x14ac:dyDescent="0.25">
      <c r="E14" s="40">
        <v>0.11</v>
      </c>
    </row>
    <row r="15" spans="5:12" x14ac:dyDescent="0.25">
      <c r="E15" s="40">
        <v>0.12</v>
      </c>
    </row>
    <row r="16" spans="5:12" x14ac:dyDescent="0.25">
      <c r="E16" s="40">
        <v>0.13</v>
      </c>
    </row>
    <row r="17" spans="5:5" x14ac:dyDescent="0.25">
      <c r="E17" s="40">
        <v>0.14000000000000001</v>
      </c>
    </row>
    <row r="18" spans="5:5" x14ac:dyDescent="0.25">
      <c r="E18" s="40">
        <v>0.15</v>
      </c>
    </row>
    <row r="19" spans="5:5" x14ac:dyDescent="0.25">
      <c r="E19" s="40">
        <v>0.16</v>
      </c>
    </row>
    <row r="20" spans="5:5" x14ac:dyDescent="0.25">
      <c r="E20" s="40">
        <v>0.17</v>
      </c>
    </row>
    <row r="21" spans="5:5" x14ac:dyDescent="0.25">
      <c r="E21" s="40">
        <v>0.18</v>
      </c>
    </row>
    <row r="22" spans="5:5" x14ac:dyDescent="0.25">
      <c r="E22" s="40">
        <v>0.19</v>
      </c>
    </row>
    <row r="23" spans="5:5" x14ac:dyDescent="0.25">
      <c r="E23" s="40">
        <v>0.2</v>
      </c>
    </row>
    <row r="24" spans="5:5" x14ac:dyDescent="0.25">
      <c r="E24" s="40">
        <v>0.21</v>
      </c>
    </row>
    <row r="25" spans="5:5" x14ac:dyDescent="0.25">
      <c r="E25" s="40">
        <v>0.22</v>
      </c>
    </row>
    <row r="26" spans="5:5" x14ac:dyDescent="0.25">
      <c r="E26" s="40">
        <v>0.23</v>
      </c>
    </row>
    <row r="27" spans="5:5" x14ac:dyDescent="0.25">
      <c r="E27" s="40">
        <v>0.24</v>
      </c>
    </row>
    <row r="28" spans="5:5" x14ac:dyDescent="0.25">
      <c r="E28" s="40">
        <v>0.25</v>
      </c>
    </row>
    <row r="29" spans="5:5" x14ac:dyDescent="0.25">
      <c r="E29" s="40">
        <v>0.26</v>
      </c>
    </row>
    <row r="30" spans="5:5" x14ac:dyDescent="0.25">
      <c r="E30" s="40">
        <v>0.27</v>
      </c>
    </row>
    <row r="31" spans="5:5" x14ac:dyDescent="0.25">
      <c r="E31" s="40">
        <v>0.28000000000000003</v>
      </c>
    </row>
    <row r="32" spans="5:5" x14ac:dyDescent="0.25">
      <c r="E32" s="40">
        <v>0.28999999999999998</v>
      </c>
    </row>
    <row r="33" spans="5:5" x14ac:dyDescent="0.25">
      <c r="E33" s="40">
        <v>0.3</v>
      </c>
    </row>
    <row r="34" spans="5:5" x14ac:dyDescent="0.25">
      <c r="E34" s="40">
        <v>0.31</v>
      </c>
    </row>
    <row r="35" spans="5:5" x14ac:dyDescent="0.25">
      <c r="E35" s="40">
        <v>0.32</v>
      </c>
    </row>
    <row r="36" spans="5:5" x14ac:dyDescent="0.25">
      <c r="E36" s="40">
        <v>0.33</v>
      </c>
    </row>
    <row r="37" spans="5:5" x14ac:dyDescent="0.25">
      <c r="E37" s="40">
        <v>0.34</v>
      </c>
    </row>
    <row r="38" spans="5:5" x14ac:dyDescent="0.25">
      <c r="E38" s="40">
        <v>0.35</v>
      </c>
    </row>
    <row r="39" spans="5:5" x14ac:dyDescent="0.25">
      <c r="E39" s="40">
        <v>0.36</v>
      </c>
    </row>
    <row r="40" spans="5:5" x14ac:dyDescent="0.25">
      <c r="E40" s="40">
        <v>0.37</v>
      </c>
    </row>
    <row r="41" spans="5:5" x14ac:dyDescent="0.25">
      <c r="E41" s="40">
        <v>0.38</v>
      </c>
    </row>
    <row r="42" spans="5:5" x14ac:dyDescent="0.25">
      <c r="E42" s="40">
        <v>0.39</v>
      </c>
    </row>
    <row r="43" spans="5:5" x14ac:dyDescent="0.25">
      <c r="E43" s="40">
        <v>0.4</v>
      </c>
    </row>
    <row r="44" spans="5:5" x14ac:dyDescent="0.25">
      <c r="E44" s="40">
        <v>0.41</v>
      </c>
    </row>
    <row r="45" spans="5:5" x14ac:dyDescent="0.25">
      <c r="E45" s="40">
        <v>0.42</v>
      </c>
    </row>
    <row r="46" spans="5:5" x14ac:dyDescent="0.25">
      <c r="E46" s="40">
        <v>0.43</v>
      </c>
    </row>
    <row r="47" spans="5:5" x14ac:dyDescent="0.25">
      <c r="E47" s="40">
        <v>0.44</v>
      </c>
    </row>
    <row r="48" spans="5:5" x14ac:dyDescent="0.25">
      <c r="E48" s="40">
        <v>0.45</v>
      </c>
    </row>
    <row r="49" spans="5:5" x14ac:dyDescent="0.25">
      <c r="E49" s="40">
        <v>0.46</v>
      </c>
    </row>
    <row r="50" spans="5:5" x14ac:dyDescent="0.25">
      <c r="E50" s="40">
        <v>0.47</v>
      </c>
    </row>
    <row r="51" spans="5:5" x14ac:dyDescent="0.25">
      <c r="E51" s="40">
        <v>0.48</v>
      </c>
    </row>
    <row r="52" spans="5:5" x14ac:dyDescent="0.25">
      <c r="E52" s="40">
        <v>0.49</v>
      </c>
    </row>
    <row r="53" spans="5:5" x14ac:dyDescent="0.25">
      <c r="E53" s="40">
        <v>0.5</v>
      </c>
    </row>
    <row r="54" spans="5:5" x14ac:dyDescent="0.25">
      <c r="E54" s="40">
        <f t="shared" ref="E54:E70" si="0">+E53+1%</f>
        <v>0.51</v>
      </c>
    </row>
    <row r="55" spans="5:5" x14ac:dyDescent="0.25">
      <c r="E55" s="40">
        <f t="shared" si="0"/>
        <v>0.52</v>
      </c>
    </row>
    <row r="56" spans="5:5" x14ac:dyDescent="0.25">
      <c r="E56" s="40">
        <f t="shared" si="0"/>
        <v>0.53</v>
      </c>
    </row>
    <row r="57" spans="5:5" x14ac:dyDescent="0.25">
      <c r="E57" s="40">
        <f t="shared" si="0"/>
        <v>0.54</v>
      </c>
    </row>
    <row r="58" spans="5:5" x14ac:dyDescent="0.25">
      <c r="E58" s="40">
        <f t="shared" si="0"/>
        <v>0.55000000000000004</v>
      </c>
    </row>
    <row r="59" spans="5:5" x14ac:dyDescent="0.25">
      <c r="E59" s="40">
        <f t="shared" si="0"/>
        <v>0.56000000000000005</v>
      </c>
    </row>
    <row r="60" spans="5:5" x14ac:dyDescent="0.25">
      <c r="E60" s="40">
        <f t="shared" si="0"/>
        <v>0.57000000000000006</v>
      </c>
    </row>
    <row r="61" spans="5:5" x14ac:dyDescent="0.25">
      <c r="E61" s="40">
        <f t="shared" si="0"/>
        <v>0.58000000000000007</v>
      </c>
    </row>
    <row r="62" spans="5:5" x14ac:dyDescent="0.25">
      <c r="E62" s="40">
        <f t="shared" si="0"/>
        <v>0.59000000000000008</v>
      </c>
    </row>
    <row r="63" spans="5:5" x14ac:dyDescent="0.25">
      <c r="E63" s="40">
        <f t="shared" si="0"/>
        <v>0.60000000000000009</v>
      </c>
    </row>
    <row r="64" spans="5:5" x14ac:dyDescent="0.25">
      <c r="E64" s="40">
        <f t="shared" si="0"/>
        <v>0.6100000000000001</v>
      </c>
    </row>
    <row r="65" spans="5:5" x14ac:dyDescent="0.25">
      <c r="E65" s="40">
        <f>+E64+1%</f>
        <v>0.62000000000000011</v>
      </c>
    </row>
    <row r="66" spans="5:5" x14ac:dyDescent="0.25">
      <c r="E66" s="40">
        <f t="shared" si="0"/>
        <v>0.63000000000000012</v>
      </c>
    </row>
    <row r="67" spans="5:5" x14ac:dyDescent="0.25">
      <c r="E67" s="40">
        <f t="shared" si="0"/>
        <v>0.64000000000000012</v>
      </c>
    </row>
    <row r="68" spans="5:5" x14ac:dyDescent="0.25">
      <c r="E68" s="40">
        <f t="shared" si="0"/>
        <v>0.65000000000000013</v>
      </c>
    </row>
    <row r="69" spans="5:5" x14ac:dyDescent="0.25">
      <c r="E69" s="40">
        <f t="shared" si="0"/>
        <v>0.66000000000000014</v>
      </c>
    </row>
    <row r="70" spans="5:5" x14ac:dyDescent="0.25">
      <c r="E70" s="40">
        <f t="shared" si="0"/>
        <v>0.67000000000000015</v>
      </c>
    </row>
    <row r="71" spans="5:5" x14ac:dyDescent="0.25">
      <c r="E71" s="40">
        <f t="shared" ref="E71:E82" si="1">+E70+1%</f>
        <v>0.68000000000000016</v>
      </c>
    </row>
    <row r="72" spans="5:5" x14ac:dyDescent="0.25">
      <c r="E72" s="40">
        <f t="shared" si="1"/>
        <v>0.69000000000000017</v>
      </c>
    </row>
    <row r="73" spans="5:5" x14ac:dyDescent="0.25">
      <c r="E73" s="40">
        <f t="shared" si="1"/>
        <v>0.70000000000000018</v>
      </c>
    </row>
    <row r="74" spans="5:5" x14ac:dyDescent="0.25">
      <c r="E74" s="40">
        <f t="shared" si="1"/>
        <v>0.71000000000000019</v>
      </c>
    </row>
    <row r="75" spans="5:5" x14ac:dyDescent="0.25">
      <c r="E75" s="40">
        <f t="shared" si="1"/>
        <v>0.7200000000000002</v>
      </c>
    </row>
    <row r="76" spans="5:5" x14ac:dyDescent="0.25">
      <c r="E76" s="40">
        <f t="shared" si="1"/>
        <v>0.7300000000000002</v>
      </c>
    </row>
    <row r="77" spans="5:5" x14ac:dyDescent="0.25">
      <c r="E77" s="40">
        <f t="shared" si="1"/>
        <v>0.74000000000000021</v>
      </c>
    </row>
    <row r="78" spans="5:5" x14ac:dyDescent="0.25">
      <c r="E78" s="40">
        <f t="shared" si="1"/>
        <v>0.75000000000000022</v>
      </c>
    </row>
    <row r="79" spans="5:5" x14ac:dyDescent="0.25">
      <c r="E79" s="40">
        <f t="shared" si="1"/>
        <v>0.76000000000000023</v>
      </c>
    </row>
    <row r="80" spans="5:5" x14ac:dyDescent="0.25">
      <c r="E80" s="40">
        <f t="shared" si="1"/>
        <v>0.77000000000000024</v>
      </c>
    </row>
    <row r="81" spans="5:5" x14ac:dyDescent="0.25">
      <c r="E81" s="40">
        <f t="shared" si="1"/>
        <v>0.78000000000000025</v>
      </c>
    </row>
    <row r="82" spans="5:5" x14ac:dyDescent="0.25">
      <c r="E82" s="40">
        <f t="shared" si="1"/>
        <v>0.79000000000000026</v>
      </c>
    </row>
    <row r="83" spans="5:5" x14ac:dyDescent="0.25">
      <c r="E83" s="40">
        <f>+E82+1%</f>
        <v>0.80000000000000027</v>
      </c>
    </row>
    <row r="84" spans="5:5" x14ac:dyDescent="0.25">
      <c r="E84" s="40">
        <f t="shared" ref="E84:E93" si="2">+E83+1%</f>
        <v>0.81000000000000028</v>
      </c>
    </row>
    <row r="85" spans="5:5" x14ac:dyDescent="0.25">
      <c r="E85" s="40">
        <f t="shared" si="2"/>
        <v>0.82000000000000028</v>
      </c>
    </row>
    <row r="86" spans="5:5" x14ac:dyDescent="0.25">
      <c r="E86" s="40">
        <f t="shared" si="2"/>
        <v>0.83000000000000029</v>
      </c>
    </row>
    <row r="87" spans="5:5" x14ac:dyDescent="0.25">
      <c r="E87" s="40">
        <f t="shared" si="2"/>
        <v>0.8400000000000003</v>
      </c>
    </row>
    <row r="88" spans="5:5" x14ac:dyDescent="0.25">
      <c r="E88" s="40">
        <f t="shared" si="2"/>
        <v>0.85000000000000031</v>
      </c>
    </row>
    <row r="89" spans="5:5" x14ac:dyDescent="0.25">
      <c r="E89" s="40">
        <f t="shared" si="2"/>
        <v>0.86000000000000032</v>
      </c>
    </row>
    <row r="90" spans="5:5" x14ac:dyDescent="0.25">
      <c r="E90" s="40">
        <f t="shared" si="2"/>
        <v>0.87000000000000033</v>
      </c>
    </row>
    <row r="91" spans="5:5" x14ac:dyDescent="0.25">
      <c r="E91" s="40">
        <f t="shared" si="2"/>
        <v>0.88000000000000034</v>
      </c>
    </row>
    <row r="92" spans="5:5" x14ac:dyDescent="0.25">
      <c r="E92" s="40">
        <f t="shared" si="2"/>
        <v>0.89000000000000035</v>
      </c>
    </row>
    <row r="93" spans="5:5" x14ac:dyDescent="0.25">
      <c r="E93" s="40">
        <f t="shared" si="2"/>
        <v>0.90000000000000036</v>
      </c>
    </row>
    <row r="94" spans="5:5" x14ac:dyDescent="0.25">
      <c r="E94" s="40">
        <f t="shared" ref="E94:E103" si="3">+E93+1%</f>
        <v>0.91000000000000036</v>
      </c>
    </row>
    <row r="95" spans="5:5" x14ac:dyDescent="0.25">
      <c r="E95" s="40">
        <f t="shared" si="3"/>
        <v>0.92000000000000037</v>
      </c>
    </row>
    <row r="96" spans="5:5" x14ac:dyDescent="0.25">
      <c r="E96" s="40">
        <f t="shared" si="3"/>
        <v>0.93000000000000038</v>
      </c>
    </row>
    <row r="97" spans="5:5" x14ac:dyDescent="0.25">
      <c r="E97" s="40">
        <f t="shared" si="3"/>
        <v>0.94000000000000039</v>
      </c>
    </row>
    <row r="98" spans="5:5" x14ac:dyDescent="0.25">
      <c r="E98" s="40">
        <f t="shared" si="3"/>
        <v>0.9500000000000004</v>
      </c>
    </row>
    <row r="99" spans="5:5" x14ac:dyDescent="0.25">
      <c r="E99" s="40">
        <f t="shared" si="3"/>
        <v>0.96000000000000041</v>
      </c>
    </row>
    <row r="100" spans="5:5" x14ac:dyDescent="0.25">
      <c r="E100" s="40">
        <f t="shared" si="3"/>
        <v>0.97000000000000042</v>
      </c>
    </row>
    <row r="101" spans="5:5" x14ac:dyDescent="0.25">
      <c r="E101" s="40">
        <f t="shared" si="3"/>
        <v>0.98000000000000043</v>
      </c>
    </row>
    <row r="102" spans="5:5" x14ac:dyDescent="0.25">
      <c r="E102" s="40">
        <f t="shared" si="3"/>
        <v>0.99000000000000044</v>
      </c>
    </row>
    <row r="103" spans="5:5" x14ac:dyDescent="0.25">
      <c r="E103" s="4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2D61A9C4-4787-49C0-933E-7A97BF4AB9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PRECIOS BAJOS TRACTO SUCESIVO</vt:lpstr>
      <vt:lpstr>CONTROL CAMBIOS</vt:lpstr>
      <vt:lpstr>Hoja Aux</vt:lpstr>
      <vt:lpstr>'CONTROL CAMBIOS'!Área_de_impresión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HEIDY YOHANA VALBUENA DIAZ</cp:lastModifiedBy>
  <cp:revision/>
  <cp:lastPrinted>2025-02-17T21:41:42Z</cp:lastPrinted>
  <dcterms:created xsi:type="dcterms:W3CDTF">2022-01-21T16:30:23Z</dcterms:created>
  <dcterms:modified xsi:type="dcterms:W3CDTF">2026-06-10T22:23:37Z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