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ilunicundiedu-my.sharepoint.com/personal/hyvalbuena_ucundinamarca_edu_co/Documents/1. UDEC 2026/1. CONTRATACION DIRECTA 2026/14. F-CD-125 INV F-209/4. DOCUMENTOS DE PUBLICACIÓN INVITACIONES/"/>
    </mc:Choice>
  </mc:AlternateContent>
  <xr:revisionPtr revIDLastSave="1533" documentId="13_ncr:1_{FC8F6D2F-39F3-4F8E-92BA-503553651155}" xr6:coauthVersionLast="47" xr6:coauthVersionMax="47" xr10:uidLastSave="{21BA25E4-8F1C-41A8-BB7B-8182B94ABDF5}"/>
  <bookViews>
    <workbookView xWindow="-120" yWindow="-120" windowWidth="29040" windowHeight="15720" tabRatio="930" xr2:uid="{00000000-000D-0000-FFFF-FFFF00000000}"/>
  </bookViews>
  <sheets>
    <sheet name="Bienes y Servicios (Sin marca)" sheetId="12" r:id="rId1"/>
    <sheet name="Datos y Cálculos" sheetId="2" state="hidden" r:id="rId2"/>
    <sheet name="CONTROL CAMBIOS" sheetId="8" state="hidden" r:id="rId3"/>
  </sheets>
  <definedNames>
    <definedName name="_xlnm.Print_Area" localSheetId="0">'Bienes y Servicios (Sin marca)'!$A$1:$N$30</definedName>
    <definedName name="_xlnm.Print_Area" localSheetId="2">'CONTROL CAMBIOS'!$A$1:$K$31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2" l="1"/>
  <c r="N18" i="12"/>
  <c r="K16" i="12"/>
  <c r="I16" i="12"/>
  <c r="G16" i="12"/>
  <c r="K15" i="12"/>
  <c r="I15" i="12"/>
  <c r="G15" i="12"/>
  <c r="K14" i="12"/>
  <c r="I14" i="12"/>
  <c r="G14" i="12"/>
  <c r="K13" i="12"/>
  <c r="I13" i="12"/>
  <c r="G13" i="12"/>
  <c r="K12" i="12"/>
  <c r="I12" i="12"/>
  <c r="G12" i="12"/>
  <c r="J12" i="12" s="1"/>
  <c r="K11" i="12"/>
  <c r="I11" i="12"/>
  <c r="G11" i="12"/>
  <c r="K10" i="12"/>
  <c r="N17" i="12" s="1"/>
  <c r="I10" i="12"/>
  <c r="G10" i="12"/>
  <c r="J10" i="12" s="1"/>
  <c r="J14" i="12" l="1"/>
  <c r="J16" i="12"/>
  <c r="N20" i="12"/>
  <c r="J15" i="12"/>
  <c r="J13" i="12"/>
  <c r="J11" i="12"/>
  <c r="L16" i="12"/>
  <c r="M16" i="12"/>
  <c r="M15" i="12"/>
  <c r="L15" i="12"/>
  <c r="N21" i="12" s="1"/>
  <c r="M14" i="12"/>
  <c r="L14" i="12"/>
  <c r="M13" i="12"/>
  <c r="L13" i="12"/>
  <c r="M12" i="12"/>
  <c r="L12" i="12"/>
  <c r="M11" i="12"/>
  <c r="L11" i="12"/>
  <c r="M10" i="12"/>
  <c r="L10" i="12"/>
  <c r="N16" i="12" l="1"/>
  <c r="N15" i="12"/>
  <c r="N14" i="12"/>
  <c r="N13" i="12"/>
  <c r="N12" i="12"/>
  <c r="N11" i="12"/>
  <c r="N22" i="12"/>
  <c r="N23" i="12" s="1"/>
  <c r="N10" i="12"/>
</calcChain>
</file>

<file path=xl/sharedStrings.xml><?xml version="1.0" encoding="utf-8"?>
<sst xmlns="http://schemas.openxmlformats.org/spreadsheetml/2006/main" count="99" uniqueCount="79">
  <si>
    <t>MACROPROCESO DE APOYO</t>
  </si>
  <si>
    <t>CÓDIGO: ABSr125</t>
  </si>
  <si>
    <t xml:space="preserve">PROCESO GESTIÓN BIENES Y SERVICIOS </t>
  </si>
  <si>
    <t>VERSIÓN: 7</t>
  </si>
  <si>
    <t>COTIZACIÓN PARA PROCESOS DE BIENES, SERVICIOS U OBRAS</t>
  </si>
  <si>
    <t>VIGENCIA: 2026-06-04</t>
  </si>
  <si>
    <r>
      <t xml:space="preserve">  Diagonal 18 No. 20-29 Fusagasugá – Cundinamarca                                                                                                   
  Teléfono: (601) 8281483 Línea Gratuita: 018000180414                                                                                                                              
</t>
    </r>
    <r>
      <rPr>
        <u/>
        <sz val="8"/>
        <rFont val="Arial"/>
        <family val="2"/>
      </rPr>
      <t>www.ucundinamarca.edu.co</t>
    </r>
    <r>
      <rPr>
        <sz val="8"/>
        <rFont val="Arial"/>
        <family val="2"/>
      </rPr>
      <t xml:space="preserve"> E-mail:</t>
    </r>
    <r>
      <rPr>
        <u/>
        <sz val="8"/>
        <rFont val="Arial"/>
        <family val="2"/>
      </rPr>
      <t xml:space="preserve"> info@ucundinamarca.edu.co </t>
    </r>
    <r>
      <rPr>
        <sz val="8"/>
        <rFont val="Arial"/>
        <family val="2"/>
      </rPr>
      <t xml:space="preserve">
    NIT: 890.680.062-2</t>
    </r>
  </si>
  <si>
    <t xml:space="preserve">
Documento controlado por el Sistema de Gestión de la Calidad
Asegúrese que corresponde a la última versión consultando el Portal Institucional
</t>
  </si>
  <si>
    <t>32.1</t>
  </si>
  <si>
    <t xml:space="preserve">ÍTEM </t>
  </si>
  <si>
    <t>DESCRIPCIÓN DE LAS ESPECIFICACIONES TÉCNICAS</t>
  </si>
  <si>
    <t xml:space="preserve">CANTIDAD </t>
  </si>
  <si>
    <t>UNIDAD DE MEDIDA</t>
  </si>
  <si>
    <t>VALOR UNITARIO
(Antes de impuesto)</t>
  </si>
  <si>
    <t>PORCENTAJE DE IMPUESTO AL VALOR AGREGADO - IVA</t>
  </si>
  <si>
    <t xml:space="preserve">VALOR  IVA </t>
  </si>
  <si>
    <t>PORCENTAJE DE IMPUESTO NACIONAL AL CONSUMO –INC</t>
  </si>
  <si>
    <t>VALOR INC</t>
  </si>
  <si>
    <t xml:space="preserve">VALOR TOTAL UNITARIO </t>
  </si>
  <si>
    <t>SUBTOTAL</t>
  </si>
  <si>
    <t>IMPUESTO AL VALOR AGREGADO - IVA</t>
  </si>
  <si>
    <t>IMPUESTO NACIONAL AL CONSUMO – INC</t>
  </si>
  <si>
    <t>TOTAL</t>
  </si>
  <si>
    <t>VALOR NO GRAVADO</t>
  </si>
  <si>
    <t>VALOR GRAVADO IVA</t>
  </si>
  <si>
    <t xml:space="preserve">FIRMA REPRESENTANTE LEGAL Y/O PERSONA NATURAL </t>
  </si>
  <si>
    <t>VALOR GRAVADO INC</t>
  </si>
  <si>
    <t>NOMBRE REPRESENTANTE LEGAL, PERSONA NATURAL O APODERADO</t>
  </si>
  <si>
    <t>IMPUESTO NACIONAL AL CONSUMO - INC</t>
  </si>
  <si>
    <t>VALOR TOTAL</t>
  </si>
  <si>
    <t>32.1-41</t>
  </si>
  <si>
    <t>Diagonal 18 No. 20-29 Fusagasugá – Cundinamarca</t>
  </si>
  <si>
    <t>Teléfono: (601) 8281483 Línea Gratuita: 018000180414</t>
  </si>
  <si>
    <t xml:space="preserve">www.ucundinamarca.edu.co E-mail: info@ucundinamarca.edu.co </t>
  </si>
  <si>
    <t>NIT: 890.680.062-2</t>
  </si>
  <si>
    <t>Documento controlado por el Sistema de Gestión de la Calidad
Asegúrese que corresponde a la última versión consultando el Portal Institucional</t>
  </si>
  <si>
    <t>PÁGINA 3 DE 11</t>
  </si>
  <si>
    <t>Porcentajes IVA</t>
  </si>
  <si>
    <t>Porcentajes INC</t>
  </si>
  <si>
    <t>CÓDIGO: ABSF125</t>
  </si>
  <si>
    <t>PÁGINA: 12 DE 12</t>
  </si>
  <si>
    <t>CONTROL DE CAMBIOS</t>
  </si>
  <si>
    <t>VERSIÓN</t>
  </si>
  <si>
    <t>FECHA DE APROBACIÓN</t>
  </si>
  <si>
    <t>DESCRIPCIÓN DEL CAMBIO</t>
  </si>
  <si>
    <t>AAAA</t>
  </si>
  <si>
    <t>MM</t>
  </si>
  <si>
    <t>DD</t>
  </si>
  <si>
    <t>Emisión del documento.</t>
  </si>
  <si>
    <t xml:space="preserve">Se incluye impuesto nacional al consumo INC y aspectos para tener en cuenta (Nota 5 y 6). Se relaciona en la Nota 10, formato 
de justificación de precios bajos (ABSr132). </t>
  </si>
  <si>
    <t xml:space="preserve">Se incluye Nota 11 “Cuando se trate de un proceso de selección para un contrato de TRACTO SUCESIVO”, se ajustan las Notas 9, 11 y 13, acorde a la solicitud de cotización, se suprime el término de “invitación pública”. </t>
  </si>
  <si>
    <t>Se cambia el nombre; El formato pasa a ser libro Excel que dispone tres (3) hojas para diligenciar según la necesidad, donde se suprime el ABSr126 y pasa a hacer parte del libro del ABSr125; se ajustan los aspectos obligatorios y se incluye espacio para logos.</t>
  </si>
  <si>
    <t>02</t>
  </si>
  <si>
    <t>Se ajusto la formula en la pagina 1 las celdas O68 Y O69; Se ajusta la formula en la pagina 2 las celdas O28 Y O29; Se ajusta la formula en la pagina 4 las celdas O38 Y O38</t>
  </si>
  <si>
    <t>07</t>
  </si>
  <si>
    <t>Se modifica el código ABSr097 teniendo en cuenta que el formato se sistematizó en la sección ASPECTOS OBLIGATORIOS A TENER EN CUENTA.</t>
  </si>
  <si>
    <t>06</t>
  </si>
  <si>
    <t>Se eliminan las celdas de encabezado para logo, tipo de contribuyente, fecha, razón social y nit del proponente.
Se incluyen nuevas plantillas de cotización para cotizar según las necesidades e instructivo en la pestaña 1.</t>
  </si>
  <si>
    <t>ELABORÓ</t>
  </si>
  <si>
    <t>NOMBRES Y APELLIDOS</t>
  </si>
  <si>
    <t>CARGO</t>
  </si>
  <si>
    <t>Andrés Felipe Sarmiento Rincón</t>
  </si>
  <si>
    <t>Profesional II</t>
  </si>
  <si>
    <t>REVISÓ</t>
  </si>
  <si>
    <t>Katerine Viviana García Orjuela</t>
  </si>
  <si>
    <t>Jefe Oficina de Compras</t>
  </si>
  <si>
    <t>APROBÓ (GESTOR RESPONSABLE DEL PROCESO)</t>
  </si>
  <si>
    <t>FECHA</t>
  </si>
  <si>
    <t>Ricardo Andrés Jiménez Nieto</t>
  </si>
  <si>
    <t>Director de Bienes y Servicios</t>
  </si>
  <si>
    <t>RESIDUOS QUÍMICOS: Aceites usados, material absorbente, sólidos contaminados, vidrio contaminado, vidrio de laboratorio impregnado con químico, químicos líquidos, químicos sólidos, envases contaminados o impregnados con sustancias peligrosas, elementos y recipientes con residuos de pintura, químicos vencidos, medicamentos, trazas de químicos de laboratorios, plaguicidas, residuos impregnados o contaminados con grasas, aceites o hidrocarburos.</t>
  </si>
  <si>
    <t>BIOSANITARIOS: Gasas, algodón, medicamentos vencidos, Agares microbiológicos, guantes, tapabocas, EPP contaminados</t>
  </si>
  <si>
    <t>CORTOPUNZANTES: Agujas, lancetas, cuchillas, laminillas de microscopio, material de vidrio de laboratorio fracturado, contenedor de cortopunzantes (Guardián). Adicionalmente se entregará un guardián de 1 Litro, por cada guardián lleno al que se le haga disposición</t>
  </si>
  <si>
    <t>RESIDUOS BIOLOGICOS ANATOMOPATOLOGICOS: Residuos de partes de animales, fluidos corporales.</t>
  </si>
  <si>
    <t>RESIDUOS POSCONSUMO: Luminarias, pilas alcalinas, elementos periféricos, residuos aparatos eléctricos y electrónicos -RAEES Toners, cartuchos y llantas</t>
  </si>
  <si>
    <t>Transporte (precio unitario) para la recolección en las Sedes: Sede Fusagasugá, Seccionales Girardot y Ubaté, Extensiones Facatativá, Soacha, Chía, y Zipaquirá, las Unidades Agroambientales El Tíbar-Ubaté, El Vergel Facatativá, La Esperanza –Fusagasugá y el Centro Académico Deportivo CAD - Fusagasugá.</t>
  </si>
  <si>
    <t>Guardianes de residuos cortopunzantes (reposición) de 1 Litro.</t>
  </si>
  <si>
    <t xml:space="preserve">KILOGRAMO 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</si>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</sst>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rgb="FF29292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u/>
      <sz val="8"/>
      <name val="Arial"/>
      <family val="2"/>
    </font>
    <font>
      <b/>
      <sz val="11"/>
      <color theme="0"/>
      <name val="Arial"/>
      <family val="2"/>
    </font>
    <font>
      <b/>
      <sz val="11"/>
      <color rgb="FFFFFFFF"/>
      <name val="Arial"/>
      <family val="2"/>
    </font>
    <font>
      <b/>
      <sz val="9"/>
      <color rgb="FF292929"/>
      <name val="Arial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b/>
      <sz val="11"/>
      <color theme="6" tint="-0.49998474074526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9" applyNumberFormat="0" applyAlignment="0" applyProtection="0"/>
    <xf numFmtId="0" fontId="18" fillId="8" borderId="10" applyNumberFormat="0" applyAlignment="0" applyProtection="0"/>
    <xf numFmtId="0" fontId="19" fillId="8" borderId="9" applyNumberFormat="0" applyAlignment="0" applyProtection="0"/>
    <xf numFmtId="0" fontId="20" fillId="0" borderId="11" applyNumberFormat="0" applyFill="0" applyAlignment="0" applyProtection="0"/>
    <xf numFmtId="0" fontId="21" fillId="9" borderId="12" applyNumberFormat="0" applyAlignment="0" applyProtection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5" fillId="0" borderId="0" applyFont="0" applyFill="0" applyBorder="0" applyAlignment="0" applyProtection="0"/>
  </cellStyleXfs>
  <cellXfs count="88">
    <xf numFmtId="0" fontId="0" fillId="0" borderId="0" xfId="0"/>
    <xf numFmtId="43" fontId="3" fillId="0" borderId="1" xfId="3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3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9" fontId="3" fillId="35" borderId="1" xfId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7" fillId="3" borderId="21" xfId="0" applyFont="1" applyFill="1" applyBorder="1" applyAlignment="1" applyProtection="1">
      <alignment horizontal="center" vertical="center" wrapText="1"/>
      <protection hidden="1"/>
    </xf>
    <xf numFmtId="0" fontId="7" fillId="3" borderId="22" xfId="0" applyFont="1" applyFill="1" applyBorder="1" applyAlignment="1" applyProtection="1">
      <alignment horizontal="center" vertical="center" wrapText="1"/>
      <protection hidden="1"/>
    </xf>
    <xf numFmtId="43" fontId="7" fillId="3" borderId="22" xfId="3" applyFont="1" applyFill="1" applyBorder="1" applyAlignment="1" applyProtection="1">
      <alignment horizontal="center" vertical="center" wrapText="1"/>
      <protection hidden="1"/>
    </xf>
    <xf numFmtId="43" fontId="7" fillId="3" borderId="26" xfId="3" applyFont="1" applyFill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43" fontId="3" fillId="0" borderId="27" xfId="3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24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3" fillId="0" borderId="26" xfId="4" applyFont="1" applyBorder="1" applyAlignment="1" applyProtection="1">
      <alignment vertical="center"/>
      <protection hidden="1"/>
    </xf>
    <xf numFmtId="43" fontId="3" fillId="0" borderId="27" xfId="4" applyFont="1" applyBorder="1" applyAlignment="1" applyProtection="1">
      <alignment vertical="center"/>
      <protection hidden="1"/>
    </xf>
    <xf numFmtId="43" fontId="6" fillId="0" borderId="27" xfId="4" applyFont="1" applyBorder="1" applyAlignment="1" applyProtection="1">
      <alignment vertical="center"/>
      <protection hidden="1"/>
    </xf>
    <xf numFmtId="43" fontId="3" fillId="0" borderId="27" xfId="4" applyFont="1" applyFill="1" applyBorder="1" applyAlignment="1" applyProtection="1">
      <alignment vertical="center"/>
      <protection hidden="1"/>
    </xf>
    <xf numFmtId="43" fontId="6" fillId="0" borderId="28" xfId="4" applyFont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wrapText="1"/>
      <protection hidden="1"/>
    </xf>
    <xf numFmtId="0" fontId="28" fillId="2" borderId="0" xfId="0" applyFont="1" applyFill="1" applyAlignment="1">
      <alignment vertical="center" wrapText="1"/>
    </xf>
    <xf numFmtId="0" fontId="28" fillId="2" borderId="0" xfId="0" applyFont="1" applyFill="1" applyAlignment="1">
      <alignment horizontal="right" vertical="center" wrapText="1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32" fillId="2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/>
      <protection hidden="1"/>
    </xf>
    <xf numFmtId="43" fontId="9" fillId="35" borderId="1" xfId="4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vertical="center" wrapText="1"/>
      <protection hidden="1"/>
    </xf>
    <xf numFmtId="0" fontId="34" fillId="2" borderId="0" xfId="0" applyFont="1" applyFill="1" applyAlignment="1" applyProtection="1">
      <alignment horizontal="right" vertical="center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8" fillId="2" borderId="0" xfId="0" applyFont="1" applyFill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top" wrapText="1"/>
      <protection hidden="1"/>
    </xf>
    <xf numFmtId="0" fontId="35" fillId="36" borderId="0" xfId="0" applyFont="1" applyFill="1" applyAlignment="1" applyProtection="1">
      <alignment horizontal="center" vertical="center"/>
      <protection locked="0"/>
    </xf>
    <xf numFmtId="0" fontId="35" fillId="36" borderId="5" xfId="0" applyFont="1" applyFill="1" applyBorder="1" applyAlignment="1" applyProtection="1">
      <alignment horizontal="center" vertical="center"/>
      <protection locked="0"/>
    </xf>
    <xf numFmtId="0" fontId="6" fillId="0" borderId="23" xfId="3" applyNumberFormat="1" applyFont="1" applyBorder="1" applyAlignment="1" applyProtection="1">
      <alignment horizontal="center" vertical="center" wrapText="1"/>
      <protection hidden="1"/>
    </xf>
    <xf numFmtId="0" fontId="6" fillId="0" borderId="1" xfId="3" applyNumberFormat="1" applyFont="1" applyBorder="1" applyAlignment="1" applyProtection="1">
      <alignment horizontal="center" vertical="center" wrapText="1"/>
      <protection hidden="1"/>
    </xf>
    <xf numFmtId="0" fontId="6" fillId="0" borderId="21" xfId="3" applyNumberFormat="1" applyFont="1" applyBorder="1" applyAlignment="1" applyProtection="1">
      <alignment horizontal="center" vertical="center" wrapText="1"/>
      <protection hidden="1"/>
    </xf>
    <xf numFmtId="0" fontId="6" fillId="0" borderId="22" xfId="3" applyNumberFormat="1" applyFont="1" applyBorder="1" applyAlignment="1" applyProtection="1">
      <alignment horizontal="center" vertical="center" wrapText="1"/>
      <protection hidden="1"/>
    </xf>
    <xf numFmtId="0" fontId="6" fillId="0" borderId="24" xfId="3" applyNumberFormat="1" applyFont="1" applyBorder="1" applyAlignment="1" applyProtection="1">
      <alignment horizontal="center" vertical="center" wrapText="1"/>
      <protection hidden="1"/>
    </xf>
    <xf numFmtId="0" fontId="6" fillId="0" borderId="25" xfId="3" applyNumberFormat="1" applyFont="1" applyBorder="1" applyAlignment="1" applyProtection="1">
      <alignment horizontal="center" vertical="center" wrapText="1"/>
      <protection hidden="1"/>
    </xf>
    <xf numFmtId="0" fontId="6" fillId="0" borderId="23" xfId="3" applyNumberFormat="1" applyFont="1" applyBorder="1" applyAlignment="1" applyProtection="1">
      <alignment horizontal="center" vertical="center"/>
      <protection hidden="1"/>
    </xf>
    <xf numFmtId="0" fontId="6" fillId="0" borderId="1" xfId="3" applyNumberFormat="1" applyFont="1" applyBorder="1" applyAlignment="1" applyProtection="1">
      <alignment horizontal="center" vertical="center"/>
      <protection hidden="1"/>
    </xf>
    <xf numFmtId="0" fontId="27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8" fillId="2" borderId="0" xfId="0" applyFont="1" applyFill="1" applyAlignment="1">
      <alignment horizontal="right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center" wrapText="1"/>
    </xf>
  </cellXfs>
  <cellStyles count="47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Incorrecto" xfId="11" builtinId="27" customBuiltin="1"/>
    <cellStyle name="Millares" xfId="4" builtinId="3"/>
    <cellStyle name="Millares [0] 2" xfId="2" xr:uid="{00000000-0005-0000-0000-000021000000}"/>
    <cellStyle name="Millares 2" xfId="3" xr:uid="{00000000-0005-0000-0000-000022000000}"/>
    <cellStyle name="Moneda 2" xfId="46" xr:uid="{00000000-0005-0000-0000-000023000000}"/>
    <cellStyle name="Neutral" xfId="12" builtinId="28" customBuiltin="1"/>
    <cellStyle name="Normal" xfId="0" builtinId="0"/>
    <cellStyle name="Notas" xfId="19" builtinId="10" customBuiltin="1"/>
    <cellStyle name="Porcentaje" xfId="1" builtinId="5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colors>
    <mruColors>
      <color rgb="FF00482B"/>
      <color rgb="FFFFE122"/>
      <color rgb="FF4B514E"/>
      <color rgb="FF292929"/>
      <color rgb="FF00484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57150</xdr:rowOff>
    </xdr:from>
    <xdr:to>
      <xdr:col>0</xdr:col>
      <xdr:colOff>561974</xdr:colOff>
      <xdr:row>4</xdr:row>
      <xdr:rowOff>146107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BB1256-0510-4F60-8B27-409F62BA5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247650"/>
          <a:ext cx="466725" cy="6985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452437</xdr:colOff>
      <xdr:row>1</xdr:row>
      <xdr:rowOff>29766</xdr:rowOff>
    </xdr:from>
    <xdr:to>
      <xdr:col>2</xdr:col>
      <xdr:colOff>244078</xdr:colOff>
      <xdr:row>4</xdr:row>
      <xdr:rowOff>171080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4B8858-3C49-4EF2-1C01-595E1AE95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37" y="220266"/>
          <a:ext cx="476250" cy="712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FF69-DBF0-43A8-A89C-14B44D9511DB}">
  <dimension ref="A1:P75"/>
  <sheetViews>
    <sheetView showGridLines="0" tabSelected="1" view="pageBreakPreview" zoomScale="90" zoomScaleNormal="70" zoomScaleSheetLayoutView="90" zoomScalePageLayoutView="55" workbookViewId="0">
      <selection activeCell="E10" sqref="E10"/>
    </sheetView>
  </sheetViews>
  <sheetFormatPr baseColWidth="10" defaultColWidth="11.42578125" defaultRowHeight="15" x14ac:dyDescent="0.25"/>
  <cols>
    <col min="1" max="1" width="10.42578125" style="2" customWidth="1"/>
    <col min="2" max="2" width="56.5703125" style="2" customWidth="1"/>
    <col min="3" max="3" width="13.5703125" style="2" bestFit="1" customWidth="1"/>
    <col min="4" max="4" width="14" style="2" bestFit="1" customWidth="1"/>
    <col min="5" max="5" width="17.140625" style="2" customWidth="1"/>
    <col min="6" max="6" width="17.7109375" style="2" customWidth="1"/>
    <col min="7" max="7" width="15" style="2" customWidth="1"/>
    <col min="8" max="8" width="17.7109375" style="2" customWidth="1"/>
    <col min="9" max="9" width="15" style="2" customWidth="1"/>
    <col min="10" max="10" width="17.85546875" style="4" customWidth="1"/>
    <col min="11" max="12" width="16.7109375" style="4" customWidth="1"/>
    <col min="13" max="13" width="14.7109375" style="4" customWidth="1"/>
    <col min="14" max="14" width="20.28515625" style="4" customWidth="1"/>
    <col min="15" max="16384" width="11.42578125" style="4"/>
  </cols>
  <sheetData>
    <row r="1" spans="1:14" x14ac:dyDescent="0.25">
      <c r="E1" s="3"/>
    </row>
    <row r="2" spans="1:14" ht="15.75" customHeight="1" x14ac:dyDescent="0.25">
      <c r="A2" s="55"/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2" t="s">
        <v>1</v>
      </c>
      <c r="N2" s="52"/>
    </row>
    <row r="3" spans="1:14" ht="15.75" customHeight="1" x14ac:dyDescent="0.25">
      <c r="A3" s="55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2" t="s">
        <v>3</v>
      </c>
      <c r="N3" s="52"/>
    </row>
    <row r="4" spans="1:14" ht="16.5" customHeight="1" x14ac:dyDescent="0.25">
      <c r="A4" s="55"/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2" t="s">
        <v>5</v>
      </c>
      <c r="N4" s="52"/>
    </row>
    <row r="5" spans="1:14" ht="15" customHeight="1" x14ac:dyDescent="0.25">
      <c r="A5" s="55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2" t="s">
        <v>36</v>
      </c>
      <c r="N5" s="52"/>
    </row>
    <row r="7" spans="1:14" x14ac:dyDescent="0.25">
      <c r="A7" s="5" t="s">
        <v>8</v>
      </c>
    </row>
    <row r="8" spans="1:14" ht="15.75" thickBot="1" x14ac:dyDescent="0.3">
      <c r="A8" s="6"/>
    </row>
    <row r="9" spans="1:14" s="7" customFormat="1" ht="111.75" customHeight="1" x14ac:dyDescent="0.25">
      <c r="A9" s="12" t="s">
        <v>9</v>
      </c>
      <c r="B9" s="13" t="s">
        <v>10</v>
      </c>
      <c r="C9" s="13" t="s">
        <v>11</v>
      </c>
      <c r="D9" s="13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4" t="s">
        <v>18</v>
      </c>
      <c r="K9" s="14" t="s">
        <v>19</v>
      </c>
      <c r="L9" s="14" t="s">
        <v>20</v>
      </c>
      <c r="M9" s="14" t="s">
        <v>21</v>
      </c>
      <c r="N9" s="15" t="s">
        <v>22</v>
      </c>
    </row>
    <row r="10" spans="1:14" s="7" customFormat="1" ht="108.75" customHeight="1" x14ac:dyDescent="0.25">
      <c r="A10" s="16">
        <v>1</v>
      </c>
      <c r="B10" s="18" t="s">
        <v>70</v>
      </c>
      <c r="C10" s="8">
        <v>1</v>
      </c>
      <c r="D10" s="11" t="s">
        <v>77</v>
      </c>
      <c r="E10" s="46"/>
      <c r="F10" s="10"/>
      <c r="G10" s="1">
        <f>+ROUND(E10*F10,0)</f>
        <v>0</v>
      </c>
      <c r="H10" s="10"/>
      <c r="I10" s="1">
        <f t="shared" ref="I10:I16" si="0">ROUND(E10*H10,0)</f>
        <v>0</v>
      </c>
      <c r="J10" s="1">
        <f t="shared" ref="J10:J16" si="1">ROUND(E10+G10+I10,0)</f>
        <v>0</v>
      </c>
      <c r="K10" s="1">
        <f t="shared" ref="K10:K16" si="2">ROUND(E10*C10,0)</f>
        <v>0</v>
      </c>
      <c r="L10" s="1">
        <f t="shared" ref="L10:L16" si="3">ROUND(K10*F10,0)</f>
        <v>0</v>
      </c>
      <c r="M10" s="1">
        <f t="shared" ref="M10:M16" si="4">ROUND(K10*H10,0)</f>
        <v>0</v>
      </c>
      <c r="N10" s="17">
        <f t="shared" ref="N10:N16" si="5">ROUND(K10+M10+L10,0)</f>
        <v>0</v>
      </c>
    </row>
    <row r="11" spans="1:14" s="7" customFormat="1" ht="45" customHeight="1" x14ac:dyDescent="0.25">
      <c r="A11" s="16">
        <v>2</v>
      </c>
      <c r="B11" s="18" t="s">
        <v>71</v>
      </c>
      <c r="C11" s="8">
        <v>1</v>
      </c>
      <c r="D11" s="11" t="s">
        <v>77</v>
      </c>
      <c r="E11" s="46"/>
      <c r="F11" s="10"/>
      <c r="G11" s="1">
        <f t="shared" ref="G11:G16" si="6">+ROUND(E11*F11,0)</f>
        <v>0</v>
      </c>
      <c r="H11" s="10"/>
      <c r="I11" s="1">
        <f t="shared" si="0"/>
        <v>0</v>
      </c>
      <c r="J11" s="1">
        <f t="shared" si="1"/>
        <v>0</v>
      </c>
      <c r="K11" s="1">
        <f t="shared" si="2"/>
        <v>0</v>
      </c>
      <c r="L11" s="1">
        <f t="shared" si="3"/>
        <v>0</v>
      </c>
      <c r="M11" s="1">
        <f t="shared" si="4"/>
        <v>0</v>
      </c>
      <c r="N11" s="17">
        <f t="shared" si="5"/>
        <v>0</v>
      </c>
    </row>
    <row r="12" spans="1:14" s="7" customFormat="1" ht="69" customHeight="1" x14ac:dyDescent="0.25">
      <c r="A12" s="16">
        <v>3</v>
      </c>
      <c r="B12" s="18" t="s">
        <v>72</v>
      </c>
      <c r="C12" s="8">
        <v>1</v>
      </c>
      <c r="D12" s="11" t="s">
        <v>77</v>
      </c>
      <c r="E12" s="46"/>
      <c r="F12" s="10"/>
      <c r="G12" s="1">
        <f t="shared" si="6"/>
        <v>0</v>
      </c>
      <c r="H12" s="10"/>
      <c r="I12" s="1">
        <f t="shared" si="0"/>
        <v>0</v>
      </c>
      <c r="J12" s="1">
        <f t="shared" si="1"/>
        <v>0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7">
        <f t="shared" si="5"/>
        <v>0</v>
      </c>
    </row>
    <row r="13" spans="1:14" s="7" customFormat="1" ht="30" customHeight="1" x14ac:dyDescent="0.25">
      <c r="A13" s="16">
        <v>4</v>
      </c>
      <c r="B13" s="18" t="s">
        <v>73</v>
      </c>
      <c r="C13" s="8">
        <v>1</v>
      </c>
      <c r="D13" s="11" t="s">
        <v>77</v>
      </c>
      <c r="E13" s="46"/>
      <c r="F13" s="10"/>
      <c r="G13" s="1">
        <f t="shared" si="6"/>
        <v>0</v>
      </c>
      <c r="H13" s="10"/>
      <c r="I13" s="1">
        <f t="shared" si="0"/>
        <v>0</v>
      </c>
      <c r="J13" s="1">
        <f t="shared" si="1"/>
        <v>0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7">
        <f t="shared" si="5"/>
        <v>0</v>
      </c>
    </row>
    <row r="14" spans="1:14" s="7" customFormat="1" ht="44.25" customHeight="1" x14ac:dyDescent="0.25">
      <c r="A14" s="16">
        <v>5</v>
      </c>
      <c r="B14" s="18" t="s">
        <v>74</v>
      </c>
      <c r="C14" s="8">
        <v>1</v>
      </c>
      <c r="D14" s="11" t="s">
        <v>77</v>
      </c>
      <c r="E14" s="46"/>
      <c r="F14" s="10"/>
      <c r="G14" s="1">
        <f t="shared" si="6"/>
        <v>0</v>
      </c>
      <c r="H14" s="10"/>
      <c r="I14" s="1">
        <f t="shared" si="0"/>
        <v>0</v>
      </c>
      <c r="J14" s="1">
        <f t="shared" si="1"/>
        <v>0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7">
        <f t="shared" si="5"/>
        <v>0</v>
      </c>
    </row>
    <row r="15" spans="1:14" s="7" customFormat="1" ht="76.5" x14ac:dyDescent="0.25">
      <c r="A15" s="16">
        <v>6</v>
      </c>
      <c r="B15" s="18" t="s">
        <v>75</v>
      </c>
      <c r="C15" s="8">
        <v>1</v>
      </c>
      <c r="D15" s="11" t="s">
        <v>78</v>
      </c>
      <c r="E15" s="46"/>
      <c r="F15" s="10"/>
      <c r="G15" s="1">
        <f t="shared" si="6"/>
        <v>0</v>
      </c>
      <c r="H15" s="10"/>
      <c r="I15" s="1">
        <f t="shared" si="0"/>
        <v>0</v>
      </c>
      <c r="J15" s="1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7">
        <f t="shared" si="5"/>
        <v>0</v>
      </c>
    </row>
    <row r="16" spans="1:14" s="7" customFormat="1" ht="51" customHeight="1" thickBot="1" x14ac:dyDescent="0.3">
      <c r="A16" s="16">
        <v>7</v>
      </c>
      <c r="B16" s="18" t="s">
        <v>76</v>
      </c>
      <c r="C16" s="8">
        <v>1</v>
      </c>
      <c r="D16" s="11" t="s">
        <v>78</v>
      </c>
      <c r="E16" s="46"/>
      <c r="F16" s="10"/>
      <c r="G16" s="1">
        <f t="shared" si="6"/>
        <v>0</v>
      </c>
      <c r="H16" s="10"/>
      <c r="I16" s="1">
        <f t="shared" si="0"/>
        <v>0</v>
      </c>
      <c r="J16" s="1">
        <f t="shared" si="1"/>
        <v>0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7">
        <f t="shared" si="5"/>
        <v>0</v>
      </c>
    </row>
    <row r="17" spans="1:16" s="7" customForma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60" t="s">
        <v>23</v>
      </c>
      <c r="L17" s="61"/>
      <c r="M17" s="61"/>
      <c r="N17" s="26">
        <f>SUMIFS(K:K,F:F,"&lt;&gt;5%",F:F,"&lt;&gt;19%",H:H,"&lt;&gt;8%",H:H,"&lt;&gt;4%",H:H,"&lt;&gt;16%")</f>
        <v>0</v>
      </c>
    </row>
    <row r="18" spans="1:16" s="7" customFormat="1" ht="15.75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58" t="s">
        <v>24</v>
      </c>
      <c r="L18" s="59"/>
      <c r="M18" s="59"/>
      <c r="N18" s="27">
        <f>SUMIF(F:F,5%,K:K)+SUMIF(F:F,19%,K:K)</f>
        <v>0</v>
      </c>
    </row>
    <row r="19" spans="1:16" s="7" customFormat="1" ht="15.75" x14ac:dyDescent="0.25">
      <c r="A19" s="47"/>
      <c r="B19" s="56" t="s">
        <v>25</v>
      </c>
      <c r="C19" s="56"/>
      <c r="D19" s="56"/>
      <c r="E19" s="47"/>
      <c r="F19" s="47"/>
      <c r="G19" s="47"/>
      <c r="H19" s="47"/>
      <c r="I19" s="47"/>
      <c r="J19" s="47"/>
      <c r="K19" s="58" t="s">
        <v>26</v>
      </c>
      <c r="L19" s="59"/>
      <c r="M19" s="59"/>
      <c r="N19" s="27">
        <f>SUMIF(H:H,4%,K:K)+SUMIF(H:H,8%,K:K)+SUMIF(H:H,16%,K:K)</f>
        <v>0</v>
      </c>
    </row>
    <row r="20" spans="1:16" s="7" customFormat="1" ht="15.75" x14ac:dyDescent="0.25">
      <c r="A20" s="47"/>
      <c r="B20" s="56"/>
      <c r="C20" s="56"/>
      <c r="D20" s="56"/>
      <c r="E20" s="47"/>
      <c r="F20" s="47"/>
      <c r="G20" s="47"/>
      <c r="H20" s="47"/>
      <c r="I20" s="47"/>
      <c r="J20" s="47"/>
      <c r="K20" s="64" t="s">
        <v>19</v>
      </c>
      <c r="L20" s="65"/>
      <c r="M20" s="65"/>
      <c r="N20" s="28">
        <f>SUM(N17:N19)</f>
        <v>0</v>
      </c>
    </row>
    <row r="21" spans="1:16" s="7" customFormat="1" ht="16.5" thickBot="1" x14ac:dyDescent="0.3">
      <c r="A21" s="47"/>
      <c r="B21" s="57"/>
      <c r="C21" s="57"/>
      <c r="D21" s="57"/>
      <c r="E21" s="47"/>
      <c r="F21" s="47"/>
      <c r="G21" s="47"/>
      <c r="H21" s="47"/>
      <c r="I21" s="47"/>
      <c r="J21" s="47"/>
      <c r="K21" s="64" t="s">
        <v>20</v>
      </c>
      <c r="L21" s="65"/>
      <c r="M21" s="65"/>
      <c r="N21" s="29">
        <f>SUMIF(F:F,5%,L:L)+SUMIF(F:F,19%,L:L)</f>
        <v>0</v>
      </c>
    </row>
    <row r="22" spans="1:16" s="7" customFormat="1" ht="15.75" x14ac:dyDescent="0.25">
      <c r="A22" s="47"/>
      <c r="B22" s="51" t="s">
        <v>27</v>
      </c>
      <c r="C22" s="51"/>
      <c r="D22" s="51"/>
      <c r="E22" s="47"/>
      <c r="F22" s="47"/>
      <c r="G22" s="47"/>
      <c r="H22" s="47"/>
      <c r="I22" s="47"/>
      <c r="J22" s="47"/>
      <c r="K22" s="58" t="s">
        <v>28</v>
      </c>
      <c r="L22" s="59"/>
      <c r="M22" s="59"/>
      <c r="N22" s="27">
        <f>SUMIF(H:H,4%,M:M)+SUMIF(H:H,8%,M:M)+SUMIF(H:H,16%,M:M)</f>
        <v>0</v>
      </c>
    </row>
    <row r="23" spans="1:16" s="7" customFormat="1" ht="16.5" thickBot="1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62" t="s">
        <v>29</v>
      </c>
      <c r="L23" s="63"/>
      <c r="M23" s="63"/>
      <c r="N23" s="30">
        <f>+N20+N21+N22</f>
        <v>0</v>
      </c>
    </row>
    <row r="24" spans="1:16" x14ac:dyDescent="0.25">
      <c r="A24" s="9" t="s">
        <v>30</v>
      </c>
    </row>
    <row r="25" spans="1:16" x14ac:dyDescent="0.25">
      <c r="A25" s="49" t="s">
        <v>31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2"/>
      <c r="P25" s="2"/>
    </row>
    <row r="26" spans="1:16" ht="15" customHeight="1" x14ac:dyDescent="0.25">
      <c r="A26" s="50" t="s">
        <v>32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31"/>
      <c r="P26" s="31"/>
    </row>
    <row r="27" spans="1:16" x14ac:dyDescent="0.25">
      <c r="A27" s="49" t="s">
        <v>33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"/>
      <c r="P27" s="5"/>
    </row>
    <row r="28" spans="1:16" x14ac:dyDescent="0.25">
      <c r="A28" s="49" t="s">
        <v>34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"/>
      <c r="P28" s="5"/>
    </row>
    <row r="29" spans="1:16" ht="30" customHeight="1" x14ac:dyDescent="0.25">
      <c r="A29" s="45"/>
      <c r="B29" s="48" t="s">
        <v>35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5"/>
      <c r="O29" s="5"/>
      <c r="P29" s="5"/>
    </row>
    <row r="30" spans="1:16" x14ac:dyDescent="0.25">
      <c r="J30" s="2"/>
      <c r="K30" s="2"/>
      <c r="L30" s="2"/>
      <c r="M30" s="2"/>
    </row>
    <row r="72" spans="10:14" s="2" customFormat="1" x14ac:dyDescent="0.25">
      <c r="J72" s="4"/>
      <c r="K72" s="4"/>
      <c r="L72" s="4"/>
      <c r="M72" s="4"/>
      <c r="N72" s="4"/>
    </row>
    <row r="73" spans="10:14" s="2" customFormat="1" x14ac:dyDescent="0.25">
      <c r="J73" s="4"/>
      <c r="K73" s="4"/>
      <c r="L73" s="4"/>
      <c r="M73" s="4"/>
      <c r="N73" s="4"/>
    </row>
    <row r="74" spans="10:14" s="2" customFormat="1" x14ac:dyDescent="0.25">
      <c r="J74" s="4"/>
      <c r="K74" s="4"/>
      <c r="L74" s="4"/>
      <c r="M74" s="4"/>
      <c r="N74" s="4"/>
    </row>
    <row r="75" spans="10:14" s="2" customFormat="1" x14ac:dyDescent="0.25">
      <c r="J75" s="4"/>
      <c r="K75" s="4"/>
      <c r="L75" s="4"/>
      <c r="M75" s="4"/>
      <c r="N75" s="4"/>
    </row>
  </sheetData>
  <sheetProtection algorithmName="SHA-512" hashValue="ER2gEpAdljPsLIdtdnMI8/DZwRN03DeqMu/z50jzyMQJ0TLLL2D4HROxxYpk66CVoF0iD5jqb049ZMHtRGd0rw==" saltValue="/2KUr/JbCyL7+JmlxSQ1sQ==" spinCount="100000" sheet="1" selectLockedCells="1"/>
  <mergeCells count="23">
    <mergeCell ref="A2:A5"/>
    <mergeCell ref="B2:L2"/>
    <mergeCell ref="M2:N2"/>
    <mergeCell ref="B3:L3"/>
    <mergeCell ref="M3:N3"/>
    <mergeCell ref="B4:L5"/>
    <mergeCell ref="M4:N4"/>
    <mergeCell ref="M5:N5"/>
    <mergeCell ref="A17:J17"/>
    <mergeCell ref="K17:M17"/>
    <mergeCell ref="K18:M18"/>
    <mergeCell ref="K19:M19"/>
    <mergeCell ref="K20:M20"/>
    <mergeCell ref="A28:N28"/>
    <mergeCell ref="B29:M29"/>
    <mergeCell ref="B19:D21"/>
    <mergeCell ref="B22:D22"/>
    <mergeCell ref="K22:M22"/>
    <mergeCell ref="K23:M23"/>
    <mergeCell ref="A25:N25"/>
    <mergeCell ref="A26:N26"/>
    <mergeCell ref="A27:N27"/>
    <mergeCell ref="K21:M21"/>
  </mergeCells>
  <dataValidations count="1">
    <dataValidation type="whole" allowBlank="1" showInputMessage="1" showErrorMessage="1" sqref="E10:E16" xr:uid="{0C3AF494-9679-470B-9C95-9F26A20AFA65}">
      <formula1>0</formula1>
      <formula2>9.99999999999999E+41</formula2>
    </dataValidation>
  </dataValidations>
  <pageMargins left="0.25" right="0.25" top="0.75" bottom="0.75" header="0.3" footer="0.3"/>
  <pageSetup paperSize="9" scale="50" orientation="landscape" r:id="rId1"/>
  <colBreaks count="1" manualBreakCount="1">
    <brk id="14" max="41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1074D0C5-8D75-4ED3-893B-8245628EBD0C}">
          <x14:formula1>
            <xm:f>'Datos y Cálculos'!$B$4:$B$7</xm:f>
          </x14:formula1>
          <xm:sqref>F10:F16</xm:sqref>
        </x14:dataValidation>
        <x14:dataValidation type="list" allowBlank="1" showInputMessage="1" showErrorMessage="1" xr:uid="{75D2E4EA-F8AB-4C7F-9750-CF95D3D3E5C0}">
          <x14:formula1>
            <xm:f>'Datos y Cálculos'!$D$4:$D$7</xm:f>
          </x14:formula1>
          <xm:sqref>H10:H16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D8"/>
  <sheetViews>
    <sheetView zoomScale="140" zoomScaleNormal="140" workbookViewId="0">
      <selection activeCell="E16" sqref="E16"/>
    </sheetView>
  </sheetViews>
  <sheetFormatPr baseColWidth="10" defaultColWidth="11.42578125" defaultRowHeight="15" x14ac:dyDescent="0.25"/>
  <cols>
    <col min="1" max="1" width="6.42578125" customWidth="1"/>
    <col min="2" max="2" width="15" style="21" bestFit="1" customWidth="1"/>
    <col min="3" max="3" width="3.28515625" customWidth="1"/>
    <col min="4" max="4" width="15" style="25" bestFit="1" customWidth="1"/>
  </cols>
  <sheetData>
    <row r="3" spans="2:4" x14ac:dyDescent="0.25">
      <c r="B3" s="19" t="s">
        <v>37</v>
      </c>
      <c r="D3" s="22" t="s">
        <v>38</v>
      </c>
    </row>
    <row r="4" spans="2:4" x14ac:dyDescent="0.25">
      <c r="B4" s="20">
        <v>0</v>
      </c>
      <c r="D4" s="23">
        <v>0</v>
      </c>
    </row>
    <row r="5" spans="2:4" x14ac:dyDescent="0.25">
      <c r="B5" s="20">
        <v>0.05</v>
      </c>
      <c r="D5" s="23">
        <v>0.04</v>
      </c>
    </row>
    <row r="6" spans="2:4" x14ac:dyDescent="0.25">
      <c r="B6" s="20">
        <v>0.19</v>
      </c>
      <c r="D6" s="23">
        <v>0.08</v>
      </c>
    </row>
    <row r="7" spans="2:4" x14ac:dyDescent="0.25">
      <c r="B7" s="20"/>
      <c r="D7" s="24">
        <v>0.16</v>
      </c>
    </row>
    <row r="8" spans="2:4" x14ac:dyDescent="0.25">
      <c r="B8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32"/>
  <sheetViews>
    <sheetView showGridLines="0" view="pageBreakPreview" zoomScale="150" zoomScaleNormal="115" zoomScaleSheetLayoutView="150" workbookViewId="0">
      <selection activeCell="A20" sqref="A20:XFD20"/>
    </sheetView>
  </sheetViews>
  <sheetFormatPr baseColWidth="10" defaultColWidth="11.42578125" defaultRowHeight="15" x14ac:dyDescent="0.25"/>
  <cols>
    <col min="2" max="2" width="10.28515625" customWidth="1"/>
    <col min="3" max="3" width="12.140625" customWidth="1"/>
    <col min="10" max="11" width="12.85546875" customWidth="1"/>
  </cols>
  <sheetData>
    <row r="2" spans="2:11" ht="15" customHeight="1" x14ac:dyDescent="0.25">
      <c r="B2" s="86"/>
      <c r="C2" s="86"/>
      <c r="D2" s="77" t="s">
        <v>0</v>
      </c>
      <c r="E2" s="79"/>
      <c r="F2" s="79"/>
      <c r="G2" s="79"/>
      <c r="H2" s="78"/>
      <c r="I2" s="77" t="s">
        <v>39</v>
      </c>
      <c r="J2" s="78"/>
      <c r="K2" s="43"/>
    </row>
    <row r="3" spans="2:11" ht="15" customHeight="1" x14ac:dyDescent="0.25">
      <c r="B3" s="86"/>
      <c r="C3" s="86"/>
      <c r="D3" s="77" t="s">
        <v>2</v>
      </c>
      <c r="E3" s="79"/>
      <c r="F3" s="79"/>
      <c r="G3" s="79"/>
      <c r="H3" s="78"/>
      <c r="I3" s="77" t="s">
        <v>3</v>
      </c>
      <c r="J3" s="78"/>
      <c r="K3" s="42"/>
    </row>
    <row r="4" spans="2:11" ht="15" customHeight="1" x14ac:dyDescent="0.25">
      <c r="B4" s="86"/>
      <c r="C4" s="86"/>
      <c r="D4" s="80" t="s">
        <v>4</v>
      </c>
      <c r="E4" s="81"/>
      <c r="F4" s="81"/>
      <c r="G4" s="81"/>
      <c r="H4" s="82"/>
      <c r="I4" s="77" t="s">
        <v>5</v>
      </c>
      <c r="J4" s="78"/>
      <c r="K4" s="42"/>
    </row>
    <row r="5" spans="2:11" ht="15" customHeight="1" x14ac:dyDescent="0.25">
      <c r="B5" s="86"/>
      <c r="C5" s="86"/>
      <c r="D5" s="83"/>
      <c r="E5" s="84"/>
      <c r="F5" s="84"/>
      <c r="G5" s="84"/>
      <c r="H5" s="85"/>
      <c r="I5" s="77" t="s">
        <v>40</v>
      </c>
      <c r="J5" s="78"/>
      <c r="K5" s="42"/>
    </row>
    <row r="6" spans="2:11" x14ac:dyDescent="0.25">
      <c r="K6" s="34"/>
    </row>
    <row r="7" spans="2:11" ht="15.75" customHeight="1" x14ac:dyDescent="0.25">
      <c r="B7" s="72" t="s">
        <v>41</v>
      </c>
      <c r="C7" s="72"/>
      <c r="D7" s="72"/>
      <c r="E7" s="72"/>
      <c r="F7" s="72"/>
      <c r="G7" s="72"/>
      <c r="H7" s="72"/>
      <c r="I7" s="72"/>
      <c r="J7" s="72"/>
      <c r="K7" s="39"/>
    </row>
    <row r="8" spans="2:11" ht="15.75" customHeight="1" x14ac:dyDescent="0.25">
      <c r="B8" s="69" t="s">
        <v>42</v>
      </c>
      <c r="C8" s="69" t="s">
        <v>43</v>
      </c>
      <c r="D8" s="69"/>
      <c r="E8" s="69"/>
      <c r="F8" s="69"/>
      <c r="G8" s="72" t="s">
        <v>44</v>
      </c>
      <c r="H8" s="72"/>
      <c r="I8" s="72"/>
      <c r="J8" s="72"/>
      <c r="K8" s="39"/>
    </row>
    <row r="9" spans="2:11" ht="15.75" customHeight="1" x14ac:dyDescent="0.25">
      <c r="B9" s="69"/>
      <c r="C9" s="38" t="s">
        <v>45</v>
      </c>
      <c r="D9" s="38" t="s">
        <v>46</v>
      </c>
      <c r="E9" s="69" t="s">
        <v>47</v>
      </c>
      <c r="F9" s="69"/>
      <c r="G9" s="72"/>
      <c r="H9" s="72"/>
      <c r="I9" s="72"/>
      <c r="J9" s="72"/>
      <c r="K9" s="39"/>
    </row>
    <row r="10" spans="2:11" ht="15.75" customHeight="1" x14ac:dyDescent="0.25">
      <c r="B10" s="36">
        <v>1</v>
      </c>
      <c r="C10" s="36">
        <v>2021</v>
      </c>
      <c r="D10" s="36">
        <v>5</v>
      </c>
      <c r="E10" s="70">
        <v>24</v>
      </c>
      <c r="F10" s="70"/>
      <c r="G10" s="87" t="s">
        <v>48</v>
      </c>
      <c r="H10" s="87"/>
      <c r="I10" s="87"/>
      <c r="J10" s="87"/>
      <c r="K10" s="41"/>
    </row>
    <row r="11" spans="2:11" ht="57.75" customHeight="1" x14ac:dyDescent="0.25">
      <c r="B11" s="36">
        <v>2</v>
      </c>
      <c r="C11" s="36">
        <v>2022</v>
      </c>
      <c r="D11" s="36">
        <v>5</v>
      </c>
      <c r="E11" s="67">
        <v>31</v>
      </c>
      <c r="F11" s="68"/>
      <c r="G11" s="73" t="s">
        <v>49</v>
      </c>
      <c r="H11" s="74"/>
      <c r="I11" s="74"/>
      <c r="J11" s="75"/>
      <c r="K11" s="41"/>
    </row>
    <row r="12" spans="2:11" ht="82.5" customHeight="1" x14ac:dyDescent="0.25">
      <c r="B12" s="36">
        <v>3</v>
      </c>
      <c r="C12" s="36">
        <v>2022</v>
      </c>
      <c r="D12" s="36">
        <v>7</v>
      </c>
      <c r="E12" s="67">
        <v>27</v>
      </c>
      <c r="F12" s="68"/>
      <c r="G12" s="73" t="s">
        <v>50</v>
      </c>
      <c r="H12" s="74"/>
      <c r="I12" s="74"/>
      <c r="J12" s="75"/>
      <c r="K12" s="41"/>
    </row>
    <row r="13" spans="2:11" ht="100.5" customHeight="1" x14ac:dyDescent="0.25">
      <c r="B13" s="36">
        <v>4</v>
      </c>
      <c r="C13" s="36">
        <v>2023</v>
      </c>
      <c r="D13" s="36">
        <v>11</v>
      </c>
      <c r="E13" s="67">
        <v>30</v>
      </c>
      <c r="F13" s="68"/>
      <c r="G13" s="73" t="s">
        <v>51</v>
      </c>
      <c r="H13" s="74"/>
      <c r="I13" s="74"/>
      <c r="J13" s="75"/>
      <c r="K13" s="41"/>
    </row>
    <row r="14" spans="2:11" ht="70.5" customHeight="1" x14ac:dyDescent="0.25">
      <c r="B14" s="36">
        <v>5</v>
      </c>
      <c r="C14" s="36">
        <v>2024</v>
      </c>
      <c r="D14" s="44" t="s">
        <v>52</v>
      </c>
      <c r="E14" s="67">
        <v>27</v>
      </c>
      <c r="F14" s="68"/>
      <c r="G14" s="73" t="s">
        <v>53</v>
      </c>
      <c r="H14" s="74"/>
      <c r="I14" s="74"/>
      <c r="J14" s="75"/>
      <c r="K14" s="41"/>
    </row>
    <row r="15" spans="2:11" ht="76.5" customHeight="1" x14ac:dyDescent="0.25">
      <c r="B15" s="36">
        <v>6</v>
      </c>
      <c r="C15" s="36">
        <v>2024</v>
      </c>
      <c r="D15" s="44" t="s">
        <v>54</v>
      </c>
      <c r="E15" s="67">
        <v>31</v>
      </c>
      <c r="F15" s="68"/>
      <c r="G15" s="73" t="s">
        <v>55</v>
      </c>
      <c r="H15" s="74"/>
      <c r="I15" s="74"/>
      <c r="J15" s="75"/>
      <c r="K15" s="41"/>
    </row>
    <row r="16" spans="2:11" ht="92.25" customHeight="1" x14ac:dyDescent="0.25">
      <c r="B16" s="36">
        <v>7</v>
      </c>
      <c r="C16" s="36">
        <v>2026</v>
      </c>
      <c r="D16" s="44" t="s">
        <v>56</v>
      </c>
      <c r="E16" s="67">
        <v>4</v>
      </c>
      <c r="F16" s="68"/>
      <c r="G16" s="73" t="s">
        <v>57</v>
      </c>
      <c r="H16" s="74"/>
      <c r="I16" s="74"/>
      <c r="J16" s="75"/>
      <c r="K16" s="41"/>
    </row>
    <row r="17" spans="2:11" ht="15.75" customHeight="1" x14ac:dyDescent="0.25">
      <c r="B17" s="69" t="s">
        <v>58</v>
      </c>
      <c r="C17" s="69"/>
      <c r="D17" s="69"/>
      <c r="E17" s="69"/>
      <c r="F17" s="69"/>
      <c r="G17" s="69"/>
      <c r="H17" s="69"/>
      <c r="I17" s="69"/>
      <c r="J17" s="69"/>
      <c r="K17" s="37"/>
    </row>
    <row r="18" spans="2:11" x14ac:dyDescent="0.25">
      <c r="B18" s="69" t="s">
        <v>59</v>
      </c>
      <c r="C18" s="69"/>
      <c r="D18" s="69"/>
      <c r="E18" s="69"/>
      <c r="F18" s="69" t="s">
        <v>60</v>
      </c>
      <c r="G18" s="69"/>
      <c r="H18" s="69"/>
      <c r="I18" s="69"/>
      <c r="J18" s="69"/>
      <c r="K18" s="37"/>
    </row>
    <row r="19" spans="2:11" ht="15.75" customHeight="1" x14ac:dyDescent="0.25">
      <c r="B19" s="70" t="s">
        <v>61</v>
      </c>
      <c r="C19" s="70"/>
      <c r="D19" s="70"/>
      <c r="E19" s="70"/>
      <c r="F19" s="70" t="s">
        <v>62</v>
      </c>
      <c r="G19" s="70"/>
      <c r="H19" s="70"/>
      <c r="I19" s="70"/>
      <c r="J19" s="70"/>
      <c r="K19" s="35"/>
    </row>
    <row r="20" spans="2:11" x14ac:dyDescent="0.25">
      <c r="B20" s="69" t="s">
        <v>63</v>
      </c>
      <c r="C20" s="69"/>
      <c r="D20" s="69"/>
      <c r="E20" s="69"/>
      <c r="F20" s="69"/>
      <c r="G20" s="69"/>
      <c r="H20" s="69"/>
      <c r="I20" s="69"/>
      <c r="J20" s="69"/>
      <c r="K20" s="37"/>
    </row>
    <row r="21" spans="2:11" x14ac:dyDescent="0.25">
      <c r="B21" s="69" t="s">
        <v>59</v>
      </c>
      <c r="C21" s="69"/>
      <c r="D21" s="69"/>
      <c r="E21" s="69"/>
      <c r="F21" s="69" t="s">
        <v>60</v>
      </c>
      <c r="G21" s="69"/>
      <c r="H21" s="69"/>
      <c r="I21" s="69"/>
      <c r="J21" s="69"/>
      <c r="K21" s="37"/>
    </row>
    <row r="22" spans="2:11" ht="15.75" customHeight="1" x14ac:dyDescent="0.25">
      <c r="B22" s="71" t="s">
        <v>64</v>
      </c>
      <c r="C22" s="71"/>
      <c r="D22" s="71"/>
      <c r="E22" s="71"/>
      <c r="F22" s="71" t="s">
        <v>65</v>
      </c>
      <c r="G22" s="71"/>
      <c r="H22" s="71"/>
      <c r="I22" s="71"/>
      <c r="J22" s="71"/>
      <c r="K22" s="40"/>
    </row>
    <row r="23" spans="2:11" ht="15.75" customHeight="1" x14ac:dyDescent="0.25">
      <c r="B23" s="72" t="s">
        <v>66</v>
      </c>
      <c r="C23" s="72"/>
      <c r="D23" s="72"/>
      <c r="E23" s="72"/>
      <c r="F23" s="72"/>
      <c r="G23" s="72"/>
      <c r="H23" s="72"/>
      <c r="I23" s="72"/>
      <c r="J23" s="72"/>
      <c r="K23" s="39"/>
    </row>
    <row r="24" spans="2:11" x14ac:dyDescent="0.25">
      <c r="B24" s="69" t="s">
        <v>59</v>
      </c>
      <c r="C24" s="69"/>
      <c r="D24" s="69"/>
      <c r="E24" s="69" t="s">
        <v>60</v>
      </c>
      <c r="F24" s="69"/>
      <c r="G24" s="69"/>
      <c r="H24" s="69" t="s">
        <v>67</v>
      </c>
      <c r="I24" s="69"/>
      <c r="J24" s="69"/>
      <c r="K24" s="37"/>
    </row>
    <row r="25" spans="2:11" x14ac:dyDescent="0.25">
      <c r="B25" s="69"/>
      <c r="C25" s="69"/>
      <c r="D25" s="69"/>
      <c r="E25" s="69"/>
      <c r="F25" s="69"/>
      <c r="G25" s="69"/>
      <c r="H25" s="38" t="s">
        <v>45</v>
      </c>
      <c r="I25" s="38" t="s">
        <v>46</v>
      </c>
      <c r="J25" s="38" t="s">
        <v>47</v>
      </c>
      <c r="K25" s="37"/>
    </row>
    <row r="26" spans="2:11" x14ac:dyDescent="0.25">
      <c r="B26" s="70" t="s">
        <v>68</v>
      </c>
      <c r="C26" s="70"/>
      <c r="D26" s="70"/>
      <c r="E26" s="71" t="s">
        <v>69</v>
      </c>
      <c r="F26" s="71"/>
      <c r="G26" s="71"/>
      <c r="H26" s="36">
        <v>2026</v>
      </c>
      <c r="I26" s="44" t="s">
        <v>56</v>
      </c>
      <c r="J26" s="36">
        <v>4</v>
      </c>
      <c r="K26" s="35"/>
    </row>
    <row r="27" spans="2:11" x14ac:dyDescent="0.25">
      <c r="K27" s="34"/>
    </row>
    <row r="28" spans="2:11" ht="56.25" customHeight="1" x14ac:dyDescent="0.25">
      <c r="B28" s="34"/>
      <c r="C28" s="66" t="s">
        <v>6</v>
      </c>
      <c r="D28" s="66"/>
      <c r="E28" s="66"/>
      <c r="F28" s="66"/>
      <c r="G28" s="66"/>
      <c r="H28" s="66"/>
      <c r="I28" s="66"/>
      <c r="K28" s="34"/>
    </row>
    <row r="29" spans="2:11" ht="16.5" customHeight="1" x14ac:dyDescent="0.25">
      <c r="E29" s="76" t="s">
        <v>7</v>
      </c>
      <c r="F29" s="76"/>
      <c r="G29" s="76"/>
      <c r="H29" s="76"/>
      <c r="I29" s="76"/>
      <c r="J29" s="76"/>
      <c r="K29" s="33"/>
    </row>
    <row r="30" spans="2:11" x14ac:dyDescent="0.25">
      <c r="B30" s="34"/>
      <c r="C30" s="34"/>
      <c r="D30" s="34"/>
      <c r="E30" s="76"/>
      <c r="F30" s="76"/>
      <c r="G30" s="76"/>
      <c r="H30" s="76"/>
      <c r="I30" s="76"/>
      <c r="J30" s="76"/>
      <c r="K30" s="33"/>
    </row>
    <row r="31" spans="2:11" ht="15" customHeight="1" x14ac:dyDescent="0.25">
      <c r="C31" s="32"/>
      <c r="D31" s="32"/>
      <c r="E31" s="32"/>
      <c r="F31" s="32"/>
      <c r="G31" s="32"/>
      <c r="H31" s="32"/>
    </row>
    <row r="32" spans="2:11" x14ac:dyDescent="0.25">
      <c r="B32" s="32"/>
      <c r="C32" s="32"/>
      <c r="D32" s="32"/>
      <c r="E32" s="32"/>
      <c r="F32" s="32"/>
      <c r="G32" s="32"/>
      <c r="H32" s="32"/>
    </row>
  </sheetData>
  <mergeCells count="45">
    <mergeCell ref="E15:F15"/>
    <mergeCell ref="G15:J15"/>
    <mergeCell ref="B8:B9"/>
    <mergeCell ref="B2:C5"/>
    <mergeCell ref="C8:F8"/>
    <mergeCell ref="E9:F9"/>
    <mergeCell ref="G13:J13"/>
    <mergeCell ref="G8:J9"/>
    <mergeCell ref="B7:J7"/>
    <mergeCell ref="G11:J11"/>
    <mergeCell ref="E11:F11"/>
    <mergeCell ref="G12:J12"/>
    <mergeCell ref="G10:J10"/>
    <mergeCell ref="E29:J30"/>
    <mergeCell ref="I2:J2"/>
    <mergeCell ref="I3:J3"/>
    <mergeCell ref="I4:J4"/>
    <mergeCell ref="I5:J5"/>
    <mergeCell ref="D2:H2"/>
    <mergeCell ref="D3:H3"/>
    <mergeCell ref="D4:H5"/>
    <mergeCell ref="B24:D25"/>
    <mergeCell ref="B18:E18"/>
    <mergeCell ref="F18:J18"/>
    <mergeCell ref="B19:E19"/>
    <mergeCell ref="F19:J19"/>
    <mergeCell ref="E10:F10"/>
    <mergeCell ref="E14:F14"/>
    <mergeCell ref="G14:J14"/>
    <mergeCell ref="C28:I28"/>
    <mergeCell ref="E12:F12"/>
    <mergeCell ref="E13:F13"/>
    <mergeCell ref="E24:G25"/>
    <mergeCell ref="H24:J24"/>
    <mergeCell ref="B26:D26"/>
    <mergeCell ref="E26:G26"/>
    <mergeCell ref="B23:J23"/>
    <mergeCell ref="F22:J22"/>
    <mergeCell ref="F21:J21"/>
    <mergeCell ref="B20:J20"/>
    <mergeCell ref="B21:E21"/>
    <mergeCell ref="B22:E22"/>
    <mergeCell ref="B17:J17"/>
    <mergeCell ref="E16:F16"/>
    <mergeCell ref="G16:J16"/>
  </mergeCells>
  <phoneticPr fontId="33" type="noConversion"/>
  <pageMargins left="0.7" right="0.7" top="0.75" bottom="0.75" header="0.3" footer="0.3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5FD01286F2FC409F25C3B5490AFAB1" ma:contentTypeVersion="15" ma:contentTypeDescription="Create a new document." ma:contentTypeScope="" ma:versionID="11760b32e10cea5d82114292e7fd8c98">
  <xsd:schema xmlns:xsd="http://www.w3.org/2001/XMLSchema" xmlns:xs="http://www.w3.org/2001/XMLSchema" xmlns:p="http://schemas.microsoft.com/office/2006/metadata/properties" xmlns:ns3="632c1e4e-69c6-4d1f-81a1-009441d464e5" xmlns:ns4="39f7a895-868e-4739-ab10-589c64175fbd" targetNamespace="http://schemas.microsoft.com/office/2006/metadata/properties" ma:root="true" ma:fieldsID="f9e79b74643415da39938a6e342133c1" ns3:_="" ns4:_="">
    <xsd:import namespace="632c1e4e-69c6-4d1f-81a1-009441d464e5"/>
    <xsd:import namespace="39f7a895-868e-4739-ab10-589c64175f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c1e4e-69c6-4d1f-81a1-009441d46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a895-868e-4739-ab10-589c64175fb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32c1e4e-69c6-4d1f-81a1-009441d464e5" xsi:nil="true"/>
  </documentManagement>
</p:properties>
</file>

<file path=customXml/itemProps1.xml><?xml version="1.0" encoding="utf-8"?>
<ds:datastoreItem xmlns:ds="http://schemas.openxmlformats.org/officeDocument/2006/customXml" ds:itemID="{B9703D78-6D0D-4533-BBE6-11215A1FE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c1e4e-69c6-4d1f-81a1-009441d464e5"/>
    <ds:schemaRef ds:uri="39f7a895-868e-4739-ab10-589c64175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45DBBF-B832-423F-936B-1E71F3349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4083AE-2A34-40CD-86CF-CD8A8FEF5E61}">
  <ds:schemaRefs>
    <ds:schemaRef ds:uri="http://schemas.microsoft.com/office/2006/metadata/properties"/>
    <ds:schemaRef ds:uri="http://schemas.microsoft.com/office/infopath/2007/PartnerControls"/>
    <ds:schemaRef ds:uri="632c1e4e-69c6-4d1f-81a1-009441d464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Bienes y Servicios (Sin marca)</vt:lpstr>
      <vt:lpstr>Datos y Cálculos</vt:lpstr>
      <vt:lpstr>CONTROL CAMBIOS</vt:lpstr>
      <vt:lpstr>'Bienes y Servicios (Sin marca)'!Área_de_impresión</vt:lpstr>
      <vt:lpstr>'CONTROL CAMBIOS'!Área_de_impresión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ANGELICA MONTENEGRO BELTRAN</dc:creator>
  <cp:keywords/>
  <dc:description/>
  <cp:lastModifiedBy>HEIDY YOHANA VALBUENA DIAZ</cp:lastModifiedBy>
  <cp:revision/>
  <dcterms:created xsi:type="dcterms:W3CDTF">2017-04-28T13:22:52Z</dcterms:created>
  <dcterms:modified xsi:type="dcterms:W3CDTF">2026-06-10T21:47:42Z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0x010100055FD01286F2FC409F25C3B5490AFAB1</vt:lpwstr>
  </property>
</Properties>
</file>