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OneDrive - UNIVERSIDAD DE CUNDINAMARCA ajuridico\ajuridicocompras2\Documentos\7. INVITACION F-089\3-PUBLICAR\"/>
    </mc:Choice>
  </mc:AlternateContent>
  <xr:revisionPtr revIDLastSave="0" documentId="13_ncr:1_{270853E0-0AA2-4F10-98F4-6BAAFDA0FB16}" xr6:coauthVersionLast="47" xr6:coauthVersionMax="47" xr10:uidLastSave="{00000000-0000-0000-0000-000000000000}"/>
  <bookViews>
    <workbookView xWindow="-120" yWindow="-120" windowWidth="21840" windowHeight="13020" tabRatio="876" xr2:uid="{00000000-000D-0000-FFFF-FFFF00000000}"/>
  </bookViews>
  <sheets>
    <sheet name="Bienes y Servicios" sheetId="7" r:id="rId1"/>
    <sheet name="Cálculos" sheetId="2" state="hidden" r:id="rId2"/>
    <sheet name="CONTROL CAMBIOS" sheetId="8" state="hidden" r:id="rId3"/>
  </sheets>
  <definedNames>
    <definedName name="_xlnm.Print_Area" localSheetId="0">'Bienes y Servicios'!$A$1:$O$70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55" i="7" l="1"/>
  <c r="O54" i="7"/>
  <c r="H16" i="7" l="1"/>
  <c r="J16" i="7"/>
  <c r="L16" i="7"/>
  <c r="M16" i="7" s="1"/>
  <c r="H17" i="7"/>
  <c r="J17" i="7"/>
  <c r="L17" i="7"/>
  <c r="M17" i="7" s="1"/>
  <c r="H18" i="7"/>
  <c r="J18" i="7"/>
  <c r="L18" i="7"/>
  <c r="M18" i="7" s="1"/>
  <c r="H19" i="7"/>
  <c r="J19" i="7"/>
  <c r="L19" i="7"/>
  <c r="M19" i="7" s="1"/>
  <c r="H20" i="7"/>
  <c r="J20" i="7"/>
  <c r="L20" i="7"/>
  <c r="M20" i="7" s="1"/>
  <c r="H21" i="7"/>
  <c r="J21" i="7"/>
  <c r="L21" i="7"/>
  <c r="N21" i="7" s="1"/>
  <c r="M21" i="7"/>
  <c r="H22" i="7"/>
  <c r="J22" i="7"/>
  <c r="L22" i="7"/>
  <c r="N22" i="7" s="1"/>
  <c r="H23" i="7"/>
  <c r="J23" i="7"/>
  <c r="L23" i="7"/>
  <c r="N23" i="7" s="1"/>
  <c r="H24" i="7"/>
  <c r="J24" i="7"/>
  <c r="L24" i="7"/>
  <c r="M24" i="7" s="1"/>
  <c r="H25" i="7"/>
  <c r="J25" i="7"/>
  <c r="L25" i="7"/>
  <c r="M25" i="7" s="1"/>
  <c r="H26" i="7"/>
  <c r="J26" i="7"/>
  <c r="L26" i="7"/>
  <c r="M26" i="7" s="1"/>
  <c r="H27" i="7"/>
  <c r="J27" i="7"/>
  <c r="L27" i="7"/>
  <c r="M27" i="7" s="1"/>
  <c r="H28" i="7"/>
  <c r="J28" i="7"/>
  <c r="L28" i="7"/>
  <c r="M28" i="7" s="1"/>
  <c r="H29" i="7"/>
  <c r="J29" i="7"/>
  <c r="L29" i="7"/>
  <c r="N29" i="7" s="1"/>
  <c r="H30" i="7"/>
  <c r="J30" i="7"/>
  <c r="L30" i="7"/>
  <c r="M30" i="7" s="1"/>
  <c r="H31" i="7"/>
  <c r="J31" i="7"/>
  <c r="L31" i="7"/>
  <c r="M31" i="7" s="1"/>
  <c r="H32" i="7"/>
  <c r="J32" i="7"/>
  <c r="L32" i="7"/>
  <c r="M32" i="7" s="1"/>
  <c r="H33" i="7"/>
  <c r="J33" i="7"/>
  <c r="L33" i="7"/>
  <c r="N33" i="7" s="1"/>
  <c r="H34" i="7"/>
  <c r="J34" i="7"/>
  <c r="L34" i="7"/>
  <c r="N34" i="7" s="1"/>
  <c r="H35" i="7"/>
  <c r="J35" i="7"/>
  <c r="L35" i="7"/>
  <c r="N35" i="7" s="1"/>
  <c r="H36" i="7"/>
  <c r="J36" i="7"/>
  <c r="L36" i="7"/>
  <c r="M36" i="7" s="1"/>
  <c r="H37" i="7"/>
  <c r="J37" i="7"/>
  <c r="L37" i="7"/>
  <c r="N37" i="7" s="1"/>
  <c r="H38" i="7"/>
  <c r="J38" i="7"/>
  <c r="L38" i="7"/>
  <c r="M38" i="7" s="1"/>
  <c r="H39" i="7"/>
  <c r="J39" i="7"/>
  <c r="L39" i="7"/>
  <c r="M39" i="7" s="1"/>
  <c r="H40" i="7"/>
  <c r="J40" i="7"/>
  <c r="L40" i="7"/>
  <c r="M40" i="7" s="1"/>
  <c r="H41" i="7"/>
  <c r="J41" i="7"/>
  <c r="L41" i="7"/>
  <c r="N41" i="7" s="1"/>
  <c r="H42" i="7"/>
  <c r="J42" i="7"/>
  <c r="L42" i="7"/>
  <c r="M42" i="7" s="1"/>
  <c r="H43" i="7"/>
  <c r="J43" i="7"/>
  <c r="L43" i="7"/>
  <c r="M43" i="7" s="1"/>
  <c r="H44" i="7"/>
  <c r="J44" i="7"/>
  <c r="L44" i="7"/>
  <c r="M44" i="7" s="1"/>
  <c r="H45" i="7"/>
  <c r="J45" i="7"/>
  <c r="L45" i="7"/>
  <c r="N45" i="7" s="1"/>
  <c r="H46" i="7"/>
  <c r="J46" i="7"/>
  <c r="L46" i="7"/>
  <c r="M46" i="7" s="1"/>
  <c r="H47" i="7"/>
  <c r="J47" i="7"/>
  <c r="L47" i="7"/>
  <c r="N47" i="7" s="1"/>
  <c r="H48" i="7"/>
  <c r="J48" i="7"/>
  <c r="L48" i="7"/>
  <c r="M48" i="7" s="1"/>
  <c r="H49" i="7"/>
  <c r="J49" i="7"/>
  <c r="L49" i="7"/>
  <c r="M49" i="7" s="1"/>
  <c r="H15" i="7"/>
  <c r="J15" i="7"/>
  <c r="L15" i="7"/>
  <c r="M15" i="7" s="1"/>
  <c r="O52" i="7"/>
  <c r="O51" i="7"/>
  <c r="L14" i="7"/>
  <c r="M14" i="7" s="1"/>
  <c r="J14" i="7"/>
  <c r="H14" i="7"/>
  <c r="M22" i="7" l="1"/>
  <c r="O22" i="7" s="1"/>
  <c r="K30" i="7"/>
  <c r="K21" i="7"/>
  <c r="K47" i="7"/>
  <c r="K36" i="7"/>
  <c r="K19" i="7"/>
  <c r="M45" i="7"/>
  <c r="O45" i="7" s="1"/>
  <c r="N18" i="7"/>
  <c r="O18" i="7" s="1"/>
  <c r="K49" i="7"/>
  <c r="K45" i="7"/>
  <c r="K37" i="7"/>
  <c r="K24" i="7"/>
  <c r="K27" i="7"/>
  <c r="K35" i="7"/>
  <c r="K48" i="7"/>
  <c r="M37" i="7"/>
  <c r="O37" i="7" s="1"/>
  <c r="M34" i="7"/>
  <c r="O34" i="7" s="1"/>
  <c r="K31" i="7"/>
  <c r="N27" i="7"/>
  <c r="O27" i="7" s="1"/>
  <c r="N17" i="7"/>
  <c r="O17" i="7" s="1"/>
  <c r="K25" i="7"/>
  <c r="N49" i="7"/>
  <c r="O49" i="7" s="1"/>
  <c r="M29" i="7"/>
  <c r="O29" i="7" s="1"/>
  <c r="N26" i="7"/>
  <c r="O26" i="7" s="1"/>
  <c r="K20" i="7"/>
  <c r="N46" i="7"/>
  <c r="O46" i="7" s="1"/>
  <c r="N39" i="7"/>
  <c r="O39" i="7" s="1"/>
  <c r="K23" i="7"/>
  <c r="K43" i="7"/>
  <c r="K29" i="7"/>
  <c r="K26" i="7"/>
  <c r="M35" i="7"/>
  <c r="O35" i="7" s="1"/>
  <c r="N28" i="7"/>
  <c r="O28" i="7" s="1"/>
  <c r="K41" i="7"/>
  <c r="K38" i="7"/>
  <c r="K33" i="7"/>
  <c r="O21" i="7"/>
  <c r="K44" i="7"/>
  <c r="N40" i="7"/>
  <c r="O40" i="7" s="1"/>
  <c r="M23" i="7"/>
  <c r="O23" i="7" s="1"/>
  <c r="K18" i="7"/>
  <c r="K32" i="7"/>
  <c r="N25" i="7"/>
  <c r="O25" i="7" s="1"/>
  <c r="K40" i="7"/>
  <c r="K46" i="7"/>
  <c r="K28" i="7"/>
  <c r="K17" i="7"/>
  <c r="K15" i="7"/>
  <c r="K39" i="7"/>
  <c r="K34" i="7"/>
  <c r="K42" i="7"/>
  <c r="M47" i="7"/>
  <c r="O47" i="7" s="1"/>
  <c r="M41" i="7"/>
  <c r="O41" i="7" s="1"/>
  <c r="N38" i="7"/>
  <c r="O38" i="7" s="1"/>
  <c r="M33" i="7"/>
  <c r="O33" i="7" s="1"/>
  <c r="K22" i="7"/>
  <c r="K16" i="7"/>
  <c r="N44" i="7"/>
  <c r="O44" i="7" s="1"/>
  <c r="N32" i="7"/>
  <c r="O32" i="7" s="1"/>
  <c r="N20" i="7"/>
  <c r="O20" i="7" s="1"/>
  <c r="N42" i="7"/>
  <c r="O42" i="7" s="1"/>
  <c r="N30" i="7"/>
  <c r="O30" i="7" s="1"/>
  <c r="N16" i="7"/>
  <c r="O16" i="7" s="1"/>
  <c r="N43" i="7"/>
  <c r="O43" i="7" s="1"/>
  <c r="N31" i="7"/>
  <c r="O31" i="7" s="1"/>
  <c r="N19" i="7"/>
  <c r="O19" i="7" s="1"/>
  <c r="N48" i="7"/>
  <c r="O48" i="7" s="1"/>
  <c r="N36" i="7"/>
  <c r="O36" i="7" s="1"/>
  <c r="N24" i="7"/>
  <c r="O24" i="7" s="1"/>
  <c r="N15" i="7"/>
  <c r="O15" i="7" s="1"/>
  <c r="O50" i="7"/>
  <c r="O53" i="7" s="1"/>
  <c r="K14" i="7"/>
  <c r="O56" i="7"/>
  <c r="O57" i="7"/>
  <c r="O58" i="7" s="1"/>
  <c r="N14" i="7"/>
  <c r="O14" i="7" s="1"/>
  <c r="O59" i="7" l="1"/>
</calcChain>
</file>

<file path=xl/sharedStrings.xml><?xml version="1.0" encoding="utf-8"?>
<sst xmlns="http://schemas.openxmlformats.org/spreadsheetml/2006/main" count="168" uniqueCount="119">
  <si>
    <t>MACROPROCESO DE APOYO</t>
  </si>
  <si>
    <t>CÓDIGO: ABSF125</t>
  </si>
  <si>
    <t xml:space="preserve">PROCESO GESTIÓN BIENES Y SERVICIOS </t>
  </si>
  <si>
    <t>COTIZACIÓN PARA PROCESOS DE BIENES, SERVICIOS U OBRAS</t>
  </si>
  <si>
    <t>PÁGINA 1 DE 6</t>
  </si>
  <si>
    <t>32.1</t>
  </si>
  <si>
    <t>ESPACIO PARA LOGO DEL COTIZANTE</t>
  </si>
  <si>
    <t>COTIZANTE</t>
  </si>
  <si>
    <t>FECHA DE ELABORACIÓN</t>
  </si>
  <si>
    <t>TIPO DE CONTRIBUYENTE</t>
  </si>
  <si>
    <t>NIT. O CC.</t>
  </si>
  <si>
    <t xml:space="preserve">ÍTEM </t>
  </si>
  <si>
    <t>ESPECIFICACIONES TÉCNICAS DE LOS BIENES Y/O SERVICIOS REQUERIDOS</t>
  </si>
  <si>
    <t>MARCAS</t>
  </si>
  <si>
    <t xml:space="preserve">CANTIDAD </t>
  </si>
  <si>
    <t>UNIDAD DE MEDIDA</t>
  </si>
  <si>
    <t>PORCENTAJE DE IMPUESTO AL VALOR AGREGADO - IVA</t>
  </si>
  <si>
    <t xml:space="preserve">VALOR  IVA </t>
  </si>
  <si>
    <t>PORCENTAJE DE IMPUESTO NACIONAL AL CONSUMO –INC</t>
  </si>
  <si>
    <t>VALOR INC</t>
  </si>
  <si>
    <t xml:space="preserve">VALOR TOTAL UNITARIO </t>
  </si>
  <si>
    <t>SUBTOTAL</t>
  </si>
  <si>
    <t>IMPUESTO AL VALOR AGREGADO - IVA</t>
  </si>
  <si>
    <t>IMPUESTO NACIONAL AL CONSUMO – INC</t>
  </si>
  <si>
    <t>TOTAL</t>
  </si>
  <si>
    <t>ASPECTOS OBLIGATORIOS A TENER EN CUENTA</t>
  </si>
  <si>
    <t>VALOR NO GRAVADO IVA (TARIFA 0%)</t>
  </si>
  <si>
    <t>VALOR GRAVADO IVA 5%</t>
  </si>
  <si>
    <t>VALOR GRAVADO IVA 19%</t>
  </si>
  <si>
    <t>IVA 5%</t>
  </si>
  <si>
    <t>IVA 19 %</t>
  </si>
  <si>
    <t xml:space="preserve">TOTAL IVA </t>
  </si>
  <si>
    <t>IMPUESTO NACIONAL AL CONSUMO –INC  8%</t>
  </si>
  <si>
    <t>TOTAL IMPUESTO NACIONAL AL CONSUMO –INC</t>
  </si>
  <si>
    <t>TOTAL OFERTA</t>
  </si>
  <si>
    <t xml:space="preserve">FIRMA REPRESENTANTE LEGAL Y/O PERSONA NATURAL </t>
  </si>
  <si>
    <t>32.1-41</t>
  </si>
  <si>
    <t>Diagonal 18 No. 20-29 Fusagasugá – Cundinamarca</t>
  </si>
  <si>
    <t>Teléfono: (601) 8281483 Línea Gratuita: 018000180414</t>
  </si>
  <si>
    <t xml:space="preserve">www.ucundinamarca.edu.co E-mail: info@ucundinamarca.edu.co </t>
  </si>
  <si>
    <t>NIT: 890.680.062-2</t>
  </si>
  <si>
    <t>Porcentajes IVA</t>
  </si>
  <si>
    <t>Porcentajes INC</t>
  </si>
  <si>
    <t>PERSONA NATURAL  NO RESPONSABLE DE IVA</t>
  </si>
  <si>
    <t>PERSONA NATURAL  RESPONSABLE DE IVA</t>
  </si>
  <si>
    <t>PERSONA JURÍDICA</t>
  </si>
  <si>
    <t>PÁGINA: 6 de 6</t>
  </si>
  <si>
    <t>CONTROL DE CAMBIOS</t>
  </si>
  <si>
    <t>VERSIÓN</t>
  </si>
  <si>
    <t>FECHA DE APROBACIÓN</t>
  </si>
  <si>
    <t>DESCRIPCIÓN DEL CAMBIO</t>
  </si>
  <si>
    <t>AAAA</t>
  </si>
  <si>
    <t>MM</t>
  </si>
  <si>
    <t>DD</t>
  </si>
  <si>
    <t>Emisión del documento.</t>
  </si>
  <si>
    <t xml:space="preserve">Se incluye impuesto nacional al consumo INC y aspectos para tener en cuenta (Nota 5 y 6). Se relaciona en la Nota 10, formato 
de justificación de precios bajos (ABSr132). </t>
  </si>
  <si>
    <t xml:space="preserve">Se incluye Nota 11 “Cuando se trate de un proceso de selección para un contrato de TRACTO SUCESIVO”, se ajustan las Notas 9, 11 y 13, acorde a la solicitud de cotización, se suprime el término de “invitación pública”. </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</si>
  <si>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</si>
  <si>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</si>
  <si>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</si>
  <si>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</si>
  <si>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</si>
  <si>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</si>
  <si>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</si>
  <si>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</si>
  <si>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</si>
  <si>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</si>
  <si>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</si>
  <si>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</si>
  <si>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</si>
  <si>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02</t>
  </si>
  <si>
    <t>Se cambia el nombre; El formato pasa a ser libro Excel que dispone tres (3) hojas para diligenciar según la necesidad, donde se suprime el ABSr126 y pasa a hacer parte del libro del ABSr125; se ajustan los aspectos obligatorios y se incluye espacio para logos.</t>
  </si>
  <si>
    <t>Se ajusto la formula en la pagina 1 las celdas O68 Y O69; Se ajusta la formula en la pagina 2 las celdas O28 Y O29; Se ajusta la formula en la pagina 4 las celdas O38 Y O38</t>
  </si>
  <si>
    <t>07</t>
  </si>
  <si>
    <t>Técnico I</t>
  </si>
  <si>
    <t>Se modifica el código ABSr097 teniendo en cuenta que el formato se sistematizó en la sección ASPECTOS OBLIGATORIOS A TENER EN CUENTA.</t>
  </si>
  <si>
    <t>VERSIÓN: 6</t>
  </si>
  <si>
    <r>
      <t xml:space="preserve">NOTA 1: </t>
    </r>
    <r>
      <rPr>
        <sz val="12"/>
        <rFont val="Arial"/>
        <family val="2"/>
      </rPr>
      <t>Señor cotizante diligencie los campos sombreados en color GRIS en el formato.</t>
    </r>
    <r>
      <rPr>
        <b/>
        <sz val="12"/>
        <rFont val="Arial"/>
        <family val="2"/>
      </rPr>
      <t xml:space="preserve">
NOTA 2: </t>
    </r>
    <r>
      <rPr>
        <sz val="12"/>
        <rFont val="Arial"/>
        <family val="2"/>
      </rPr>
      <t xml:space="preserve">Señor cotizante tenga en cuenta que es su obligación conocer y aplicar el tipo de tributo de acuerdo con el bien y/o servicio a ofertar.
</t>
    </r>
    <r>
      <rPr>
        <b/>
        <sz val="12"/>
        <rFont val="Arial"/>
        <family val="2"/>
      </rPr>
      <t xml:space="preserve">NOTA 3: </t>
    </r>
    <r>
      <rPr>
        <sz val="12"/>
        <rFont val="Arial"/>
        <family val="2"/>
      </rPr>
      <t xml:space="preserve">Señor cotizante recuerde que este formato se encuentra formulado y no admite valores con decimales en los precios unitarios.
</t>
    </r>
    <r>
      <rPr>
        <b/>
        <sz val="12"/>
        <rFont val="Arial"/>
        <family val="2"/>
      </rPr>
      <t xml:space="preserve">NOTA 4: </t>
    </r>
    <r>
      <rPr>
        <sz val="12"/>
        <rFont val="Arial"/>
        <family val="2"/>
      </rPr>
      <t>Tenga en cuenta el “</t>
    </r>
    <r>
      <rPr>
        <i/>
        <sz val="12"/>
        <rFont val="Arial"/>
        <family val="2"/>
      </rPr>
      <t>Art. 477</t>
    </r>
    <r>
      <rPr>
        <sz val="12"/>
        <rFont val="Arial"/>
        <family val="2"/>
      </rPr>
      <t>” del estatuto tributario, donde se presenta la aclaración de bienes exentos.</t>
    </r>
    <r>
      <rPr>
        <b/>
        <sz val="12"/>
        <rFont val="Arial"/>
        <family val="2"/>
      </rPr>
      <t xml:space="preserve"> 
NOTA 5: </t>
    </r>
    <r>
      <rPr>
        <sz val="12"/>
        <rFont val="Arial"/>
        <family val="2"/>
      </rPr>
      <t>Tenga en cuenta el “</t>
    </r>
    <r>
      <rPr>
        <i/>
        <sz val="12"/>
        <rFont val="Arial"/>
        <family val="2"/>
      </rPr>
      <t>Art. 476</t>
    </r>
    <r>
      <rPr>
        <sz val="12"/>
        <rFont val="Arial"/>
        <family val="2"/>
      </rPr>
      <t>” del estatuto tributario,  donde se presenta la aclaración de servicios excluidos.</t>
    </r>
    <r>
      <rPr>
        <b/>
        <sz val="12"/>
        <rFont val="Arial"/>
        <family val="2"/>
      </rPr>
      <t xml:space="preserve">                                                                  
NOTA 6: </t>
    </r>
    <r>
      <rPr>
        <sz val="12"/>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12"/>
        <rFont val="Arial"/>
        <family val="2"/>
      </rPr>
      <t xml:space="preserve">                                                                                                                                                                                                                                                                                                                                                                                                                                                                                 
NOTA 7: </t>
    </r>
    <r>
      <rPr>
        <sz val="12"/>
        <rFont val="Arial"/>
        <family val="2"/>
      </rPr>
      <t>La validez de la cotización no podrá ser Inferior a 30 días.</t>
    </r>
    <r>
      <rPr>
        <b/>
        <sz val="12"/>
        <rFont val="Arial"/>
        <family val="2"/>
      </rPr>
      <t xml:space="preserve">
NOTA 8: </t>
    </r>
    <r>
      <rPr>
        <sz val="12"/>
        <rFont val="Arial"/>
        <family val="2"/>
      </rPr>
      <t>Recuerde que la forma de pago está sujeta a las condiciones establecidas por la Universidad de Cundinamarca para el presente proceso.</t>
    </r>
    <r>
      <rPr>
        <b/>
        <sz val="12"/>
        <rFont val="Arial"/>
        <family val="2"/>
      </rPr>
      <t xml:space="preserve">
NOTA 9: </t>
    </r>
    <r>
      <rPr>
        <sz val="12"/>
        <rFont val="Arial"/>
        <family val="2"/>
      </rPr>
      <t xml:space="preserve">Verifique el término de ejecución establecido en los términos de la solicitud de cotización y/o sus anexos.
</t>
    </r>
    <r>
      <rPr>
        <b/>
        <sz val="12"/>
        <rFont val="Arial"/>
        <family val="2"/>
      </rPr>
      <t xml:space="preserve">NOTA 10: </t>
    </r>
    <r>
      <rPr>
        <sz val="12"/>
        <rFont val="Arial"/>
        <family val="2"/>
      </rPr>
      <t xml:space="preserve">Señor cotizante recuerde revisar la </t>
    </r>
    <r>
      <rPr>
        <b/>
        <sz val="12"/>
        <rFont val="Arial"/>
        <family val="2"/>
      </rPr>
      <t>Solicitud de cotización - Adquisición de bienes, servicios u obras Contratación Directa o Términos de Referencia de la Invitación Pública / Privada</t>
    </r>
    <r>
      <rPr>
        <sz val="12"/>
        <rFont val="Arial"/>
        <family val="2"/>
      </rPr>
      <t xml:space="preserve"> y anexos en su totalidad y tener en cuenta todas las condiciones establecidas para la presentación de la oferta.
</t>
    </r>
    <r>
      <rPr>
        <b/>
        <sz val="12"/>
        <rFont val="Arial"/>
        <family val="2"/>
      </rPr>
      <t xml:space="preserve">NOTA 11: </t>
    </r>
    <r>
      <rPr>
        <sz val="12"/>
        <rFont val="Arial"/>
        <family val="2"/>
      </rPr>
      <t xml:space="preserve">En el caso consorcios y de las uniones temporales el formato </t>
    </r>
    <r>
      <rPr>
        <b/>
        <sz val="12"/>
        <rFont val="Arial"/>
        <family val="2"/>
      </rPr>
      <t xml:space="preserve">ABSr125 </t>
    </r>
    <r>
      <rPr>
        <sz val="12"/>
        <rFont val="Arial"/>
        <family val="2"/>
      </rPr>
      <t xml:space="preserve">deberá ser diligenciado por el Representante Legal del consorcio o unión temporal.
</t>
    </r>
    <r>
      <rPr>
        <b/>
        <sz val="12"/>
        <rFont val="Arial"/>
        <family val="2"/>
      </rPr>
      <t xml:space="preserve">NOTA 12: </t>
    </r>
    <r>
      <rPr>
        <sz val="12"/>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</si>
  <si>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t>VIGENCIA: 2024-07-31</t>
  </si>
  <si>
    <t>CÓDIGO: ABSr125</t>
  </si>
  <si>
    <t>VALOR UNITARIO
(Antes de impuesto)</t>
  </si>
  <si>
    <t>Afilador eléctrico portátil para cuchillos y tijeras, diseñado para uso en cocina, con dimensiones de 14 cm de largo, 6 cm de ancho y 9 cm de alto.</t>
  </si>
  <si>
    <t>UNIDAD</t>
  </si>
  <si>
    <t>Agitador orbital de bandeja - shaker: orbital, Tamaño de órbita: 20 mm, Regulación de vel.: 20 - 250 rpm, Indicación de vel.: digital (LCD), Temporizador: de 1 min a 96 horas / continuo, Indicación de hora: digital (LCD), Carga máx.: 8 kg, Tiempo de operación continua: máx 168 hrs., Alimentación (externa): DC 12 V, 3,2 A, Dimensión total (con/sin plataforma): 410 x 410 x 130 mm, Peso: 11,7 kg. Código: BOE 8079000, Descripción: Agitador orbital PSU-15i, 100-240VAC/12DC 4,16A.</t>
  </si>
  <si>
    <t>Agitador vortex digital: 300-4200 RPM, Ajuste del temporizador: 1-999 minutos (pantalla min/seg) Capacidad de carga máxima: 500 gm Peso: 2,8 kg</t>
  </si>
  <si>
    <t>Anemómetro Mide Velocidad Viento Aire Bluetooth App Ut363tb</t>
  </si>
  <si>
    <t>Balanza Digital Analítica De Laboratorio: Balanza digital 0,01 g a 5000g alimentación 110v</t>
  </si>
  <si>
    <t>Bascula digital de piso: pantalla: diseño moderno con un alto contraste de 1,5 lcd dígitos, alta precisión: rango de medición de hasta 390/180 kg., muestra el peso en incrementos de 0,2 libras o 100 g. modo dual gran plataforma de pesaje: con apagado automático.   </t>
  </si>
  <si>
    <t>Brújulas para estudios de campo magnético Brújula Con flecha de orientación en colores rojo/negro y líneas de graduación cada 5 grados, que permitan una lectura precisa.</t>
  </si>
  <si>
    <t>Calibrador de acero inoxidable: Rango de medición máximo: 15 cm Rango de medición mínimo: 0.2 mm De metal. Tipo de mediciones: interior y exterior. Resolución 0.02mm. Estuche incluido.</t>
  </si>
  <si>
    <t>Cama calefactora para impresora Ender 3: Dispositivos compatibles: computadora portátil, teléfono inteligente. Sistema Operativo: Linux. Dimensiones del paquete: 235x235mm</t>
  </si>
  <si>
    <t>Cronometro digital o cronometro de bolsillo</t>
  </si>
  <si>
    <t>Datalogger Elitech Rc-5 Usb Temperatura Termometro.</t>
  </si>
  <si>
    <t>Embutidora para carnes: Embutidora eléctrica para uso industrial medio y liviano con capacidad de 30 libras (15 kG). Capacidad de 15 litros.  Fabricada completamente en acero inoxidable. 4 embudos incluidos: 16, 22, 32 y 38 mm.  Potencia: 260W – Voltaje: 110V / 60Hz. Regulador de velocidad variable. Pedal dosificador incluido para mayor precisión.</t>
  </si>
  <si>
    <t>Esterilizador UV Características: 12 L gran capacidad, es una maquina desinfectante ultravioleta Fuerza: 10W Voltaje: 220-240 v Frecuencia: 50-60 HZ Poder de Iluminación UV: 6W Medidas: Alto: 23,9 cm Largo: 34,7 cm Ancho: 22 cm Peso: 7 lb Herramienta de limpieza multifuncional: La caja de limpieza de herramientas de metal. Pantalla Led. Construcción en acero inoxidable y resistente al oxido</t>
  </si>
  <si>
    <t>filtro purificador destilador de agua: Bk 4L/h 750w 1.05 galones 6,3 galones 24 litros por dia voltaje 110 V en acero inoxidable, portatil, con grifo. Con tanque de almacenamiento en plastico PBT y todas las partes en contacto con agua heches en materiales aptos para uso alimenticio, friamiento eficaz. dimensiones 10,7 de largo x 9,1 de ancho x15,4 de alto</t>
  </si>
  <si>
    <t>Gafas de Realidad Virtual incluye:1Gafa de realidad virtual 1Estuche de protección 1Control remoto Características técnicas: Conectividad: Bluetooth Ajustables integrados, ajustables Ángulo de visión mínimo: 100 grados Compatibilidad con dispositivos móviles desde 4 hasta 7 pulgadas Manual de usuario Diseño y materiales: Carcasa: Plástico ABS de alta resistencia Acolchado: Espuma antivibración + Cuero PU suave y transpirable Cinta: Diadema ajustable y ergonómica</t>
  </si>
  <si>
    <t>Gramera digital con recipiente, con función tara: Bascula Digital Gramera Balanza Pesa 5KG Con Recipiente.  Pantalla LCD y sirve para un peso máximo de 5kg X1g</t>
  </si>
  <si>
    <t>Mascara Rudolf para equipo MetaMax 3B de cortex Talla M: Cortex Mascarilla ORO-NASAL reutilizable para equipo MetaMax 3B de Cortex Material: Goma de silicona Azul, Policarbonato Termoplástico.</t>
  </si>
  <si>
    <t>Medidor de clorofila portátil 0.0-99.9 spad. Pantalla LCD. Área 2mm x 2mm. Precisión de la medición de 1 unidad spad. Fuente de alimentación: batería de litio recargable de 4.2 V.</t>
  </si>
  <si>
    <t>Medidor de ph (phmetro) - Rango pH: -2.00 a 20.00 pH, Rango mV: ±2000.0 mV, Rango Temp.: -20.0 a 120.0°C / -4.0 a 248.0°F, Resolución pH: ±0.01 pH, Resolución mV: 0.1 mV, Resolución Temp.: 0.1°C / 0.1°F, Precisión pH: ±0.01 pH, Precisión mV: ±1 mV, Precisión Temp.: ±0.4°C / ±0.8°F, Calibración pH: Automática 1 o 3 puntos con 7 buffers memorizados, Electrodo de pH: MA917B/1 (incluido), Alimentación: Adaptador 12 VDC (incluido), Dimensiones: 230 x 160 x 95 mm, Peso: 0.9 kg.</t>
  </si>
  <si>
    <t>Medidor de pH de bolsillo impermeable con resolucion de 0.1 pH.  0,7" de espesor y  ergonomico, ajustable comodamente en la mano. pantalla LCD de multiples niveles que muestra lecturas de pH y temperatura simultaneamente.Las lecturas de pH muestren con una resolucion de 0.1 y con una precision de ±0.1. El rango de pH es de 0.0 a 14.0</t>
  </si>
  <si>
    <t>Medidor de PH y conductividad de bolsillo: Equipo compacto para medición precisa de pH y temperatura. Rango de pH: 0.00 a 14.00 pH, resolución: 0.01 pH, precisión: ±0.1 pH. Rango de temperatura: 0.0 a 50.0 °C, resolución: 0.1 °C, precisión: ±0.5 °C. Calibración automática en uno o dos puntos (buffers pH 4.01, 7.01, 10.01) o con solución de calibración rápida. Compensación automática de temperatura. Alimentado por batería CR2032 (1.5V), con duración aproximada de 1000 horas. Operación en ambientes de 0 a 50 °C y hasta 100% de humedad relativa.</t>
  </si>
  <si>
    <t>Medidor De Temperatura Y Humedad De Montaje En Pared de alta precisión: Rango de medición de temperatura de 40 a 80 grados centígrados. rango de medición de humedad de 0 al 99,9 por ciento de humedad. Alarma de luz sonora. Precisión del 0 al 99,9 por ciento a 25 grados centígrados: temperatura: mas o menos 0,3 grados centígrados, humedad: más o menos 2 por ciento de HR Consumo de energía: promedio</t>
  </si>
  <si>
    <t>Medidor portátil para pH/ce/tds Mw801: precisión ± 0,2. Temperatura máxima: 50°C. Con apagado automático. Con compensación de temperatura.</t>
  </si>
  <si>
    <t>Penetrómetro de bolsillo compactación compresión de suelo: medir la resistencia a la compresión del suelo mediante pistón de carga de 6,4 mm (0,25"). Debe contar con escala graduada en toneladas/pie² o kg/cm² con anillo de fricción para lectura máxima, fabricación en aluminio anodizado e incluir llave Allen y estuche plástico con presilla para cinturón. Rango de medición aproximado hasta 4.5 tons/ft² (17 lbs).</t>
  </si>
  <si>
    <t>Pluviómetro medidor de lluvia 140MM: Diámetro mayor: 4.2 cm, Diámetro menor: 2.0 cm, Largo de embudo: 18 cm. Materiales: embudo en policarbonato y base en polipropileno.</t>
  </si>
  <si>
    <t>Refractómetro digital: mide el contenido de azúcar (0-85% Brix) y la temperatura (0-80°C) con una precisión de ±0.2% Brix y ±0.3°C. Compensación automática de temperatura y tiempo de medición (1.5 segundos). Volumen mínimo de muestra de 100 μL. Batería de 9V soporte aproximadamente 5000 lecturas. La estructura es IP65, resistente al agua y al polvo. Dimensiones de 192 x 104 x 69 mm y  peso de 420.</t>
  </si>
  <si>
    <t>Registrador de datos de 16000 puntos, para refrigeracion de la cadena de frio. Especificación: Tipo: registrador de temperatura Y HUMEDAD Modelo: RC-4HC. Especificaciones rango de medicion de temperatura: +60 °C ~ -30, sin externc (longitud del cable 1,1 m), -40 ~ 85 °C; Precision de temperatura -20 ~ 50 °C, ± 0,6 °C; otros, ± 1,0 °C Rango de medicion de humedad: 0 ~ 99% RH Precision de humedad: ± 3% RH (25,20 ~ 90% RH)</t>
  </si>
  <si>
    <t>SENSOR DE HUMEDAD DE SUELO SHT30 CON PROTECTOR El sensor incluye una cubierta protectora impermeable que le permite al sensor SHT30 capturar la humedad del aire, y de esta manera medir la humedad del suelo o la temperatura. Características: Humedad, rango de medición: 0~100 % HR. Temperatura, rango de medición: -40~+125 °C. Exactitud de medición de la humedad: ±2%.</t>
  </si>
  <si>
    <t>SENSOR DE TEMPERATURA IMPERMEABLE DFROBOT DS18B20 PARA ARDUINO Este sensor con punta de silicio impermeable puede llegar a medir temperaturas de hasta 125°C, con cable revestido de PVC, donde se puede conectar a un microcontrolador o placas de Arduino. Siendo útil para aplicaciones de detección de temperaturas dentro de edificios, monitoreo y control de procesos en equipos o maquinaria, o para controles ambientales de HVAC.</t>
  </si>
  <si>
    <t>Set de Herramientas Manuales de 250 Piezas 1 Martillo carpintero 13 oz1 Barra de extension1 Llave de bujias1 Chicharra con mando de 10 mm2 Destornilladores punta paleta: 1,5 - 2 mm2 Destornilladores punta Phillips16 Llaves Allen1 Nivel1 Llave inglesa ajustable de 150 mm1 Set surtido de elementos de fijación (160 piezas)1 Adaptador de 10 mm x 6 mm29 Llaves de dado1 Cuchillo cartonero6 Llaves punta corona1 Porta puntas6 punta Phillips6 Punta paleta 6 Punta estrella2 Adaptadores1 Cinta métrica de 5 m (16 pies) 2 Alicates.</t>
  </si>
  <si>
    <t>THERMOHIGROMETRO - DATALOGER - ET 175 temperatura y humedad C42. </t>
  </si>
  <si>
    <t>Termo-hidrómetro digital(PARED): Tipo de artículo: Medidor de humedad de temperatura Material: ABS Rango de temperatura: 104.0-176.0 °F Rango de humedad: 0-99.9% RH Precisión en 77.0 °F: Temperatura: ±0.37.4 °F, Humedad: ±2%RH Consumo de energía: Longitud media del cable de alimentación: aprox. 3.3 pies. Especificación de la sonda: Sonda incorporada (tipo de alta precisión)</t>
  </si>
  <si>
    <t>Datatalogger Tempertura y Humedad Ut330th, Tipo Usb</t>
  </si>
  <si>
    <t>Termometro de penetracion para suelo: termómetro digital con carcasa en ABS color negro y pantalla LCD de una línea. Rango de medición de -50°C a +250°C, con exactitud de ±1°C entre -10°C y +99,9°C, y ±2–3% del valor medido en rangos superiores. Resolución de 0,1°C entre -19,9°C y +199,9°C. Temperatura de funcionamiento entre -10°C y +50°C. Sonda metálica de 205 mm de longitud total, con punta de 12 mm y diámetro de tubo de 3,5 mm (punta 1,6 mm). Alimentación mediante pilas botón LR44.</t>
  </si>
  <si>
    <t>Termómetro digital para carnes a prueba de agua: Rango de Temperatura: -50°C+300°C/-58°F+572°F Resolución : -50°C a 200°C : 0.1°C. Precisión: ±1°C a ±3°C. Con sonda de temperatura tipo punzón. Dimensiones: 320x92x25mm. Cable de extensión de 1mts. Largo del punzón 165mm</t>
  </si>
  <si>
    <t>Termómetro digital: 18 x 12.4 cm de medidas, en acero inoxidable, temperatura máxima de medición 260 grados centígrados.</t>
  </si>
  <si>
    <t>PAQUETE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</si>
</sst>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 #,##0.00_-;\-&quot;$&quot;\ * #,##0.00_-;_-&quot;$&quot;\ * &quot;-&quot;??_-;_-@_-"/>
    <numFmt numFmtId="43" formatCode="_-* #,##0.00_-;\-* #,##0.00_-;_-* &quot;-&quot;??_-;_-@_-"/>
    <numFmt numFmtId="164" formatCode="_-* #,##0_-;\-* #,##0_-;_-* &quot;-&quot;??_-;_-@_-"/>
    <numFmt numFmtId="165" formatCode="yyyy\-mm\-dd;@"/>
  </numFmts>
  <fonts count="40"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sz val="11"/>
      <color theme="6"/>
      <name val="Calibri"/>
      <family val="2"/>
      <scheme val="minor"/>
    </font>
    <font>
      <sz val="11"/>
      <name val="Arial"/>
      <family val="2"/>
    </font>
    <font>
      <b/>
      <sz val="12"/>
      <name val="Arial"/>
      <family val="2"/>
    </font>
    <font>
      <sz val="12"/>
      <name val="Arial"/>
      <family val="2"/>
    </font>
    <font>
      <i/>
      <sz val="12"/>
      <name val="Arial"/>
      <family val="2"/>
    </font>
    <font>
      <sz val="8"/>
      <name val="Arial"/>
      <family val="2"/>
    </font>
    <font>
      <sz val="8"/>
      <color rgb="FF000000"/>
      <name val="Arial"/>
      <family val="2"/>
    </font>
    <font>
      <u/>
      <sz val="8"/>
      <name val="Arial"/>
      <family val="2"/>
    </font>
    <font>
      <b/>
      <sz val="11"/>
      <color theme="0"/>
      <name val="Arial"/>
      <family val="2"/>
    </font>
    <font>
      <b/>
      <sz val="11"/>
      <color rgb="FFFFFFFF"/>
      <name val="Arial"/>
      <family val="2"/>
    </font>
    <font>
      <b/>
      <sz val="9"/>
      <color rgb="FF292929"/>
      <name val="Arial"/>
      <family val="2"/>
    </font>
    <font>
      <sz val="8"/>
      <name val="Calibri"/>
      <family val="2"/>
      <scheme val="minor"/>
    </font>
    <font>
      <sz val="10"/>
      <color rgb="FF000000"/>
      <name val="Arial"/>
      <family val="2"/>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47">
    <xf numFmtId="0" fontId="0" fillId="0" borderId="0"/>
    <xf numFmtId="9"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0" borderId="10" applyNumberFormat="0" applyFill="0" applyAlignment="0" applyProtection="0"/>
    <xf numFmtId="0" fontId="13" fillId="0" borderId="11"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12" applyNumberFormat="0" applyAlignment="0" applyProtection="0"/>
    <xf numFmtId="0" fontId="18" fillId="8" borderId="13" applyNumberFormat="0" applyAlignment="0" applyProtection="0"/>
    <xf numFmtId="0" fontId="19" fillId="8" borderId="12" applyNumberFormat="0" applyAlignment="0" applyProtection="0"/>
    <xf numFmtId="0" fontId="20" fillId="0" borderId="14" applyNumberFormat="0" applyFill="0" applyAlignment="0" applyProtection="0"/>
    <xf numFmtId="0" fontId="21" fillId="9" borderId="15" applyNumberFormat="0" applyAlignment="0" applyProtection="0"/>
    <xf numFmtId="0" fontId="22" fillId="0" borderId="0" applyNumberFormat="0" applyFill="0" applyBorder="0" applyAlignment="0" applyProtection="0"/>
    <xf numFmtId="0" fontId="5" fillId="10" borderId="16" applyNumberFormat="0" applyFont="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44" fontId="5" fillId="0" borderId="0" applyFont="0" applyFill="0" applyBorder="0" applyAlignment="0" applyProtection="0"/>
  </cellStyleXfs>
  <cellXfs count="131">
    <xf numFmtId="0" fontId="0" fillId="0" borderId="0" xfId="0"/>
    <xf numFmtId="43" fontId="3" fillId="0" borderId="1" xfId="3" applyFont="1" applyFill="1" applyBorder="1" applyAlignment="1" applyProtection="1">
      <alignment horizontal="center" vertical="center"/>
      <protection hidden="1"/>
    </xf>
    <xf numFmtId="0" fontId="1" fillId="2" borderId="0" xfId="0" applyFont="1" applyFill="1" applyProtection="1">
      <protection hidden="1"/>
    </xf>
    <xf numFmtId="0" fontId="1" fillId="2" borderId="0" xfId="0" applyFont="1" applyFill="1" applyAlignment="1" applyProtection="1">
      <alignment horizontal="center"/>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3"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0" fillId="2" borderId="0" xfId="0" applyFill="1" applyAlignment="1" applyProtection="1">
      <alignment vertical="center"/>
      <protection hidden="1"/>
    </xf>
    <xf numFmtId="0" fontId="3" fillId="0" borderId="1" xfId="0" applyFont="1" applyBorder="1" applyAlignment="1" applyProtection="1">
      <alignment horizontal="center" vertical="center" wrapText="1"/>
      <protection hidden="1"/>
    </xf>
    <xf numFmtId="0" fontId="3" fillId="0" borderId="0" xfId="0" applyFont="1" applyAlignment="1" applyProtection="1">
      <alignment vertical="center"/>
      <protection hidden="1"/>
    </xf>
    <xf numFmtId="9" fontId="3" fillId="35" borderId="1" xfId="1" applyFont="1" applyFill="1" applyBorder="1" applyAlignment="1" applyProtection="1">
      <alignment horizontal="center" vertical="center"/>
      <protection locked="0"/>
    </xf>
    <xf numFmtId="0" fontId="3" fillId="35" borderId="1" xfId="0" applyFont="1" applyFill="1" applyBorder="1" applyAlignment="1" applyProtection="1">
      <alignment horizontal="left" vertical="center" wrapText="1"/>
      <protection locked="0"/>
    </xf>
    <xf numFmtId="164" fontId="9" fillId="35" borderId="1" xfId="4" applyNumberFormat="1" applyFont="1" applyFill="1" applyBorder="1" applyAlignment="1" applyProtection="1">
      <alignment horizontal="center" vertical="center"/>
      <protection locked="0"/>
    </xf>
    <xf numFmtId="0" fontId="8" fillId="2" borderId="0" xfId="0" applyFont="1" applyFill="1" applyProtection="1">
      <protection hidden="1"/>
    </xf>
    <xf numFmtId="0" fontId="1" fillId="2" borderId="0" xfId="0" applyFont="1" applyFill="1" applyAlignment="1" applyProtection="1">
      <alignment vertical="center"/>
      <protection hidden="1"/>
    </xf>
    <xf numFmtId="0" fontId="1"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27" fillId="0" borderId="0" xfId="0" applyFont="1" applyAlignment="1" applyProtection="1">
      <alignment vertical="center" wrapText="1"/>
      <protection hidden="1"/>
    </xf>
    <xf numFmtId="0" fontId="1" fillId="2" borderId="0" xfId="0" applyFont="1" applyFill="1" applyAlignment="1" applyProtection="1">
      <alignment vertical="justify"/>
      <protection hidden="1"/>
    </xf>
    <xf numFmtId="0" fontId="7" fillId="2" borderId="0" xfId="0" applyFont="1" applyFill="1" applyAlignment="1" applyProtection="1">
      <alignment horizontal="center" vertical="center" wrapText="1"/>
      <protection hidden="1"/>
    </xf>
    <xf numFmtId="0" fontId="27" fillId="2" borderId="0" xfId="0" applyFont="1" applyFill="1" applyAlignment="1" applyProtection="1">
      <alignment vertical="center" wrapText="1"/>
      <protection hidden="1"/>
    </xf>
    <xf numFmtId="0" fontId="7" fillId="3" borderId="32" xfId="0" applyFont="1" applyFill="1" applyBorder="1" applyAlignment="1" applyProtection="1">
      <alignment horizontal="center" vertical="center" wrapText="1"/>
      <protection hidden="1"/>
    </xf>
    <xf numFmtId="0" fontId="7" fillId="3" borderId="33" xfId="0" applyFont="1" applyFill="1" applyBorder="1" applyAlignment="1" applyProtection="1">
      <alignment horizontal="center" vertical="center" wrapText="1"/>
      <protection hidden="1"/>
    </xf>
    <xf numFmtId="43" fontId="7" fillId="3" borderId="33" xfId="3" applyFont="1" applyFill="1" applyBorder="1" applyAlignment="1" applyProtection="1">
      <alignment horizontal="center" vertical="center" wrapText="1"/>
      <protection hidden="1"/>
    </xf>
    <xf numFmtId="43" fontId="7" fillId="3" borderId="38" xfId="3" applyFont="1" applyFill="1" applyBorder="1" applyAlignment="1" applyProtection="1">
      <alignment horizontal="center" vertical="center" wrapText="1"/>
      <protection hidden="1"/>
    </xf>
    <xf numFmtId="0" fontId="3" fillId="0" borderId="34" xfId="0" applyFont="1" applyBorder="1" applyAlignment="1" applyProtection="1">
      <alignment horizontal="center" vertical="center"/>
      <protection hidden="1"/>
    </xf>
    <xf numFmtId="43" fontId="3" fillId="0" borderId="39" xfId="3" applyFont="1" applyFill="1" applyBorder="1" applyAlignment="1" applyProtection="1">
      <alignment vertical="center"/>
      <protection hidden="1"/>
    </xf>
    <xf numFmtId="0" fontId="24" fillId="0" borderId="0" xfId="0" applyFont="1" applyAlignment="1">
      <alignment horizontal="center"/>
    </xf>
    <xf numFmtId="9" fontId="0" fillId="0" borderId="0" xfId="1" applyFont="1" applyAlignment="1">
      <alignment horizontal="center"/>
    </xf>
    <xf numFmtId="0" fontId="0" fillId="0" borderId="0" xfId="0" applyAlignment="1">
      <alignment horizontal="center"/>
    </xf>
    <xf numFmtId="0" fontId="24" fillId="0" borderId="0" xfId="0" applyFont="1" applyAlignment="1">
      <alignment horizontal="center" vertical="center"/>
    </xf>
    <xf numFmtId="9" fontId="0" fillId="0" borderId="0" xfId="0" applyNumberFormat="1"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xf>
    <xf numFmtId="43" fontId="3" fillId="0" borderId="38" xfId="4" applyFont="1" applyBorder="1" applyAlignment="1" applyProtection="1">
      <alignment vertical="center"/>
      <protection hidden="1"/>
    </xf>
    <xf numFmtId="43" fontId="3" fillId="0" borderId="39" xfId="4" applyFont="1" applyBorder="1" applyAlignment="1" applyProtection="1">
      <alignment vertical="center"/>
      <protection hidden="1"/>
    </xf>
    <xf numFmtId="43" fontId="6" fillId="0" borderId="39" xfId="4" applyFont="1" applyBorder="1" applyAlignment="1" applyProtection="1">
      <alignment vertical="center"/>
      <protection hidden="1"/>
    </xf>
    <xf numFmtId="43" fontId="3" fillId="0" borderId="39" xfId="4" applyFont="1" applyFill="1" applyBorder="1" applyAlignment="1" applyProtection="1">
      <alignment vertical="center"/>
      <protection hidden="1"/>
    </xf>
    <xf numFmtId="43" fontId="6" fillId="0" borderId="40" xfId="4" applyFont="1" applyBorder="1" applyAlignment="1" applyProtection="1">
      <alignment vertical="center"/>
      <protection hidden="1"/>
    </xf>
    <xf numFmtId="0" fontId="3" fillId="2" borderId="0" xfId="0" applyFont="1" applyFill="1" applyAlignment="1" applyProtection="1">
      <alignment wrapText="1"/>
      <protection hidden="1"/>
    </xf>
    <xf numFmtId="43" fontId="26" fillId="0" borderId="0" xfId="3" applyFont="1" applyBorder="1" applyAlignment="1" applyProtection="1">
      <alignment vertical="center"/>
      <protection hidden="1"/>
    </xf>
    <xf numFmtId="43" fontId="26" fillId="0" borderId="0" xfId="3" applyFont="1" applyBorder="1" applyAlignment="1" applyProtection="1">
      <alignment vertical="center" wrapText="1"/>
      <protection hidden="1"/>
    </xf>
    <xf numFmtId="43" fontId="26" fillId="0" borderId="0" xfId="4" applyFont="1" applyBorder="1" applyProtection="1">
      <protection hidden="1"/>
    </xf>
    <xf numFmtId="0" fontId="33" fillId="2" borderId="0" xfId="0" applyFont="1" applyFill="1" applyAlignment="1">
      <alignment vertical="center" wrapText="1"/>
    </xf>
    <xf numFmtId="0" fontId="33" fillId="2" borderId="0" xfId="0" applyFont="1" applyFill="1" applyAlignment="1">
      <alignment horizontal="right" vertical="center" wrapText="1"/>
    </xf>
    <xf numFmtId="0" fontId="0" fillId="2" borderId="0" xfId="0" applyFill="1"/>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35"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36"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37" fillId="2" borderId="0" xfId="0" applyFont="1" applyFill="1" applyAlignment="1">
      <alignment horizontal="center" vertical="center" wrapText="1"/>
    </xf>
    <xf numFmtId="0" fontId="37"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3" fillId="0" borderId="34" xfId="3" applyNumberFormat="1" applyFont="1" applyBorder="1" applyAlignment="1" applyProtection="1">
      <alignment horizontal="center" vertical="center"/>
      <protection hidden="1"/>
    </xf>
    <xf numFmtId="0" fontId="3" fillId="0" borderId="1" xfId="3" applyNumberFormat="1" applyFont="1" applyBorder="1" applyAlignment="1" applyProtection="1">
      <alignment horizontal="center" vertical="center"/>
      <protection hidden="1"/>
    </xf>
    <xf numFmtId="0" fontId="6" fillId="0" borderId="34" xfId="3" applyNumberFormat="1" applyFont="1" applyBorder="1" applyAlignment="1" applyProtection="1">
      <alignment horizontal="center" vertical="center"/>
      <protection hidden="1"/>
    </xf>
    <xf numFmtId="0" fontId="6" fillId="0" borderId="1" xfId="3" applyNumberFormat="1" applyFont="1" applyBorder="1" applyAlignment="1" applyProtection="1">
      <alignment horizontal="center" vertical="center"/>
      <protection hidden="1"/>
    </xf>
    <xf numFmtId="0" fontId="3" fillId="0" borderId="34" xfId="3" applyNumberFormat="1" applyFont="1" applyBorder="1" applyAlignment="1" applyProtection="1">
      <alignment horizontal="center" vertical="center" wrapText="1"/>
      <protection hidden="1"/>
    </xf>
    <xf numFmtId="0" fontId="3" fillId="0" borderId="1" xfId="3" applyNumberFormat="1" applyFont="1" applyBorder="1" applyAlignment="1" applyProtection="1">
      <alignment horizontal="center" vertical="center" wrapText="1"/>
      <protection hidden="1"/>
    </xf>
    <xf numFmtId="0" fontId="3" fillId="0" borderId="32" xfId="3" applyNumberFormat="1" applyFont="1" applyBorder="1" applyAlignment="1" applyProtection="1">
      <alignment horizontal="center" vertical="center" wrapText="1"/>
      <protection hidden="1"/>
    </xf>
    <xf numFmtId="0" fontId="3" fillId="0" borderId="33" xfId="3" applyNumberFormat="1" applyFont="1" applyBorder="1" applyAlignment="1" applyProtection="1">
      <alignment horizontal="center" vertical="center" wrapText="1"/>
      <protection hidden="1"/>
    </xf>
    <xf numFmtId="0" fontId="6" fillId="0" borderId="35" xfId="3" applyNumberFormat="1" applyFont="1" applyBorder="1" applyAlignment="1" applyProtection="1">
      <alignment horizontal="center" vertical="center" wrapText="1"/>
      <protection hidden="1"/>
    </xf>
    <xf numFmtId="0" fontId="6" fillId="0" borderId="36" xfId="3" applyNumberFormat="1" applyFont="1" applyBorder="1" applyAlignment="1" applyProtection="1">
      <alignment horizontal="center" vertical="center" wrapText="1"/>
      <protection hidden="1"/>
    </xf>
    <xf numFmtId="0" fontId="6" fillId="0" borderId="34" xfId="3" applyNumberFormat="1" applyFont="1" applyBorder="1" applyAlignment="1" applyProtection="1">
      <alignment horizontal="center" vertical="center" wrapText="1"/>
      <protection hidden="1"/>
    </xf>
    <xf numFmtId="0" fontId="6" fillId="0" borderId="1" xfId="3" applyNumberFormat="1" applyFont="1" applyBorder="1" applyAlignment="1" applyProtection="1">
      <alignment horizontal="center" vertical="center" wrapText="1"/>
      <protection hidden="1"/>
    </xf>
    <xf numFmtId="0" fontId="29" fillId="2" borderId="20" xfId="0" applyFont="1" applyFill="1" applyBorder="1" applyAlignment="1" applyProtection="1">
      <alignment horizontal="left" vertical="center" wrapText="1"/>
      <protection hidden="1"/>
    </xf>
    <xf numFmtId="0" fontId="29" fillId="2" borderId="5" xfId="0" applyFont="1" applyFill="1" applyBorder="1" applyAlignment="1" applyProtection="1">
      <alignment horizontal="left" vertical="center" wrapText="1"/>
      <protection hidden="1"/>
    </xf>
    <xf numFmtId="0" fontId="29" fillId="2" borderId="21" xfId="0" applyFont="1" applyFill="1" applyBorder="1" applyAlignment="1" applyProtection="1">
      <alignment horizontal="left" vertical="center" wrapText="1"/>
      <protection hidden="1"/>
    </xf>
    <xf numFmtId="0" fontId="29" fillId="2" borderId="22" xfId="0" applyFont="1" applyFill="1" applyBorder="1" applyAlignment="1" applyProtection="1">
      <alignment horizontal="left" vertical="center" wrapText="1"/>
      <protection hidden="1"/>
    </xf>
    <xf numFmtId="0" fontId="29" fillId="2" borderId="0" xfId="0" applyFont="1" applyFill="1" applyAlignment="1" applyProtection="1">
      <alignment horizontal="left" vertical="center" wrapText="1"/>
      <protection hidden="1"/>
    </xf>
    <xf numFmtId="0" fontId="29" fillId="2" borderId="23" xfId="0" applyFont="1" applyFill="1" applyBorder="1" applyAlignment="1" applyProtection="1">
      <alignment horizontal="left" vertical="center" wrapText="1"/>
      <protection hidden="1"/>
    </xf>
    <xf numFmtId="0" fontId="29" fillId="2" borderId="24" xfId="0" applyFont="1" applyFill="1" applyBorder="1" applyAlignment="1" applyProtection="1">
      <alignment horizontal="left" vertical="center" wrapText="1"/>
      <protection hidden="1"/>
    </xf>
    <xf numFmtId="0" fontId="29" fillId="2" borderId="6" xfId="0" applyFont="1" applyFill="1" applyBorder="1" applyAlignment="1" applyProtection="1">
      <alignment horizontal="left" vertical="center" wrapText="1"/>
      <protection hidden="1"/>
    </xf>
    <xf numFmtId="0" fontId="29" fillId="2" borderId="25" xfId="0" applyFont="1" applyFill="1" applyBorder="1" applyAlignment="1" applyProtection="1">
      <alignment horizontal="left" vertical="center" wrapText="1"/>
      <protection hidden="1"/>
    </xf>
    <xf numFmtId="0" fontId="1" fillId="35" borderId="2" xfId="0" applyFont="1" applyFill="1" applyBorder="1" applyAlignment="1" applyProtection="1">
      <alignment horizontal="center" vertical="center"/>
      <protection locked="0"/>
    </xf>
    <xf numFmtId="0" fontId="1" fillId="35" borderId="3" xfId="0" applyFont="1" applyFill="1" applyBorder="1" applyAlignment="1" applyProtection="1">
      <alignment horizontal="center" vertical="center"/>
      <protection locked="0"/>
    </xf>
    <xf numFmtId="0" fontId="1" fillId="35" borderId="4" xfId="0" applyFont="1" applyFill="1" applyBorder="1" applyAlignment="1" applyProtection="1">
      <alignment horizontal="center" vertical="center"/>
      <protection locked="0"/>
    </xf>
    <xf numFmtId="0" fontId="1" fillId="36" borderId="6" xfId="0" applyFont="1" applyFill="1" applyBorder="1" applyAlignment="1" applyProtection="1">
      <alignment horizontal="center" vertical="center"/>
      <protection locked="0"/>
    </xf>
    <xf numFmtId="0" fontId="27" fillId="35" borderId="31" xfId="0" applyFont="1" applyFill="1" applyBorder="1" applyAlignment="1" applyProtection="1">
      <alignment horizontal="center" vertical="center"/>
      <protection locked="0"/>
    </xf>
    <xf numFmtId="0" fontId="27" fillId="35" borderId="28" xfId="0" applyFont="1" applyFill="1" applyBorder="1" applyAlignment="1" applyProtection="1">
      <alignment horizontal="center" vertical="center"/>
      <protection locked="0"/>
    </xf>
    <xf numFmtId="0" fontId="27" fillId="35" borderId="37" xfId="0" applyFont="1" applyFill="1" applyBorder="1" applyAlignment="1" applyProtection="1">
      <alignment horizontal="center" vertical="center"/>
      <protection locked="0"/>
    </xf>
    <xf numFmtId="0" fontId="27" fillId="35" borderId="19" xfId="0" applyFont="1" applyFill="1" applyBorder="1" applyAlignment="1" applyProtection="1">
      <alignment horizontal="center" vertical="center"/>
      <protection locked="0"/>
    </xf>
    <xf numFmtId="0" fontId="27" fillId="35" borderId="18" xfId="0" applyFont="1" applyFill="1" applyBorder="1" applyAlignment="1" applyProtection="1">
      <alignment horizontal="center" vertical="center"/>
      <protection locked="0"/>
    </xf>
    <xf numFmtId="0" fontId="27" fillId="35" borderId="30" xfId="0" applyFont="1" applyFill="1" applyBorder="1" applyAlignment="1" applyProtection="1">
      <alignment horizontal="center" vertical="center"/>
      <protection locked="0"/>
    </xf>
    <xf numFmtId="0" fontId="7" fillId="3" borderId="2" xfId="0" applyFont="1" applyFill="1" applyBorder="1" applyAlignment="1" applyProtection="1">
      <alignment horizontal="center" vertical="center" wrapText="1"/>
      <protection hidden="1"/>
    </xf>
    <xf numFmtId="0" fontId="7" fillId="3" borderId="4" xfId="0" applyFont="1" applyFill="1" applyBorder="1" applyAlignment="1" applyProtection="1">
      <alignment horizontal="center" vertical="center" wrapText="1"/>
      <protection hidden="1"/>
    </xf>
    <xf numFmtId="0" fontId="7" fillId="3" borderId="7" xfId="0" applyFont="1" applyFill="1" applyBorder="1" applyAlignment="1" applyProtection="1">
      <alignment horizontal="center" vertical="center"/>
      <protection hidden="1"/>
    </xf>
    <xf numFmtId="0" fontId="7" fillId="3" borderId="8" xfId="0" applyFont="1" applyFill="1" applyBorder="1" applyAlignment="1" applyProtection="1">
      <alignment horizontal="center" vertical="center"/>
      <protection hidden="1"/>
    </xf>
    <xf numFmtId="3" fontId="1" fillId="35" borderId="2" xfId="0" applyNumberFormat="1" applyFont="1" applyFill="1" applyBorder="1" applyAlignment="1" applyProtection="1">
      <alignment horizontal="center" vertical="center"/>
      <protection locked="0"/>
    </xf>
    <xf numFmtId="3" fontId="1" fillId="35" borderId="4" xfId="0" applyNumberFormat="1" applyFont="1" applyFill="1" applyBorder="1" applyAlignment="1" applyProtection="1">
      <alignment horizontal="center" vertical="center"/>
      <protection locked="0"/>
    </xf>
    <xf numFmtId="165" fontId="28" fillId="35" borderId="2" xfId="0" applyNumberFormat="1" applyFont="1" applyFill="1" applyBorder="1" applyAlignment="1" applyProtection="1">
      <alignment horizontal="center" vertical="center" wrapText="1"/>
      <protection locked="0"/>
    </xf>
    <xf numFmtId="165" fontId="28" fillId="35" borderId="4" xfId="0" applyNumberFormat="1" applyFont="1" applyFill="1" applyBorder="1" applyAlignment="1" applyProtection="1">
      <alignment horizontal="center" vertical="center" wrapText="1"/>
      <protection locked="0"/>
    </xf>
    <xf numFmtId="0" fontId="2" fillId="0" borderId="1" xfId="0" applyFont="1" applyBorder="1" applyAlignment="1" applyProtection="1">
      <alignment vertical="top" wrapText="1"/>
      <protection hidden="1"/>
    </xf>
    <xf numFmtId="0" fontId="4" fillId="2"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3" fillId="2" borderId="0" xfId="0" applyFont="1" applyFill="1" applyAlignment="1" applyProtection="1">
      <alignment horizontal="center"/>
      <protection hidden="1"/>
    </xf>
    <xf numFmtId="0" fontId="3"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8" fillId="2" borderId="5" xfId="0" applyFont="1" applyFill="1" applyBorder="1" applyAlignment="1" applyProtection="1">
      <alignment horizontal="center"/>
      <protection hidden="1"/>
    </xf>
    <xf numFmtId="0" fontId="35" fillId="3" borderId="1" xfId="0" applyFont="1" applyFill="1" applyBorder="1" applyAlignment="1">
      <alignment horizontal="center" vertical="center" wrapText="1"/>
    </xf>
    <xf numFmtId="0" fontId="2" fillId="0" borderId="1" xfId="0" applyFont="1" applyBorder="1" applyAlignment="1">
      <alignment horizontal="center" vertical="top"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36" fillId="3"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justify" vertical="center" wrapText="1"/>
    </xf>
    <xf numFmtId="0" fontId="33" fillId="2" borderId="0" xfId="0" applyFont="1" applyFill="1" applyAlignment="1">
      <alignment horizontal="right" vertical="center" wrapText="1"/>
    </xf>
    <xf numFmtId="0" fontId="37" fillId="0" borderId="2"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31"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30" xfId="0" applyFont="1" applyBorder="1" applyAlignment="1">
      <alignment horizontal="center" vertical="center" wrapText="1"/>
    </xf>
    <xf numFmtId="0" fontId="1" fillId="0" borderId="1" xfId="0" applyFont="1" applyBorder="1" applyAlignment="1">
      <alignment horizontal="center" vertical="center" wrapText="1"/>
    </xf>
    <xf numFmtId="0" fontId="32" fillId="2" borderId="0" xfId="0" applyFont="1" applyFill="1" applyAlignment="1">
      <alignment horizontal="center" vertical="center" wrapText="1"/>
    </xf>
    <xf numFmtId="0" fontId="2" fillId="0" borderId="1" xfId="0" applyFont="1" applyBorder="1" applyAlignment="1">
      <alignment horizontal="center" vertical="center" wrapText="1"/>
    </xf>
    <xf numFmtId="0" fontId="39" fillId="0" borderId="0" xfId="0" applyFont="1" applyAlignment="1">
      <alignment horizontal="center" vertical="center"/>
    </xf>
    <xf numFmtId="0" fontId="2" fillId="0" borderId="41" xfId="0" applyFont="1" applyBorder="1" applyAlignment="1">
      <alignment wrapText="1"/>
    </xf>
    <xf numFmtId="0" fontId="39" fillId="0" borderId="26" xfId="0" applyFont="1" applyBorder="1" applyAlignment="1">
      <alignment horizontal="justify" vertical="center"/>
    </xf>
    <xf numFmtId="0" fontId="39" fillId="0" borderId="1" xfId="0" applyFont="1" applyBorder="1" applyAlignment="1">
      <alignment horizontal="justify" vertical="center"/>
    </xf>
    <xf numFmtId="0" fontId="2" fillId="0" borderId="42" xfId="0" applyFont="1" applyBorder="1" applyAlignment="1">
      <alignment horizontal="center" vertical="center" wrapText="1"/>
    </xf>
  </cellXfs>
  <cellStyles count="47">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xfId="4" builtinId="3"/>
    <cellStyle name="Millares [0] 2" xfId="2" xr:uid="{00000000-0005-0000-0000-000021000000}"/>
    <cellStyle name="Millares 2" xfId="3" xr:uid="{00000000-0005-0000-0000-000022000000}"/>
    <cellStyle name="Moneda 2" xfId="46" xr:uid="{00000000-0005-0000-0000-000023000000}"/>
    <cellStyle name="Neutral" xfId="12" builtinId="28" customBuiltin="1"/>
    <cellStyle name="Normal" xfId="0" builtinId="0"/>
    <cellStyle name="Notas" xfId="19" builtinId="10" customBuiltin="1"/>
    <cellStyle name="Porcentaje" xfId="1"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1</xdr:row>
      <xdr:rowOff>57150</xdr:rowOff>
    </xdr:from>
    <xdr:to>
      <xdr:col>0</xdr:col>
      <xdr:colOff>561974</xdr:colOff>
      <xdr:row>4</xdr:row>
      <xdr:rowOff>146107</xdr:rowOff>
    </xdr:to>
    <xdr:pic>
      <xdr:nvPicPr>
        <xdr:cNvPr id="3" name="Imagen 2">
          <a:extLst>
            <a:ext uri="{FF2B5EF4-FFF2-40B4-BE49-F238E27FC236}">
              <a16:creationId xmlns:a16="http://schemas.microsoft.com/office/drawing/2014/main" id="{14690C3C-66C3-1F95-85A8-19A1E93DA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9" y="247650"/>
          <a:ext cx="466725" cy="698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452437</xdr:colOff>
      <xdr:row>1</xdr:row>
      <xdr:rowOff>29766</xdr:rowOff>
    </xdr:from>
    <xdr:to>
      <xdr:col>2</xdr:col>
      <xdr:colOff>244078</xdr:colOff>
      <xdr:row>4</xdr:row>
      <xdr:rowOff>171080</xdr:rowOff>
    </xdr:to>
    <xdr:pic>
      <xdr:nvPicPr>
        <xdr:cNvPr id="3" name="Imagen 2">
          <a:extLst>
            <a:ext uri="{FF2B5EF4-FFF2-40B4-BE49-F238E27FC236}">
              <a16:creationId xmlns:a16="http://schemas.microsoft.com/office/drawing/2014/main" id="{1C4B8858-3C49-4EF2-1C01-595E1AE95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 y="220266"/>
          <a:ext cx="476250" cy="7128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15"/>
  <sheetViews>
    <sheetView showGridLines="0" tabSelected="1" view="pageBreakPreview" zoomScale="90" zoomScaleNormal="70" zoomScaleSheetLayoutView="90" zoomScalePageLayoutView="55" workbookViewId="0">
      <selection activeCell="F15" sqref="F15"/>
    </sheetView>
  </sheetViews>
  <sheetFormatPr baseColWidth="10" defaultColWidth="11.42578125" defaultRowHeight="15" x14ac:dyDescent="0.25"/>
  <cols>
    <col min="1" max="1" width="10.42578125" style="2" customWidth="1"/>
    <col min="2" max="2" width="56.5703125" style="2" customWidth="1"/>
    <col min="3" max="3" width="23" style="2" customWidth="1"/>
    <col min="4" max="4" width="13.5703125" style="2" bestFit="1" customWidth="1"/>
    <col min="5" max="5" width="14" style="2" bestFit="1" customWidth="1"/>
    <col min="6" max="6" width="17.140625" style="2" customWidth="1"/>
    <col min="7" max="7" width="17.7109375" style="2" customWidth="1"/>
    <col min="8" max="8" width="15" style="2" customWidth="1"/>
    <col min="9" max="9" width="17.7109375" style="2" customWidth="1"/>
    <col min="10" max="10" width="15" style="2" customWidth="1"/>
    <col min="11" max="11" width="17.85546875" style="4" customWidth="1"/>
    <col min="12" max="13" width="16.7109375" style="4" customWidth="1"/>
    <col min="14" max="14" width="14.7109375" style="4" customWidth="1"/>
    <col min="15" max="15" width="20.28515625" style="4" customWidth="1"/>
    <col min="16" max="16384" width="11.42578125" style="4"/>
  </cols>
  <sheetData>
    <row r="1" spans="1:15" x14ac:dyDescent="0.25">
      <c r="F1" s="3"/>
    </row>
    <row r="2" spans="1:15" ht="15.75" customHeight="1" x14ac:dyDescent="0.25">
      <c r="A2" s="97"/>
      <c r="B2" s="98" t="s">
        <v>0</v>
      </c>
      <c r="C2" s="98"/>
      <c r="D2" s="98"/>
      <c r="E2" s="98"/>
      <c r="F2" s="98"/>
      <c r="G2" s="98"/>
      <c r="H2" s="98"/>
      <c r="I2" s="98"/>
      <c r="J2" s="98"/>
      <c r="K2" s="98"/>
      <c r="L2" s="98"/>
      <c r="M2" s="98"/>
      <c r="N2" s="99" t="s">
        <v>79</v>
      </c>
      <c r="O2" s="99"/>
    </row>
    <row r="3" spans="1:15" ht="15.75" customHeight="1" x14ac:dyDescent="0.25">
      <c r="A3" s="97"/>
      <c r="B3" s="98" t="s">
        <v>2</v>
      </c>
      <c r="C3" s="98"/>
      <c r="D3" s="98"/>
      <c r="E3" s="98"/>
      <c r="F3" s="98"/>
      <c r="G3" s="98"/>
      <c r="H3" s="98"/>
      <c r="I3" s="98"/>
      <c r="J3" s="98"/>
      <c r="K3" s="98"/>
      <c r="L3" s="98"/>
      <c r="M3" s="98"/>
      <c r="N3" s="99" t="s">
        <v>76</v>
      </c>
      <c r="O3" s="99"/>
    </row>
    <row r="4" spans="1:15" ht="16.5" customHeight="1" x14ac:dyDescent="0.25">
      <c r="A4" s="97"/>
      <c r="B4" s="98" t="s">
        <v>3</v>
      </c>
      <c r="C4" s="98"/>
      <c r="D4" s="98"/>
      <c r="E4" s="98"/>
      <c r="F4" s="98"/>
      <c r="G4" s="98"/>
      <c r="H4" s="98"/>
      <c r="I4" s="98"/>
      <c r="J4" s="98"/>
      <c r="K4" s="98"/>
      <c r="L4" s="98"/>
      <c r="M4" s="98"/>
      <c r="N4" s="99" t="s">
        <v>78</v>
      </c>
      <c r="O4" s="99"/>
    </row>
    <row r="5" spans="1:15" ht="15" customHeight="1" x14ac:dyDescent="0.25">
      <c r="A5" s="97"/>
      <c r="B5" s="98"/>
      <c r="C5" s="98"/>
      <c r="D5" s="98"/>
      <c r="E5" s="98"/>
      <c r="F5" s="98"/>
      <c r="G5" s="98"/>
      <c r="H5" s="98"/>
      <c r="I5" s="98"/>
      <c r="J5" s="98"/>
      <c r="K5" s="98"/>
      <c r="L5" s="98"/>
      <c r="M5" s="98"/>
      <c r="N5" s="99" t="s">
        <v>4</v>
      </c>
      <c r="O5" s="99"/>
    </row>
    <row r="7" spans="1:15" x14ac:dyDescent="0.25">
      <c r="A7" s="5" t="s">
        <v>5</v>
      </c>
    </row>
    <row r="8" spans="1:15" ht="9.9499999999999993" customHeight="1" x14ac:dyDescent="0.25">
      <c r="A8" s="6"/>
    </row>
    <row r="9" spans="1:15" ht="30" customHeight="1" x14ac:dyDescent="0.25">
      <c r="A9" s="83" t="s">
        <v>6</v>
      </c>
      <c r="B9" s="84"/>
      <c r="D9" s="89" t="s">
        <v>7</v>
      </c>
      <c r="E9" s="90"/>
      <c r="F9" s="79"/>
      <c r="G9" s="80"/>
      <c r="H9" s="80"/>
      <c r="I9" s="81"/>
      <c r="K9" s="89" t="s">
        <v>8</v>
      </c>
      <c r="L9" s="90"/>
      <c r="M9" s="95"/>
      <c r="N9" s="96"/>
    </row>
    <row r="10" spans="1:15" ht="8.25" customHeight="1" x14ac:dyDescent="0.25">
      <c r="A10" s="85"/>
      <c r="B10" s="86"/>
      <c r="C10" s="7"/>
      <c r="E10" s="8"/>
      <c r="F10" s="8"/>
      <c r="M10" s="8"/>
      <c r="N10" s="2"/>
    </row>
    <row r="11" spans="1:15" ht="30" customHeight="1" x14ac:dyDescent="0.25">
      <c r="A11" s="87"/>
      <c r="B11" s="88"/>
      <c r="D11" s="89" t="s">
        <v>9</v>
      </c>
      <c r="E11" s="90"/>
      <c r="F11" s="79"/>
      <c r="G11" s="80"/>
      <c r="H11" s="80"/>
      <c r="I11" s="81"/>
      <c r="K11" s="89" t="s">
        <v>10</v>
      </c>
      <c r="L11" s="90"/>
      <c r="M11" s="93"/>
      <c r="N11" s="94"/>
      <c r="O11" s="19"/>
    </row>
    <row r="12" spans="1:15" ht="9.9499999999999993" customHeight="1" thickBot="1" x14ac:dyDescent="0.3">
      <c r="A12" s="18"/>
      <c r="B12" s="20"/>
      <c r="C12" s="16"/>
      <c r="D12" s="18"/>
      <c r="E12" s="20"/>
      <c r="F12" s="20"/>
      <c r="G12" s="20"/>
      <c r="H12" s="18"/>
      <c r="I12" s="21"/>
      <c r="J12" s="17"/>
      <c r="K12" s="17"/>
      <c r="L12" s="17"/>
      <c r="N12" s="22"/>
      <c r="O12" s="22"/>
    </row>
    <row r="13" spans="1:15" s="9" customFormat="1" ht="111.75" customHeight="1" x14ac:dyDescent="0.25">
      <c r="A13" s="23" t="s">
        <v>11</v>
      </c>
      <c r="B13" s="24" t="s">
        <v>12</v>
      </c>
      <c r="C13" s="24" t="s">
        <v>13</v>
      </c>
      <c r="D13" s="24" t="s">
        <v>14</v>
      </c>
      <c r="E13" s="24" t="s">
        <v>15</v>
      </c>
      <c r="F13" s="25" t="s">
        <v>80</v>
      </c>
      <c r="G13" s="25" t="s">
        <v>16</v>
      </c>
      <c r="H13" s="25" t="s">
        <v>17</v>
      </c>
      <c r="I13" s="25" t="s">
        <v>18</v>
      </c>
      <c r="J13" s="25" t="s">
        <v>19</v>
      </c>
      <c r="K13" s="25" t="s">
        <v>20</v>
      </c>
      <c r="L13" s="25" t="s">
        <v>21</v>
      </c>
      <c r="M13" s="25" t="s">
        <v>22</v>
      </c>
      <c r="N13" s="25" t="s">
        <v>23</v>
      </c>
      <c r="O13" s="26" t="s">
        <v>24</v>
      </c>
    </row>
    <row r="14" spans="1:15" s="9" customFormat="1" ht="51" customHeight="1" x14ac:dyDescent="0.25">
      <c r="A14" s="27">
        <v>1</v>
      </c>
      <c r="B14" s="128" t="s">
        <v>81</v>
      </c>
      <c r="C14" s="13"/>
      <c r="D14" s="10">
        <v>1</v>
      </c>
      <c r="E14" s="126" t="s">
        <v>82</v>
      </c>
      <c r="F14" s="14"/>
      <c r="G14" s="12"/>
      <c r="H14" s="1">
        <f>+ROUND(F14*G14,0)</f>
        <v>0</v>
      </c>
      <c r="I14" s="12"/>
      <c r="J14" s="1">
        <f t="shared" ref="J14" si="0">ROUND(F14*I14,0)</f>
        <v>0</v>
      </c>
      <c r="K14" s="1">
        <f t="shared" ref="K14" si="1">ROUND(F14+H14+J14,0)</f>
        <v>0</v>
      </c>
      <c r="L14" s="1">
        <f t="shared" ref="L14" si="2">ROUND(F14*D14,0)</f>
        <v>0</v>
      </c>
      <c r="M14" s="1">
        <f t="shared" ref="M14" si="3">ROUND(L14*G14,0)</f>
        <v>0</v>
      </c>
      <c r="N14" s="1">
        <f t="shared" ref="N14" si="4">ROUND(L14*I14,0)</f>
        <v>0</v>
      </c>
      <c r="O14" s="28">
        <f t="shared" ref="O14" si="5">ROUND(L14+N14+M14,0)</f>
        <v>0</v>
      </c>
    </row>
    <row r="15" spans="1:15" s="9" customFormat="1" ht="102" x14ac:dyDescent="0.25">
      <c r="A15" s="27">
        <v>2</v>
      </c>
      <c r="B15" s="129" t="s">
        <v>83</v>
      </c>
      <c r="C15" s="13"/>
      <c r="D15" s="130">
        <v>1</v>
      </c>
      <c r="E15" s="130" t="s">
        <v>82</v>
      </c>
      <c r="F15" s="14"/>
      <c r="G15" s="12"/>
      <c r="H15" s="1">
        <f t="shared" ref="H15" si="6">+ROUND(F15*G15,0)</f>
        <v>0</v>
      </c>
      <c r="I15" s="12"/>
      <c r="J15" s="1">
        <f t="shared" ref="J15" si="7">ROUND(F15*I15,0)</f>
        <v>0</v>
      </c>
      <c r="K15" s="1">
        <f t="shared" ref="K15" si="8">ROUND(F15+H15+J15,0)</f>
        <v>0</v>
      </c>
      <c r="L15" s="1">
        <f t="shared" ref="L15" si="9">ROUND(F15*D15,0)</f>
        <v>0</v>
      </c>
      <c r="M15" s="1">
        <f t="shared" ref="M15" si="10">ROUND(L15*G15,0)</f>
        <v>0</v>
      </c>
      <c r="N15" s="1">
        <f t="shared" ref="N15" si="11">ROUND(L15*I15,0)</f>
        <v>0</v>
      </c>
      <c r="O15" s="28">
        <f t="shared" ref="O15" si="12">ROUND(L15+N15+M15,0)</f>
        <v>0</v>
      </c>
    </row>
    <row r="16" spans="1:15" s="9" customFormat="1" ht="42.75" x14ac:dyDescent="0.2">
      <c r="A16" s="27">
        <v>3</v>
      </c>
      <c r="B16" s="127" t="s">
        <v>84</v>
      </c>
      <c r="C16" s="13"/>
      <c r="D16" s="130">
        <v>2</v>
      </c>
      <c r="E16" s="130" t="s">
        <v>82</v>
      </c>
      <c r="F16" s="14"/>
      <c r="G16" s="12"/>
      <c r="H16" s="1">
        <f t="shared" ref="H16:H49" si="13">+ROUND(F16*G16,0)</f>
        <v>0</v>
      </c>
      <c r="I16" s="12"/>
      <c r="J16" s="1">
        <f t="shared" ref="J16:J49" si="14">ROUND(F16*I16,0)</f>
        <v>0</v>
      </c>
      <c r="K16" s="1">
        <f t="shared" ref="K16:K49" si="15">ROUND(F16+H16+J16,0)</f>
        <v>0</v>
      </c>
      <c r="L16" s="1">
        <f t="shared" ref="L16:L49" si="16">ROUND(F16*D16,0)</f>
        <v>0</v>
      </c>
      <c r="M16" s="1">
        <f t="shared" ref="M16:M49" si="17">ROUND(L16*G16,0)</f>
        <v>0</v>
      </c>
      <c r="N16" s="1">
        <f t="shared" ref="N16:N49" si="18">ROUND(L16*I16,0)</f>
        <v>0</v>
      </c>
      <c r="O16" s="28">
        <f t="shared" ref="O16:O49" si="19">ROUND(L16+N16+M16,0)</f>
        <v>0</v>
      </c>
    </row>
    <row r="17" spans="1:15" s="9" customFormat="1" ht="28.5" x14ac:dyDescent="0.2">
      <c r="A17" s="27">
        <v>4</v>
      </c>
      <c r="B17" s="127" t="s">
        <v>85</v>
      </c>
      <c r="C17" s="13"/>
      <c r="D17" s="130">
        <v>1</v>
      </c>
      <c r="E17" s="130" t="s">
        <v>82</v>
      </c>
      <c r="F17" s="14"/>
      <c r="G17" s="12"/>
      <c r="H17" s="1">
        <f t="shared" si="13"/>
        <v>0</v>
      </c>
      <c r="I17" s="12"/>
      <c r="J17" s="1">
        <f t="shared" si="14"/>
        <v>0</v>
      </c>
      <c r="K17" s="1">
        <f t="shared" si="15"/>
        <v>0</v>
      </c>
      <c r="L17" s="1">
        <f t="shared" si="16"/>
        <v>0</v>
      </c>
      <c r="M17" s="1">
        <f t="shared" si="17"/>
        <v>0</v>
      </c>
      <c r="N17" s="1">
        <f t="shared" si="18"/>
        <v>0</v>
      </c>
      <c r="O17" s="28">
        <f t="shared" si="19"/>
        <v>0</v>
      </c>
    </row>
    <row r="18" spans="1:15" s="9" customFormat="1" ht="28.5" x14ac:dyDescent="0.2">
      <c r="A18" s="27">
        <v>5</v>
      </c>
      <c r="B18" s="127" t="s">
        <v>86</v>
      </c>
      <c r="C18" s="13"/>
      <c r="D18" s="130">
        <v>2</v>
      </c>
      <c r="E18" s="130" t="s">
        <v>82</v>
      </c>
      <c r="F18" s="14"/>
      <c r="G18" s="12"/>
      <c r="H18" s="1">
        <f t="shared" si="13"/>
        <v>0</v>
      </c>
      <c r="I18" s="12"/>
      <c r="J18" s="1">
        <f t="shared" si="14"/>
        <v>0</v>
      </c>
      <c r="K18" s="1">
        <f t="shared" si="15"/>
        <v>0</v>
      </c>
      <c r="L18" s="1">
        <f t="shared" si="16"/>
        <v>0</v>
      </c>
      <c r="M18" s="1">
        <f t="shared" si="17"/>
        <v>0</v>
      </c>
      <c r="N18" s="1">
        <f t="shared" si="18"/>
        <v>0</v>
      </c>
      <c r="O18" s="28">
        <f t="shared" si="19"/>
        <v>0</v>
      </c>
    </row>
    <row r="19" spans="1:15" s="9" customFormat="1" ht="71.25" x14ac:dyDescent="0.2">
      <c r="A19" s="27">
        <v>6</v>
      </c>
      <c r="B19" s="127" t="s">
        <v>87</v>
      </c>
      <c r="C19" s="13"/>
      <c r="D19" s="130">
        <v>5</v>
      </c>
      <c r="E19" s="130" t="s">
        <v>82</v>
      </c>
      <c r="F19" s="14"/>
      <c r="G19" s="12"/>
      <c r="H19" s="1">
        <f t="shared" si="13"/>
        <v>0</v>
      </c>
      <c r="I19" s="12"/>
      <c r="J19" s="1">
        <f t="shared" si="14"/>
        <v>0</v>
      </c>
      <c r="K19" s="1">
        <f t="shared" si="15"/>
        <v>0</v>
      </c>
      <c r="L19" s="1">
        <f t="shared" si="16"/>
        <v>0</v>
      </c>
      <c r="M19" s="1">
        <f t="shared" si="17"/>
        <v>0</v>
      </c>
      <c r="N19" s="1">
        <f t="shared" si="18"/>
        <v>0</v>
      </c>
      <c r="O19" s="28">
        <f t="shared" si="19"/>
        <v>0</v>
      </c>
    </row>
    <row r="20" spans="1:15" s="9" customFormat="1" ht="57" x14ac:dyDescent="0.2">
      <c r="A20" s="27">
        <v>7</v>
      </c>
      <c r="B20" s="127" t="s">
        <v>88</v>
      </c>
      <c r="C20" s="13"/>
      <c r="D20" s="130">
        <v>4</v>
      </c>
      <c r="E20" s="130" t="s">
        <v>82</v>
      </c>
      <c r="F20" s="14"/>
      <c r="G20" s="12"/>
      <c r="H20" s="1">
        <f t="shared" si="13"/>
        <v>0</v>
      </c>
      <c r="I20" s="12"/>
      <c r="J20" s="1">
        <f t="shared" si="14"/>
        <v>0</v>
      </c>
      <c r="K20" s="1">
        <f t="shared" si="15"/>
        <v>0</v>
      </c>
      <c r="L20" s="1">
        <f t="shared" si="16"/>
        <v>0</v>
      </c>
      <c r="M20" s="1">
        <f t="shared" si="17"/>
        <v>0</v>
      </c>
      <c r="N20" s="1">
        <f t="shared" si="18"/>
        <v>0</v>
      </c>
      <c r="O20" s="28">
        <f t="shared" si="19"/>
        <v>0</v>
      </c>
    </row>
    <row r="21" spans="1:15" s="9" customFormat="1" ht="57" x14ac:dyDescent="0.2">
      <c r="A21" s="27">
        <v>8</v>
      </c>
      <c r="B21" s="127" t="s">
        <v>89</v>
      </c>
      <c r="C21" s="13"/>
      <c r="D21" s="130">
        <v>3</v>
      </c>
      <c r="E21" s="130" t="s">
        <v>82</v>
      </c>
      <c r="F21" s="14"/>
      <c r="G21" s="12"/>
      <c r="H21" s="1">
        <f t="shared" si="13"/>
        <v>0</v>
      </c>
      <c r="I21" s="12"/>
      <c r="J21" s="1">
        <f t="shared" si="14"/>
        <v>0</v>
      </c>
      <c r="K21" s="1">
        <f t="shared" si="15"/>
        <v>0</v>
      </c>
      <c r="L21" s="1">
        <f t="shared" si="16"/>
        <v>0</v>
      </c>
      <c r="M21" s="1">
        <f t="shared" si="17"/>
        <v>0</v>
      </c>
      <c r="N21" s="1">
        <f t="shared" si="18"/>
        <v>0</v>
      </c>
      <c r="O21" s="28">
        <f t="shared" si="19"/>
        <v>0</v>
      </c>
    </row>
    <row r="22" spans="1:15" s="9" customFormat="1" ht="57" x14ac:dyDescent="0.2">
      <c r="A22" s="27">
        <v>9</v>
      </c>
      <c r="B22" s="127" t="s">
        <v>90</v>
      </c>
      <c r="C22" s="13"/>
      <c r="D22" s="130">
        <v>2</v>
      </c>
      <c r="E22" s="130" t="s">
        <v>82</v>
      </c>
      <c r="F22" s="14"/>
      <c r="G22" s="12"/>
      <c r="H22" s="1">
        <f t="shared" si="13"/>
        <v>0</v>
      </c>
      <c r="I22" s="12"/>
      <c r="J22" s="1">
        <f t="shared" si="14"/>
        <v>0</v>
      </c>
      <c r="K22" s="1">
        <f t="shared" si="15"/>
        <v>0</v>
      </c>
      <c r="L22" s="1">
        <f t="shared" si="16"/>
        <v>0</v>
      </c>
      <c r="M22" s="1">
        <f t="shared" si="17"/>
        <v>0</v>
      </c>
      <c r="N22" s="1">
        <f t="shared" si="18"/>
        <v>0</v>
      </c>
      <c r="O22" s="28">
        <f t="shared" si="19"/>
        <v>0</v>
      </c>
    </row>
    <row r="23" spans="1:15" s="9" customFormat="1" x14ac:dyDescent="0.2">
      <c r="A23" s="27">
        <v>10</v>
      </c>
      <c r="B23" s="127" t="s">
        <v>91</v>
      </c>
      <c r="C23" s="13"/>
      <c r="D23" s="130">
        <v>6</v>
      </c>
      <c r="E23" s="130" t="s">
        <v>82</v>
      </c>
      <c r="F23" s="14"/>
      <c r="G23" s="12"/>
      <c r="H23" s="1">
        <f t="shared" si="13"/>
        <v>0</v>
      </c>
      <c r="I23" s="12"/>
      <c r="J23" s="1">
        <f t="shared" si="14"/>
        <v>0</v>
      </c>
      <c r="K23" s="1">
        <f t="shared" si="15"/>
        <v>0</v>
      </c>
      <c r="L23" s="1">
        <f t="shared" si="16"/>
        <v>0</v>
      </c>
      <c r="M23" s="1">
        <f t="shared" si="17"/>
        <v>0</v>
      </c>
      <c r="N23" s="1">
        <f t="shared" si="18"/>
        <v>0</v>
      </c>
      <c r="O23" s="28">
        <f t="shared" si="19"/>
        <v>0</v>
      </c>
    </row>
    <row r="24" spans="1:15" s="9" customFormat="1" x14ac:dyDescent="0.2">
      <c r="A24" s="27">
        <v>11</v>
      </c>
      <c r="B24" s="127" t="s">
        <v>92</v>
      </c>
      <c r="C24" s="13"/>
      <c r="D24" s="130">
        <v>4</v>
      </c>
      <c r="E24" s="130" t="s">
        <v>82</v>
      </c>
      <c r="F24" s="14"/>
      <c r="G24" s="12"/>
      <c r="H24" s="1">
        <f t="shared" si="13"/>
        <v>0</v>
      </c>
      <c r="I24" s="12"/>
      <c r="J24" s="1">
        <f t="shared" si="14"/>
        <v>0</v>
      </c>
      <c r="K24" s="1">
        <f t="shared" si="15"/>
        <v>0</v>
      </c>
      <c r="L24" s="1">
        <f t="shared" si="16"/>
        <v>0</v>
      </c>
      <c r="M24" s="1">
        <f t="shared" si="17"/>
        <v>0</v>
      </c>
      <c r="N24" s="1">
        <f t="shared" si="18"/>
        <v>0</v>
      </c>
      <c r="O24" s="28">
        <f t="shared" si="19"/>
        <v>0</v>
      </c>
    </row>
    <row r="25" spans="1:15" s="9" customFormat="1" ht="99.75" x14ac:dyDescent="0.2">
      <c r="A25" s="27">
        <v>12</v>
      </c>
      <c r="B25" s="127" t="s">
        <v>93</v>
      </c>
      <c r="C25" s="13"/>
      <c r="D25" s="130">
        <v>1</v>
      </c>
      <c r="E25" s="130" t="s">
        <v>82</v>
      </c>
      <c r="F25" s="14"/>
      <c r="G25" s="12"/>
      <c r="H25" s="1">
        <f t="shared" si="13"/>
        <v>0</v>
      </c>
      <c r="I25" s="12"/>
      <c r="J25" s="1">
        <f t="shared" si="14"/>
        <v>0</v>
      </c>
      <c r="K25" s="1">
        <f t="shared" si="15"/>
        <v>0</v>
      </c>
      <c r="L25" s="1">
        <f t="shared" si="16"/>
        <v>0</v>
      </c>
      <c r="M25" s="1">
        <f t="shared" si="17"/>
        <v>0</v>
      </c>
      <c r="N25" s="1">
        <f t="shared" si="18"/>
        <v>0</v>
      </c>
      <c r="O25" s="28">
        <f t="shared" si="19"/>
        <v>0</v>
      </c>
    </row>
    <row r="26" spans="1:15" s="9" customFormat="1" ht="114" x14ac:dyDescent="0.2">
      <c r="A26" s="27">
        <v>13</v>
      </c>
      <c r="B26" s="127" t="s">
        <v>94</v>
      </c>
      <c r="C26" s="13"/>
      <c r="D26" s="130">
        <v>1</v>
      </c>
      <c r="E26" s="130" t="s">
        <v>82</v>
      </c>
      <c r="F26" s="14"/>
      <c r="G26" s="12"/>
      <c r="H26" s="1">
        <f t="shared" si="13"/>
        <v>0</v>
      </c>
      <c r="I26" s="12"/>
      <c r="J26" s="1">
        <f t="shared" si="14"/>
        <v>0</v>
      </c>
      <c r="K26" s="1">
        <f t="shared" si="15"/>
        <v>0</v>
      </c>
      <c r="L26" s="1">
        <f t="shared" si="16"/>
        <v>0</v>
      </c>
      <c r="M26" s="1">
        <f t="shared" si="17"/>
        <v>0</v>
      </c>
      <c r="N26" s="1">
        <f t="shared" si="18"/>
        <v>0</v>
      </c>
      <c r="O26" s="28">
        <f t="shared" si="19"/>
        <v>0</v>
      </c>
    </row>
    <row r="27" spans="1:15" s="9" customFormat="1" ht="99.75" x14ac:dyDescent="0.2">
      <c r="A27" s="27">
        <v>14</v>
      </c>
      <c r="B27" s="127" t="s">
        <v>95</v>
      </c>
      <c r="C27" s="13"/>
      <c r="D27" s="130">
        <v>2</v>
      </c>
      <c r="E27" s="130" t="s">
        <v>82</v>
      </c>
      <c r="F27" s="14"/>
      <c r="G27" s="12"/>
      <c r="H27" s="1">
        <f t="shared" si="13"/>
        <v>0</v>
      </c>
      <c r="I27" s="12"/>
      <c r="J27" s="1">
        <f t="shared" si="14"/>
        <v>0</v>
      </c>
      <c r="K27" s="1">
        <f t="shared" si="15"/>
        <v>0</v>
      </c>
      <c r="L27" s="1">
        <f t="shared" si="16"/>
        <v>0</v>
      </c>
      <c r="M27" s="1">
        <f t="shared" si="17"/>
        <v>0</v>
      </c>
      <c r="N27" s="1">
        <f t="shared" si="18"/>
        <v>0</v>
      </c>
      <c r="O27" s="28">
        <f t="shared" si="19"/>
        <v>0</v>
      </c>
    </row>
    <row r="28" spans="1:15" s="9" customFormat="1" ht="128.25" x14ac:dyDescent="0.2">
      <c r="A28" s="27">
        <v>15</v>
      </c>
      <c r="B28" s="127" t="s">
        <v>96</v>
      </c>
      <c r="C28" s="13"/>
      <c r="D28" s="130">
        <v>3</v>
      </c>
      <c r="E28" s="130" t="s">
        <v>82</v>
      </c>
      <c r="F28" s="14"/>
      <c r="G28" s="12"/>
      <c r="H28" s="1">
        <f t="shared" si="13"/>
        <v>0</v>
      </c>
      <c r="I28" s="12"/>
      <c r="J28" s="1">
        <f t="shared" si="14"/>
        <v>0</v>
      </c>
      <c r="K28" s="1">
        <f t="shared" si="15"/>
        <v>0</v>
      </c>
      <c r="L28" s="1">
        <f t="shared" si="16"/>
        <v>0</v>
      </c>
      <c r="M28" s="1">
        <f t="shared" si="17"/>
        <v>0</v>
      </c>
      <c r="N28" s="1">
        <f t="shared" si="18"/>
        <v>0</v>
      </c>
      <c r="O28" s="28">
        <f t="shared" si="19"/>
        <v>0</v>
      </c>
    </row>
    <row r="29" spans="1:15" s="9" customFormat="1" ht="42.75" x14ac:dyDescent="0.2">
      <c r="A29" s="27">
        <v>16</v>
      </c>
      <c r="B29" s="127" t="s">
        <v>97</v>
      </c>
      <c r="C29" s="13"/>
      <c r="D29" s="130">
        <v>3</v>
      </c>
      <c r="E29" s="130" t="s">
        <v>82</v>
      </c>
      <c r="F29" s="14"/>
      <c r="G29" s="12"/>
      <c r="H29" s="1">
        <f t="shared" si="13"/>
        <v>0</v>
      </c>
      <c r="I29" s="12"/>
      <c r="J29" s="1">
        <f t="shared" si="14"/>
        <v>0</v>
      </c>
      <c r="K29" s="1">
        <f t="shared" si="15"/>
        <v>0</v>
      </c>
      <c r="L29" s="1">
        <f t="shared" si="16"/>
        <v>0</v>
      </c>
      <c r="M29" s="1">
        <f t="shared" si="17"/>
        <v>0</v>
      </c>
      <c r="N29" s="1">
        <f t="shared" si="18"/>
        <v>0</v>
      </c>
      <c r="O29" s="28">
        <f t="shared" si="19"/>
        <v>0</v>
      </c>
    </row>
    <row r="30" spans="1:15" s="9" customFormat="1" ht="57" x14ac:dyDescent="0.2">
      <c r="A30" s="27">
        <v>17</v>
      </c>
      <c r="B30" s="127" t="s">
        <v>98</v>
      </c>
      <c r="C30" s="13"/>
      <c r="D30" s="130">
        <v>2</v>
      </c>
      <c r="E30" s="130" t="s">
        <v>82</v>
      </c>
      <c r="F30" s="14"/>
      <c r="G30" s="12"/>
      <c r="H30" s="1">
        <f t="shared" si="13"/>
        <v>0</v>
      </c>
      <c r="I30" s="12"/>
      <c r="J30" s="1">
        <f t="shared" si="14"/>
        <v>0</v>
      </c>
      <c r="K30" s="1">
        <f t="shared" si="15"/>
        <v>0</v>
      </c>
      <c r="L30" s="1">
        <f t="shared" si="16"/>
        <v>0</v>
      </c>
      <c r="M30" s="1">
        <f t="shared" si="17"/>
        <v>0</v>
      </c>
      <c r="N30" s="1">
        <f t="shared" si="18"/>
        <v>0</v>
      </c>
      <c r="O30" s="28">
        <f t="shared" si="19"/>
        <v>0</v>
      </c>
    </row>
    <row r="31" spans="1:15" s="9" customFormat="1" ht="57" x14ac:dyDescent="0.2">
      <c r="A31" s="27">
        <v>18</v>
      </c>
      <c r="B31" s="127" t="s">
        <v>99</v>
      </c>
      <c r="C31" s="13"/>
      <c r="D31" s="130">
        <v>1</v>
      </c>
      <c r="E31" s="130" t="s">
        <v>82</v>
      </c>
      <c r="F31" s="14"/>
      <c r="G31" s="12"/>
      <c r="H31" s="1">
        <f t="shared" si="13"/>
        <v>0</v>
      </c>
      <c r="I31" s="12"/>
      <c r="J31" s="1">
        <f t="shared" si="14"/>
        <v>0</v>
      </c>
      <c r="K31" s="1">
        <f t="shared" si="15"/>
        <v>0</v>
      </c>
      <c r="L31" s="1">
        <f t="shared" si="16"/>
        <v>0</v>
      </c>
      <c r="M31" s="1">
        <f t="shared" si="17"/>
        <v>0</v>
      </c>
      <c r="N31" s="1">
        <f t="shared" si="18"/>
        <v>0</v>
      </c>
      <c r="O31" s="28">
        <f t="shared" si="19"/>
        <v>0</v>
      </c>
    </row>
    <row r="32" spans="1:15" s="9" customFormat="1" ht="128.25" x14ac:dyDescent="0.2">
      <c r="A32" s="27">
        <v>19</v>
      </c>
      <c r="B32" s="127" t="s">
        <v>100</v>
      </c>
      <c r="C32" s="13"/>
      <c r="D32" s="130">
        <v>2</v>
      </c>
      <c r="E32" s="130" t="s">
        <v>82</v>
      </c>
      <c r="F32" s="14"/>
      <c r="G32" s="12"/>
      <c r="H32" s="1">
        <f t="shared" si="13"/>
        <v>0</v>
      </c>
      <c r="I32" s="12"/>
      <c r="J32" s="1">
        <f t="shared" si="14"/>
        <v>0</v>
      </c>
      <c r="K32" s="1">
        <f t="shared" si="15"/>
        <v>0</v>
      </c>
      <c r="L32" s="1">
        <f t="shared" si="16"/>
        <v>0</v>
      </c>
      <c r="M32" s="1">
        <f t="shared" si="17"/>
        <v>0</v>
      </c>
      <c r="N32" s="1">
        <f t="shared" si="18"/>
        <v>0</v>
      </c>
      <c r="O32" s="28">
        <f t="shared" si="19"/>
        <v>0</v>
      </c>
    </row>
    <row r="33" spans="1:15" s="9" customFormat="1" ht="99.75" x14ac:dyDescent="0.2">
      <c r="A33" s="27">
        <v>20</v>
      </c>
      <c r="B33" s="127" t="s">
        <v>101</v>
      </c>
      <c r="C33" s="13"/>
      <c r="D33" s="130">
        <v>2</v>
      </c>
      <c r="E33" s="130" t="s">
        <v>82</v>
      </c>
      <c r="F33" s="14"/>
      <c r="G33" s="12"/>
      <c r="H33" s="1">
        <f t="shared" si="13"/>
        <v>0</v>
      </c>
      <c r="I33" s="12"/>
      <c r="J33" s="1">
        <f t="shared" si="14"/>
        <v>0</v>
      </c>
      <c r="K33" s="1">
        <f t="shared" si="15"/>
        <v>0</v>
      </c>
      <c r="L33" s="1">
        <f t="shared" si="16"/>
        <v>0</v>
      </c>
      <c r="M33" s="1">
        <f t="shared" si="17"/>
        <v>0</v>
      </c>
      <c r="N33" s="1">
        <f t="shared" si="18"/>
        <v>0</v>
      </c>
      <c r="O33" s="28">
        <f t="shared" si="19"/>
        <v>0</v>
      </c>
    </row>
    <row r="34" spans="1:15" s="9" customFormat="1" ht="156.75" x14ac:dyDescent="0.2">
      <c r="A34" s="27">
        <v>21</v>
      </c>
      <c r="B34" s="127" t="s">
        <v>102</v>
      </c>
      <c r="C34" s="13"/>
      <c r="D34" s="130">
        <v>3</v>
      </c>
      <c r="E34" s="130" t="s">
        <v>82</v>
      </c>
      <c r="F34" s="14"/>
      <c r="G34" s="12"/>
      <c r="H34" s="1">
        <f t="shared" si="13"/>
        <v>0</v>
      </c>
      <c r="I34" s="12"/>
      <c r="J34" s="1">
        <f t="shared" si="14"/>
        <v>0</v>
      </c>
      <c r="K34" s="1">
        <f t="shared" si="15"/>
        <v>0</v>
      </c>
      <c r="L34" s="1">
        <f t="shared" si="16"/>
        <v>0</v>
      </c>
      <c r="M34" s="1">
        <f t="shared" si="17"/>
        <v>0</v>
      </c>
      <c r="N34" s="1">
        <f t="shared" si="18"/>
        <v>0</v>
      </c>
      <c r="O34" s="28">
        <f t="shared" si="19"/>
        <v>0</v>
      </c>
    </row>
    <row r="35" spans="1:15" s="9" customFormat="1" ht="114" x14ac:dyDescent="0.2">
      <c r="A35" s="27">
        <v>22</v>
      </c>
      <c r="B35" s="127" t="s">
        <v>103</v>
      </c>
      <c r="C35" s="13"/>
      <c r="D35" s="130">
        <v>1</v>
      </c>
      <c r="E35" s="130" t="s">
        <v>82</v>
      </c>
      <c r="F35" s="14"/>
      <c r="G35" s="12"/>
      <c r="H35" s="1">
        <f t="shared" si="13"/>
        <v>0</v>
      </c>
      <c r="I35" s="12"/>
      <c r="J35" s="1">
        <f t="shared" si="14"/>
        <v>0</v>
      </c>
      <c r="K35" s="1">
        <f t="shared" si="15"/>
        <v>0</v>
      </c>
      <c r="L35" s="1">
        <f t="shared" si="16"/>
        <v>0</v>
      </c>
      <c r="M35" s="1">
        <f t="shared" si="17"/>
        <v>0</v>
      </c>
      <c r="N35" s="1">
        <f t="shared" si="18"/>
        <v>0</v>
      </c>
      <c r="O35" s="28">
        <f t="shared" si="19"/>
        <v>0</v>
      </c>
    </row>
    <row r="36" spans="1:15" s="9" customFormat="1" ht="42.75" x14ac:dyDescent="0.2">
      <c r="A36" s="27">
        <v>23</v>
      </c>
      <c r="B36" s="127" t="s">
        <v>104</v>
      </c>
      <c r="C36" s="13"/>
      <c r="D36" s="130">
        <v>2</v>
      </c>
      <c r="E36" s="130" t="s">
        <v>82</v>
      </c>
      <c r="F36" s="14"/>
      <c r="G36" s="12"/>
      <c r="H36" s="1">
        <f t="shared" si="13"/>
        <v>0</v>
      </c>
      <c r="I36" s="12"/>
      <c r="J36" s="1">
        <f t="shared" si="14"/>
        <v>0</v>
      </c>
      <c r="K36" s="1">
        <f t="shared" si="15"/>
        <v>0</v>
      </c>
      <c r="L36" s="1">
        <f t="shared" si="16"/>
        <v>0</v>
      </c>
      <c r="M36" s="1">
        <f t="shared" si="17"/>
        <v>0</v>
      </c>
      <c r="N36" s="1">
        <f t="shared" si="18"/>
        <v>0</v>
      </c>
      <c r="O36" s="28">
        <f t="shared" si="19"/>
        <v>0</v>
      </c>
    </row>
    <row r="37" spans="1:15" s="9" customFormat="1" ht="114" x14ac:dyDescent="0.2">
      <c r="A37" s="27">
        <v>24</v>
      </c>
      <c r="B37" s="127" t="s">
        <v>105</v>
      </c>
      <c r="C37" s="13"/>
      <c r="D37" s="130">
        <v>2</v>
      </c>
      <c r="E37" s="130" t="s">
        <v>82</v>
      </c>
      <c r="F37" s="14"/>
      <c r="G37" s="12"/>
      <c r="H37" s="1">
        <f t="shared" si="13"/>
        <v>0</v>
      </c>
      <c r="I37" s="12"/>
      <c r="J37" s="1">
        <f t="shared" si="14"/>
        <v>0</v>
      </c>
      <c r="K37" s="1">
        <f t="shared" si="15"/>
        <v>0</v>
      </c>
      <c r="L37" s="1">
        <f t="shared" si="16"/>
        <v>0</v>
      </c>
      <c r="M37" s="1">
        <f t="shared" si="17"/>
        <v>0</v>
      </c>
      <c r="N37" s="1">
        <f t="shared" si="18"/>
        <v>0</v>
      </c>
      <c r="O37" s="28">
        <f t="shared" si="19"/>
        <v>0</v>
      </c>
    </row>
    <row r="38" spans="1:15" s="9" customFormat="1" ht="57" x14ac:dyDescent="0.2">
      <c r="A38" s="27">
        <v>25</v>
      </c>
      <c r="B38" s="127" t="s">
        <v>106</v>
      </c>
      <c r="C38" s="13"/>
      <c r="D38" s="130">
        <v>4</v>
      </c>
      <c r="E38" s="130" t="s">
        <v>82</v>
      </c>
      <c r="F38" s="14"/>
      <c r="G38" s="12"/>
      <c r="H38" s="1">
        <f t="shared" si="13"/>
        <v>0</v>
      </c>
      <c r="I38" s="12"/>
      <c r="J38" s="1">
        <f t="shared" si="14"/>
        <v>0</v>
      </c>
      <c r="K38" s="1">
        <f t="shared" si="15"/>
        <v>0</v>
      </c>
      <c r="L38" s="1">
        <f t="shared" si="16"/>
        <v>0</v>
      </c>
      <c r="M38" s="1">
        <f t="shared" si="17"/>
        <v>0</v>
      </c>
      <c r="N38" s="1">
        <f t="shared" si="18"/>
        <v>0</v>
      </c>
      <c r="O38" s="28">
        <f t="shared" si="19"/>
        <v>0</v>
      </c>
    </row>
    <row r="39" spans="1:15" s="9" customFormat="1" ht="114" x14ac:dyDescent="0.2">
      <c r="A39" s="27">
        <v>26</v>
      </c>
      <c r="B39" s="127" t="s">
        <v>107</v>
      </c>
      <c r="C39" s="13"/>
      <c r="D39" s="130">
        <v>1</v>
      </c>
      <c r="E39" s="130" t="s">
        <v>82</v>
      </c>
      <c r="F39" s="14"/>
      <c r="G39" s="12"/>
      <c r="H39" s="1">
        <f t="shared" si="13"/>
        <v>0</v>
      </c>
      <c r="I39" s="12"/>
      <c r="J39" s="1">
        <f t="shared" si="14"/>
        <v>0</v>
      </c>
      <c r="K39" s="1">
        <f t="shared" si="15"/>
        <v>0</v>
      </c>
      <c r="L39" s="1">
        <f t="shared" si="16"/>
        <v>0</v>
      </c>
      <c r="M39" s="1">
        <f t="shared" si="17"/>
        <v>0</v>
      </c>
      <c r="N39" s="1">
        <f t="shared" si="18"/>
        <v>0</v>
      </c>
      <c r="O39" s="28">
        <f t="shared" si="19"/>
        <v>0</v>
      </c>
    </row>
    <row r="40" spans="1:15" s="9" customFormat="1" ht="114" x14ac:dyDescent="0.2">
      <c r="A40" s="27">
        <v>27</v>
      </c>
      <c r="B40" s="127" t="s">
        <v>108</v>
      </c>
      <c r="C40" s="13"/>
      <c r="D40" s="130">
        <v>1</v>
      </c>
      <c r="E40" s="130" t="s">
        <v>82</v>
      </c>
      <c r="F40" s="14"/>
      <c r="G40" s="12"/>
      <c r="H40" s="1">
        <f t="shared" si="13"/>
        <v>0</v>
      </c>
      <c r="I40" s="12"/>
      <c r="J40" s="1">
        <f t="shared" si="14"/>
        <v>0</v>
      </c>
      <c r="K40" s="1">
        <f t="shared" si="15"/>
        <v>0</v>
      </c>
      <c r="L40" s="1">
        <f t="shared" si="16"/>
        <v>0</v>
      </c>
      <c r="M40" s="1">
        <f t="shared" si="17"/>
        <v>0</v>
      </c>
      <c r="N40" s="1">
        <f t="shared" si="18"/>
        <v>0</v>
      </c>
      <c r="O40" s="28">
        <f t="shared" si="19"/>
        <v>0</v>
      </c>
    </row>
    <row r="41" spans="1:15" s="9" customFormat="1" ht="114" x14ac:dyDescent="0.2">
      <c r="A41" s="27">
        <v>28</v>
      </c>
      <c r="B41" s="127" t="s">
        <v>109</v>
      </c>
      <c r="C41" s="13"/>
      <c r="D41" s="130">
        <v>3</v>
      </c>
      <c r="E41" s="130" t="s">
        <v>82</v>
      </c>
      <c r="F41" s="14"/>
      <c r="G41" s="12"/>
      <c r="H41" s="1">
        <f t="shared" si="13"/>
        <v>0</v>
      </c>
      <c r="I41" s="12"/>
      <c r="J41" s="1">
        <f t="shared" si="14"/>
        <v>0</v>
      </c>
      <c r="K41" s="1">
        <f t="shared" si="15"/>
        <v>0</v>
      </c>
      <c r="L41" s="1">
        <f t="shared" si="16"/>
        <v>0</v>
      </c>
      <c r="M41" s="1">
        <f t="shared" si="17"/>
        <v>0</v>
      </c>
      <c r="N41" s="1">
        <f t="shared" si="18"/>
        <v>0</v>
      </c>
      <c r="O41" s="28">
        <f t="shared" si="19"/>
        <v>0</v>
      </c>
    </row>
    <row r="42" spans="1:15" s="9" customFormat="1" ht="128.25" x14ac:dyDescent="0.2">
      <c r="A42" s="27">
        <v>29</v>
      </c>
      <c r="B42" s="127" t="s">
        <v>110</v>
      </c>
      <c r="C42" s="13"/>
      <c r="D42" s="130">
        <v>3</v>
      </c>
      <c r="E42" s="130" t="s">
        <v>82</v>
      </c>
      <c r="F42" s="14"/>
      <c r="G42" s="12"/>
      <c r="H42" s="1">
        <f t="shared" si="13"/>
        <v>0</v>
      </c>
      <c r="I42" s="12"/>
      <c r="J42" s="1">
        <f t="shared" si="14"/>
        <v>0</v>
      </c>
      <c r="K42" s="1">
        <f t="shared" si="15"/>
        <v>0</v>
      </c>
      <c r="L42" s="1">
        <f t="shared" si="16"/>
        <v>0</v>
      </c>
      <c r="M42" s="1">
        <f t="shared" si="17"/>
        <v>0</v>
      </c>
      <c r="N42" s="1">
        <f t="shared" si="18"/>
        <v>0</v>
      </c>
      <c r="O42" s="28">
        <f t="shared" si="19"/>
        <v>0</v>
      </c>
    </row>
    <row r="43" spans="1:15" s="9" customFormat="1" ht="142.5" x14ac:dyDescent="0.2">
      <c r="A43" s="27">
        <v>30</v>
      </c>
      <c r="B43" s="127" t="s">
        <v>111</v>
      </c>
      <c r="C43" s="13"/>
      <c r="D43" s="130">
        <v>1</v>
      </c>
      <c r="E43" s="130" t="s">
        <v>118</v>
      </c>
      <c r="F43" s="14"/>
      <c r="G43" s="12"/>
      <c r="H43" s="1">
        <f t="shared" si="13"/>
        <v>0</v>
      </c>
      <c r="I43" s="12"/>
      <c r="J43" s="1">
        <f t="shared" si="14"/>
        <v>0</v>
      </c>
      <c r="K43" s="1">
        <f t="shared" si="15"/>
        <v>0</v>
      </c>
      <c r="L43" s="1">
        <f t="shared" si="16"/>
        <v>0</v>
      </c>
      <c r="M43" s="1">
        <f t="shared" si="17"/>
        <v>0</v>
      </c>
      <c r="N43" s="1">
        <f t="shared" si="18"/>
        <v>0</v>
      </c>
      <c r="O43" s="28">
        <f t="shared" si="19"/>
        <v>0</v>
      </c>
    </row>
    <row r="44" spans="1:15" s="9" customFormat="1" ht="28.5" x14ac:dyDescent="0.2">
      <c r="A44" s="27">
        <v>31</v>
      </c>
      <c r="B44" s="127" t="s">
        <v>112</v>
      </c>
      <c r="C44" s="13"/>
      <c r="D44" s="130">
        <v>3</v>
      </c>
      <c r="E44" s="130" t="s">
        <v>82</v>
      </c>
      <c r="F44" s="14"/>
      <c r="G44" s="12"/>
      <c r="H44" s="1">
        <f t="shared" si="13"/>
        <v>0</v>
      </c>
      <c r="I44" s="12"/>
      <c r="J44" s="1">
        <f t="shared" si="14"/>
        <v>0</v>
      </c>
      <c r="K44" s="1">
        <f t="shared" si="15"/>
        <v>0</v>
      </c>
      <c r="L44" s="1">
        <f t="shared" si="16"/>
        <v>0</v>
      </c>
      <c r="M44" s="1">
        <f t="shared" si="17"/>
        <v>0</v>
      </c>
      <c r="N44" s="1">
        <f t="shared" si="18"/>
        <v>0</v>
      </c>
      <c r="O44" s="28">
        <f t="shared" si="19"/>
        <v>0</v>
      </c>
    </row>
    <row r="45" spans="1:15" s="9" customFormat="1" ht="99.75" x14ac:dyDescent="0.2">
      <c r="A45" s="27">
        <v>32</v>
      </c>
      <c r="B45" s="127" t="s">
        <v>113</v>
      </c>
      <c r="C45" s="13"/>
      <c r="D45" s="130">
        <v>5</v>
      </c>
      <c r="E45" s="130" t="s">
        <v>82</v>
      </c>
      <c r="F45" s="14"/>
      <c r="G45" s="12"/>
      <c r="H45" s="1">
        <f t="shared" si="13"/>
        <v>0</v>
      </c>
      <c r="I45" s="12"/>
      <c r="J45" s="1">
        <f t="shared" si="14"/>
        <v>0</v>
      </c>
      <c r="K45" s="1">
        <f t="shared" si="15"/>
        <v>0</v>
      </c>
      <c r="L45" s="1">
        <f t="shared" si="16"/>
        <v>0</v>
      </c>
      <c r="M45" s="1">
        <f t="shared" si="17"/>
        <v>0</v>
      </c>
      <c r="N45" s="1">
        <f t="shared" si="18"/>
        <v>0</v>
      </c>
      <c r="O45" s="28">
        <f t="shared" si="19"/>
        <v>0</v>
      </c>
    </row>
    <row r="46" spans="1:15" s="9" customFormat="1" x14ac:dyDescent="0.2">
      <c r="A46" s="27">
        <v>33</v>
      </c>
      <c r="B46" s="127" t="s">
        <v>114</v>
      </c>
      <c r="C46" s="13"/>
      <c r="D46" s="130">
        <v>4</v>
      </c>
      <c r="E46" s="130" t="s">
        <v>82</v>
      </c>
      <c r="F46" s="14"/>
      <c r="G46" s="12"/>
      <c r="H46" s="1">
        <f t="shared" si="13"/>
        <v>0</v>
      </c>
      <c r="I46" s="12"/>
      <c r="J46" s="1">
        <f t="shared" si="14"/>
        <v>0</v>
      </c>
      <c r="K46" s="1">
        <f t="shared" si="15"/>
        <v>0</v>
      </c>
      <c r="L46" s="1">
        <f t="shared" si="16"/>
        <v>0</v>
      </c>
      <c r="M46" s="1">
        <f t="shared" si="17"/>
        <v>0</v>
      </c>
      <c r="N46" s="1">
        <f t="shared" si="18"/>
        <v>0</v>
      </c>
      <c r="O46" s="28">
        <f t="shared" si="19"/>
        <v>0</v>
      </c>
    </row>
    <row r="47" spans="1:15" s="9" customFormat="1" ht="142.5" x14ac:dyDescent="0.2">
      <c r="A47" s="27">
        <v>34</v>
      </c>
      <c r="B47" s="127" t="s">
        <v>115</v>
      </c>
      <c r="C47" s="13"/>
      <c r="D47" s="130">
        <v>3</v>
      </c>
      <c r="E47" s="130" t="s">
        <v>82</v>
      </c>
      <c r="F47" s="14"/>
      <c r="G47" s="12"/>
      <c r="H47" s="1">
        <f t="shared" si="13"/>
        <v>0</v>
      </c>
      <c r="I47" s="12"/>
      <c r="J47" s="1">
        <f t="shared" si="14"/>
        <v>0</v>
      </c>
      <c r="K47" s="1">
        <f t="shared" si="15"/>
        <v>0</v>
      </c>
      <c r="L47" s="1">
        <f t="shared" si="16"/>
        <v>0</v>
      </c>
      <c r="M47" s="1">
        <f t="shared" si="17"/>
        <v>0</v>
      </c>
      <c r="N47" s="1">
        <f t="shared" si="18"/>
        <v>0</v>
      </c>
      <c r="O47" s="28">
        <f t="shared" si="19"/>
        <v>0</v>
      </c>
    </row>
    <row r="48" spans="1:15" s="9" customFormat="1" ht="71.25" x14ac:dyDescent="0.2">
      <c r="A48" s="27">
        <v>35</v>
      </c>
      <c r="B48" s="127" t="s">
        <v>116</v>
      </c>
      <c r="C48" s="13"/>
      <c r="D48" s="130">
        <v>4</v>
      </c>
      <c r="E48" s="130" t="s">
        <v>82</v>
      </c>
      <c r="F48" s="14"/>
      <c r="G48" s="12"/>
      <c r="H48" s="1">
        <f t="shared" si="13"/>
        <v>0</v>
      </c>
      <c r="I48" s="12"/>
      <c r="J48" s="1">
        <f t="shared" si="14"/>
        <v>0</v>
      </c>
      <c r="K48" s="1">
        <f t="shared" si="15"/>
        <v>0</v>
      </c>
      <c r="L48" s="1">
        <f t="shared" si="16"/>
        <v>0</v>
      </c>
      <c r="M48" s="1">
        <f t="shared" si="17"/>
        <v>0</v>
      </c>
      <c r="N48" s="1">
        <f t="shared" si="18"/>
        <v>0</v>
      </c>
      <c r="O48" s="28">
        <f t="shared" si="19"/>
        <v>0</v>
      </c>
    </row>
    <row r="49" spans="1:15" s="9" customFormat="1" ht="43.5" thickBot="1" x14ac:dyDescent="0.25">
      <c r="A49" s="27">
        <v>36</v>
      </c>
      <c r="B49" s="127" t="s">
        <v>117</v>
      </c>
      <c r="C49" s="13"/>
      <c r="D49" s="130">
        <v>2</v>
      </c>
      <c r="E49" s="130" t="s">
        <v>82</v>
      </c>
      <c r="F49" s="14"/>
      <c r="G49" s="12"/>
      <c r="H49" s="1">
        <f t="shared" si="13"/>
        <v>0</v>
      </c>
      <c r="I49" s="12"/>
      <c r="J49" s="1">
        <f t="shared" si="14"/>
        <v>0</v>
      </c>
      <c r="K49" s="1">
        <f t="shared" si="15"/>
        <v>0</v>
      </c>
      <c r="L49" s="1">
        <f t="shared" si="16"/>
        <v>0</v>
      </c>
      <c r="M49" s="1">
        <f t="shared" si="17"/>
        <v>0</v>
      </c>
      <c r="N49" s="1">
        <f t="shared" si="18"/>
        <v>0</v>
      </c>
      <c r="O49" s="28">
        <f t="shared" si="19"/>
        <v>0</v>
      </c>
    </row>
    <row r="50" spans="1:15" s="9" customFormat="1" ht="42" customHeight="1" thickBot="1" x14ac:dyDescent="0.3">
      <c r="A50" s="91" t="s">
        <v>25</v>
      </c>
      <c r="B50" s="92"/>
      <c r="C50" s="92"/>
      <c r="D50" s="92"/>
      <c r="E50" s="92"/>
      <c r="F50" s="92"/>
      <c r="G50" s="92"/>
      <c r="H50" s="92"/>
      <c r="I50" s="92"/>
      <c r="J50" s="92"/>
      <c r="K50" s="92"/>
      <c r="L50" s="64" t="s">
        <v>26</v>
      </c>
      <c r="M50" s="65"/>
      <c r="N50" s="65"/>
      <c r="O50" s="36">
        <f>SUMIF(G:G,0%,L:L)+SUMIF(G:G,"",L:L)</f>
        <v>0</v>
      </c>
    </row>
    <row r="51" spans="1:15" s="9" customFormat="1" ht="39" customHeight="1" x14ac:dyDescent="0.25">
      <c r="A51" s="70" t="s">
        <v>77</v>
      </c>
      <c r="B51" s="71"/>
      <c r="C51" s="71"/>
      <c r="D51" s="71"/>
      <c r="E51" s="71"/>
      <c r="F51" s="71"/>
      <c r="G51" s="71"/>
      <c r="H51" s="71"/>
      <c r="I51" s="71"/>
      <c r="J51" s="71"/>
      <c r="K51" s="72"/>
      <c r="L51" s="62" t="s">
        <v>27</v>
      </c>
      <c r="M51" s="63"/>
      <c r="N51" s="63"/>
      <c r="O51" s="37">
        <f>SUMIF(G:G,5%,L:L)</f>
        <v>0</v>
      </c>
    </row>
    <row r="52" spans="1:15" s="9" customFormat="1" ht="30" customHeight="1" x14ac:dyDescent="0.25">
      <c r="A52" s="73"/>
      <c r="B52" s="74"/>
      <c r="C52" s="74"/>
      <c r="D52" s="74"/>
      <c r="E52" s="74"/>
      <c r="F52" s="74"/>
      <c r="G52" s="74"/>
      <c r="H52" s="74"/>
      <c r="I52" s="74"/>
      <c r="J52" s="74"/>
      <c r="K52" s="75"/>
      <c r="L52" s="62" t="s">
        <v>28</v>
      </c>
      <c r="M52" s="63"/>
      <c r="N52" s="63"/>
      <c r="O52" s="37">
        <f>SUMIF(G:G,19%,L:L)</f>
        <v>0</v>
      </c>
    </row>
    <row r="53" spans="1:15" s="9" customFormat="1" ht="30" customHeight="1" x14ac:dyDescent="0.25">
      <c r="A53" s="73"/>
      <c r="B53" s="74"/>
      <c r="C53" s="74"/>
      <c r="D53" s="74"/>
      <c r="E53" s="74"/>
      <c r="F53" s="74"/>
      <c r="G53" s="74"/>
      <c r="H53" s="74"/>
      <c r="I53" s="74"/>
      <c r="J53" s="74"/>
      <c r="K53" s="75"/>
      <c r="L53" s="60" t="s">
        <v>21</v>
      </c>
      <c r="M53" s="61"/>
      <c r="N53" s="61"/>
      <c r="O53" s="38">
        <f>SUM(O50:O52)</f>
        <v>0</v>
      </c>
    </row>
    <row r="54" spans="1:15" s="9" customFormat="1" ht="30" customHeight="1" x14ac:dyDescent="0.25">
      <c r="A54" s="73"/>
      <c r="B54" s="74"/>
      <c r="C54" s="74"/>
      <c r="D54" s="74"/>
      <c r="E54" s="74"/>
      <c r="F54" s="74"/>
      <c r="G54" s="74"/>
      <c r="H54" s="74"/>
      <c r="I54" s="74"/>
      <c r="J54" s="74"/>
      <c r="K54" s="75"/>
      <c r="L54" s="58" t="s">
        <v>29</v>
      </c>
      <c r="M54" s="59"/>
      <c r="N54" s="59"/>
      <c r="O54" s="39">
        <f>SUMIF(G:G,5%,M:M)</f>
        <v>0</v>
      </c>
    </row>
    <row r="55" spans="1:15" s="9" customFormat="1" ht="30" customHeight="1" x14ac:dyDescent="0.25">
      <c r="A55" s="73"/>
      <c r="B55" s="74"/>
      <c r="C55" s="74"/>
      <c r="D55" s="74"/>
      <c r="E55" s="74"/>
      <c r="F55" s="74"/>
      <c r="G55" s="74"/>
      <c r="H55" s="74"/>
      <c r="I55" s="74"/>
      <c r="J55" s="74"/>
      <c r="K55" s="75"/>
      <c r="L55" s="58" t="s">
        <v>30</v>
      </c>
      <c r="M55" s="59"/>
      <c r="N55" s="59"/>
      <c r="O55" s="39">
        <f>SUMIF(G:G,19%,M:M)</f>
        <v>0</v>
      </c>
    </row>
    <row r="56" spans="1:15" s="9" customFormat="1" ht="30" customHeight="1" x14ac:dyDescent="0.25">
      <c r="A56" s="73"/>
      <c r="B56" s="74"/>
      <c r="C56" s="74"/>
      <c r="D56" s="74"/>
      <c r="E56" s="74"/>
      <c r="F56" s="74"/>
      <c r="G56" s="74"/>
      <c r="H56" s="74"/>
      <c r="I56" s="74"/>
      <c r="J56" s="74"/>
      <c r="K56" s="75"/>
      <c r="L56" s="60" t="s">
        <v>31</v>
      </c>
      <c r="M56" s="61"/>
      <c r="N56" s="61"/>
      <c r="O56" s="38">
        <f>SUM(O54:O55)</f>
        <v>0</v>
      </c>
    </row>
    <row r="57" spans="1:15" s="9" customFormat="1" ht="30" customHeight="1" x14ac:dyDescent="0.25">
      <c r="A57" s="73"/>
      <c r="B57" s="74"/>
      <c r="C57" s="74"/>
      <c r="D57" s="74"/>
      <c r="E57" s="74"/>
      <c r="F57" s="74"/>
      <c r="G57" s="74"/>
      <c r="H57" s="74"/>
      <c r="I57" s="74"/>
      <c r="J57" s="74"/>
      <c r="K57" s="75"/>
      <c r="L57" s="62" t="s">
        <v>32</v>
      </c>
      <c r="M57" s="63"/>
      <c r="N57" s="63"/>
      <c r="O57" s="37">
        <f>SUMIF(I:I,8%,N:N)</f>
        <v>0</v>
      </c>
    </row>
    <row r="58" spans="1:15" s="9" customFormat="1" ht="37.5" customHeight="1" x14ac:dyDescent="0.25">
      <c r="A58" s="73"/>
      <c r="B58" s="74"/>
      <c r="C58" s="74"/>
      <c r="D58" s="74"/>
      <c r="E58" s="74"/>
      <c r="F58" s="74"/>
      <c r="G58" s="74"/>
      <c r="H58" s="74"/>
      <c r="I58" s="74"/>
      <c r="J58" s="74"/>
      <c r="K58" s="75"/>
      <c r="L58" s="68" t="s">
        <v>33</v>
      </c>
      <c r="M58" s="69"/>
      <c r="N58" s="69"/>
      <c r="O58" s="38">
        <f>SUM(O57)</f>
        <v>0</v>
      </c>
    </row>
    <row r="59" spans="1:15" s="9" customFormat="1" ht="32.25" customHeight="1" thickBot="1" x14ac:dyDescent="0.3">
      <c r="A59" s="76"/>
      <c r="B59" s="77"/>
      <c r="C59" s="77"/>
      <c r="D59" s="77"/>
      <c r="E59" s="77"/>
      <c r="F59" s="77"/>
      <c r="G59" s="77"/>
      <c r="H59" s="77"/>
      <c r="I59" s="77"/>
      <c r="J59" s="77"/>
      <c r="K59" s="78"/>
      <c r="L59" s="66" t="s">
        <v>34</v>
      </c>
      <c r="M59" s="67"/>
      <c r="N59" s="67"/>
      <c r="O59" s="40">
        <f>+O53+O56+O58</f>
        <v>0</v>
      </c>
    </row>
    <row r="61" spans="1:15" ht="50.1" customHeight="1" thickBot="1" x14ac:dyDescent="0.3">
      <c r="B61" s="82"/>
      <c r="C61" s="82"/>
    </row>
    <row r="62" spans="1:15" x14ac:dyDescent="0.25">
      <c r="B62" s="103" t="s">
        <v>35</v>
      </c>
      <c r="C62" s="103"/>
    </row>
    <row r="63" spans="1:15" ht="15" customHeight="1" x14ac:dyDescent="0.25">
      <c r="M63" s="42"/>
      <c r="N63" s="43"/>
      <c r="O63" s="44"/>
    </row>
    <row r="64" spans="1:15" ht="15.75" customHeight="1" x14ac:dyDescent="0.25">
      <c r="M64" s="42"/>
      <c r="N64" s="43"/>
      <c r="O64" s="44"/>
    </row>
    <row r="65" spans="1:17" ht="15" customHeight="1" x14ac:dyDescent="0.25">
      <c r="A65" s="11" t="s">
        <v>36</v>
      </c>
      <c r="M65" s="42"/>
      <c r="N65" s="43"/>
      <c r="O65" s="44"/>
    </row>
    <row r="66" spans="1:17" x14ac:dyDescent="0.25">
      <c r="A66" s="102" t="s">
        <v>37</v>
      </c>
      <c r="B66" s="102"/>
      <c r="C66" s="102"/>
      <c r="D66" s="102"/>
      <c r="E66" s="102"/>
      <c r="F66" s="102"/>
      <c r="G66" s="102"/>
      <c r="H66" s="102"/>
      <c r="I66" s="102"/>
      <c r="J66" s="102"/>
      <c r="K66" s="102"/>
      <c r="L66" s="102"/>
      <c r="M66" s="102"/>
      <c r="N66" s="102"/>
      <c r="O66" s="102"/>
      <c r="P66" s="2"/>
      <c r="Q66" s="2"/>
    </row>
    <row r="67" spans="1:17" ht="15" customHeight="1" x14ac:dyDescent="0.25">
      <c r="A67" s="101" t="s">
        <v>38</v>
      </c>
      <c r="B67" s="101"/>
      <c r="C67" s="101"/>
      <c r="D67" s="101"/>
      <c r="E67" s="101"/>
      <c r="F67" s="101"/>
      <c r="G67" s="101"/>
      <c r="H67" s="101"/>
      <c r="I67" s="101"/>
      <c r="J67" s="101"/>
      <c r="K67" s="101"/>
      <c r="L67" s="101"/>
      <c r="M67" s="101"/>
      <c r="N67" s="101"/>
      <c r="O67" s="101"/>
      <c r="P67" s="41"/>
      <c r="Q67" s="41"/>
    </row>
    <row r="68" spans="1:17" x14ac:dyDescent="0.25">
      <c r="A68" s="100" t="s">
        <v>39</v>
      </c>
      <c r="B68" s="100"/>
      <c r="C68" s="100"/>
      <c r="D68" s="100"/>
      <c r="E68" s="100"/>
      <c r="F68" s="100"/>
      <c r="G68" s="100"/>
      <c r="H68" s="100"/>
      <c r="I68" s="100"/>
      <c r="J68" s="100"/>
      <c r="K68" s="100"/>
      <c r="L68" s="100"/>
      <c r="M68" s="100"/>
      <c r="N68" s="100"/>
      <c r="O68" s="100"/>
      <c r="P68" s="5"/>
      <c r="Q68" s="5"/>
    </row>
    <row r="69" spans="1:17" x14ac:dyDescent="0.25">
      <c r="A69" s="100" t="s">
        <v>40</v>
      </c>
      <c r="B69" s="100"/>
      <c r="C69" s="100"/>
      <c r="D69" s="100"/>
      <c r="E69" s="100"/>
      <c r="F69" s="100"/>
      <c r="G69" s="100"/>
      <c r="H69" s="100"/>
      <c r="I69" s="100"/>
      <c r="J69" s="100"/>
      <c r="K69" s="100"/>
      <c r="L69" s="100"/>
      <c r="M69" s="100"/>
      <c r="N69" s="100"/>
      <c r="O69" s="100"/>
      <c r="P69" s="5"/>
      <c r="Q69" s="5"/>
    </row>
    <row r="70" spans="1:17" x14ac:dyDescent="0.25">
      <c r="K70" s="2"/>
      <c r="L70" s="2"/>
      <c r="M70" s="2"/>
      <c r="N70" s="2"/>
    </row>
    <row r="112" spans="11:15" s="2" customFormat="1" x14ac:dyDescent="0.25">
      <c r="K112" s="4"/>
      <c r="L112" s="4"/>
      <c r="M112" s="4"/>
      <c r="N112" s="4"/>
      <c r="O112" s="4"/>
    </row>
    <row r="113" spans="11:15" s="2" customFormat="1" x14ac:dyDescent="0.25">
      <c r="K113" s="4"/>
      <c r="L113" s="4"/>
      <c r="M113" s="4"/>
      <c r="N113" s="4"/>
      <c r="O113" s="4"/>
    </row>
    <row r="114" spans="11:15" s="2" customFormat="1" x14ac:dyDescent="0.25">
      <c r="K114" s="4"/>
      <c r="L114" s="4"/>
      <c r="M114" s="4"/>
      <c r="N114" s="4"/>
      <c r="O114" s="4"/>
    </row>
    <row r="115" spans="11:15" s="2" customFormat="1" x14ac:dyDescent="0.25">
      <c r="K115" s="4"/>
      <c r="L115" s="4"/>
      <c r="M115" s="4"/>
      <c r="N115" s="4"/>
      <c r="O115" s="4"/>
    </row>
  </sheetData>
  <sheetProtection algorithmName="SHA-512" hashValue="wzfR0P19QUawqPiC99iVk1Y2PvWiYPpMS+sQjgdzucOvX8Y2MGVWVjd6MbWPXBBkUl1MpDRiGBrSmsjvdiyIuQ==" saltValue="BE+MZrgwcO6qHiTrn1ZPEA==" spinCount="100000" sheet="1" selectLockedCells="1"/>
  <mergeCells count="35">
    <mergeCell ref="A69:O69"/>
    <mergeCell ref="A68:O68"/>
    <mergeCell ref="A67:O67"/>
    <mergeCell ref="A66:O66"/>
    <mergeCell ref="B62:C62"/>
    <mergeCell ref="A2:A5"/>
    <mergeCell ref="B2:M2"/>
    <mergeCell ref="N2:O2"/>
    <mergeCell ref="B3:M3"/>
    <mergeCell ref="N3:O3"/>
    <mergeCell ref="B4:M5"/>
    <mergeCell ref="N4:O4"/>
    <mergeCell ref="N5:O5"/>
    <mergeCell ref="M11:N11"/>
    <mergeCell ref="M9:N9"/>
    <mergeCell ref="K9:L9"/>
    <mergeCell ref="K11:L11"/>
    <mergeCell ref="F11:I11"/>
    <mergeCell ref="A51:K59"/>
    <mergeCell ref="F9:I9"/>
    <mergeCell ref="B61:C61"/>
    <mergeCell ref="A9:B11"/>
    <mergeCell ref="D9:E9"/>
    <mergeCell ref="D11:E11"/>
    <mergeCell ref="A50:K50"/>
    <mergeCell ref="L59:N59"/>
    <mergeCell ref="L58:N58"/>
    <mergeCell ref="L57:N57"/>
    <mergeCell ref="L56:N56"/>
    <mergeCell ref="L55:N55"/>
    <mergeCell ref="L54:N54"/>
    <mergeCell ref="L53:N53"/>
    <mergeCell ref="L52:N52"/>
    <mergeCell ref="L51:N51"/>
    <mergeCell ref="L50:N50"/>
  </mergeCells>
  <dataValidations count="4">
    <dataValidation allowBlank="1" showInputMessage="1" showErrorMessage="1" promptTitle="Señor Cotizante" prompt="Por favor digite su número de identificación (NIT para PERSONA JURÍDICA o CC PERSONA NATURAL) según sea el caso." sqref="M11" xr:uid="{00000000-0002-0000-0000-000000000000}"/>
    <dataValidation allowBlank="1" showInputMessage="1" showErrorMessage="1" promptTitle="Señor Cotizante" prompt="Por favor adjunte el logo de su empresa, en caso de no contar con el logo escriba nuevamente su nombre, razón social o dejar en blanco." sqref="A9:B11" xr:uid="{00000000-0002-0000-0000-000001000000}"/>
    <dataValidation type="whole" allowBlank="1" showInputMessage="1" showErrorMessage="1" sqref="F14:F49" xr:uid="{00000000-0002-0000-0000-000002000000}">
      <formula1>0</formula1>
      <formula2>9.99999999999999E+41</formula2>
    </dataValidation>
    <dataValidation allowBlank="1" showInputMessage="1" showErrorMessage="1" promptTitle="NOMBRE/RAZÓN SOCIAL" prompt="NOMBRE/RAZÓN SOCIAL" sqref="F9:I9" xr:uid="{00000000-0002-0000-0000-000003000000}"/>
  </dataValidations>
  <pageMargins left="1.2649999999999999" right="0.7" top="0.75" bottom="0.75" header="0.3" footer="0.3"/>
  <pageSetup paperSize="9" scale="33" orientation="landscape" r:id="rId1"/>
  <rowBreaks count="1" manualBreakCount="1">
    <brk id="45" max="14" man="1"/>
  </rowBreaks>
  <colBreaks count="1" manualBreakCount="1">
    <brk id="15" max="41"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5000000}">
          <x14:formula1>
            <xm:f>Cálculos!$B$7:$B$9</xm:f>
          </x14:formula1>
          <xm:sqref>J12</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6000000}">
          <x14:formula1>
            <xm:f>Cálculos!$B$7:$B$9</xm:f>
          </x14:formula1>
          <xm:sqref>F11:I11</xm:sqref>
        </x14:dataValidation>
        <x14:dataValidation type="list" showInputMessage="1" showErrorMessage="1" xr:uid="{00000000-0002-0000-0000-000007000000}">
          <x14:formula1>
            <xm:f>Cálculos!$D$7:$D$9</xm:f>
          </x14:formula1>
          <xm:sqref>G14:G49</xm:sqref>
        </x14:dataValidation>
        <x14:dataValidation type="list" allowBlank="1" showInputMessage="1" showErrorMessage="1" xr:uid="{00000000-0002-0000-0000-000008000000}">
          <x14:formula1>
            <xm:f>Cálculos!$F$7:$F$8</xm:f>
          </x14:formula1>
          <xm:sqref>I14:I49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F10"/>
  <sheetViews>
    <sheetView zoomScale="140" zoomScaleNormal="140" workbookViewId="0">
      <selection activeCell="B16" sqref="B16"/>
    </sheetView>
  </sheetViews>
  <sheetFormatPr baseColWidth="10" defaultColWidth="11.42578125" defaultRowHeight="15" x14ac:dyDescent="0.25"/>
  <cols>
    <col min="1" max="1" width="6.42578125" customWidth="1"/>
    <col min="2" max="2" width="50" bestFit="1" customWidth="1"/>
    <col min="4" max="4" width="15" style="31" bestFit="1" customWidth="1"/>
    <col min="6" max="6" width="15" style="35" bestFit="1" customWidth="1"/>
  </cols>
  <sheetData>
    <row r="6" spans="2:6" x14ac:dyDescent="0.25">
      <c r="B6" s="15" t="s">
        <v>9</v>
      </c>
      <c r="D6" s="29" t="s">
        <v>41</v>
      </c>
      <c r="F6" s="32" t="s">
        <v>42</v>
      </c>
    </row>
    <row r="7" spans="2:6" x14ac:dyDescent="0.25">
      <c r="B7" s="2" t="s">
        <v>43</v>
      </c>
      <c r="D7" s="30">
        <v>0</v>
      </c>
      <c r="F7" s="33">
        <v>0.08</v>
      </c>
    </row>
    <row r="8" spans="2:6" x14ac:dyDescent="0.25">
      <c r="B8" s="2" t="s">
        <v>44</v>
      </c>
      <c r="D8" s="30">
        <v>0.05</v>
      </c>
      <c r="F8" s="34">
        <v>0</v>
      </c>
    </row>
    <row r="9" spans="2:6" x14ac:dyDescent="0.25">
      <c r="B9" s="2" t="s">
        <v>45</v>
      </c>
      <c r="D9" s="30">
        <v>0.19</v>
      </c>
    </row>
    <row r="10" spans="2:6" x14ac:dyDescent="0.25">
      <c r="D10" s="3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31"/>
  <sheetViews>
    <sheetView showGridLines="0" zoomScale="115" zoomScaleNormal="115" zoomScaleSheetLayoutView="95" workbookViewId="0">
      <selection activeCell="M7" sqref="M7"/>
    </sheetView>
  </sheetViews>
  <sheetFormatPr baseColWidth="10" defaultColWidth="11.42578125" defaultRowHeight="15" x14ac:dyDescent="0.25"/>
  <cols>
    <col min="2" max="2" width="10.28515625" customWidth="1"/>
    <col min="3" max="3" width="12.140625" customWidth="1"/>
    <col min="10" max="11" width="12.85546875" customWidth="1"/>
  </cols>
  <sheetData>
    <row r="2" spans="2:11" ht="15" customHeight="1" x14ac:dyDescent="0.25">
      <c r="B2" s="105"/>
      <c r="C2" s="105"/>
      <c r="D2" s="114" t="s">
        <v>0</v>
      </c>
      <c r="E2" s="116"/>
      <c r="F2" s="116"/>
      <c r="G2" s="116"/>
      <c r="H2" s="115"/>
      <c r="I2" s="114" t="s">
        <v>1</v>
      </c>
      <c r="J2" s="115"/>
      <c r="K2" s="56"/>
    </row>
    <row r="3" spans="2:11" ht="15" customHeight="1" x14ac:dyDescent="0.25">
      <c r="B3" s="105"/>
      <c r="C3" s="105"/>
      <c r="D3" s="114" t="s">
        <v>2</v>
      </c>
      <c r="E3" s="116"/>
      <c r="F3" s="116"/>
      <c r="G3" s="116"/>
      <c r="H3" s="115"/>
      <c r="I3" s="114" t="s">
        <v>76</v>
      </c>
      <c r="J3" s="115"/>
      <c r="K3" s="55"/>
    </row>
    <row r="4" spans="2:11" ht="15" customHeight="1" x14ac:dyDescent="0.25">
      <c r="B4" s="105"/>
      <c r="C4" s="105"/>
      <c r="D4" s="117" t="s">
        <v>3</v>
      </c>
      <c r="E4" s="118"/>
      <c r="F4" s="118"/>
      <c r="G4" s="118"/>
      <c r="H4" s="119"/>
      <c r="I4" s="114" t="s">
        <v>78</v>
      </c>
      <c r="J4" s="115"/>
      <c r="K4" s="55"/>
    </row>
    <row r="5" spans="2:11" ht="15" customHeight="1" x14ac:dyDescent="0.25">
      <c r="B5" s="105"/>
      <c r="C5" s="105"/>
      <c r="D5" s="120"/>
      <c r="E5" s="121"/>
      <c r="F5" s="121"/>
      <c r="G5" s="121"/>
      <c r="H5" s="122"/>
      <c r="I5" s="114" t="s">
        <v>46</v>
      </c>
      <c r="J5" s="115"/>
      <c r="K5" s="55"/>
    </row>
    <row r="6" spans="2:11" x14ac:dyDescent="0.25">
      <c r="K6" s="47"/>
    </row>
    <row r="7" spans="2:11" ht="15.75" customHeight="1" x14ac:dyDescent="0.25">
      <c r="B7" s="109" t="s">
        <v>47</v>
      </c>
      <c r="C7" s="109"/>
      <c r="D7" s="109"/>
      <c r="E7" s="109"/>
      <c r="F7" s="109"/>
      <c r="G7" s="109"/>
      <c r="H7" s="109"/>
      <c r="I7" s="109"/>
      <c r="J7" s="109"/>
      <c r="K7" s="52"/>
    </row>
    <row r="8" spans="2:11" ht="15.75" customHeight="1" x14ac:dyDescent="0.25">
      <c r="B8" s="104" t="s">
        <v>48</v>
      </c>
      <c r="C8" s="104" t="s">
        <v>49</v>
      </c>
      <c r="D8" s="104"/>
      <c r="E8" s="104"/>
      <c r="F8" s="104"/>
      <c r="G8" s="109" t="s">
        <v>50</v>
      </c>
      <c r="H8" s="109"/>
      <c r="I8" s="109"/>
      <c r="J8" s="109"/>
      <c r="K8" s="52"/>
    </row>
    <row r="9" spans="2:11" ht="15.75" customHeight="1" x14ac:dyDescent="0.25">
      <c r="B9" s="104"/>
      <c r="C9" s="51" t="s">
        <v>51</v>
      </c>
      <c r="D9" s="51" t="s">
        <v>52</v>
      </c>
      <c r="E9" s="104" t="s">
        <v>53</v>
      </c>
      <c r="F9" s="104"/>
      <c r="G9" s="109"/>
      <c r="H9" s="109"/>
      <c r="I9" s="109"/>
      <c r="J9" s="109"/>
      <c r="K9" s="52"/>
    </row>
    <row r="10" spans="2:11" ht="15.75" customHeight="1" x14ac:dyDescent="0.25">
      <c r="B10" s="49">
        <v>1</v>
      </c>
      <c r="C10" s="49">
        <v>2021</v>
      </c>
      <c r="D10" s="49">
        <v>5</v>
      </c>
      <c r="E10" s="123">
        <v>24</v>
      </c>
      <c r="F10" s="123"/>
      <c r="G10" s="112" t="s">
        <v>54</v>
      </c>
      <c r="H10" s="112"/>
      <c r="I10" s="112"/>
      <c r="J10" s="112"/>
      <c r="K10" s="54"/>
    </row>
    <row r="11" spans="2:11" ht="57.75" customHeight="1" x14ac:dyDescent="0.25">
      <c r="B11" s="49">
        <v>2</v>
      </c>
      <c r="C11" s="49">
        <v>2022</v>
      </c>
      <c r="D11" s="49">
        <v>5</v>
      </c>
      <c r="E11" s="110">
        <v>31</v>
      </c>
      <c r="F11" s="111"/>
      <c r="G11" s="106" t="s">
        <v>55</v>
      </c>
      <c r="H11" s="107"/>
      <c r="I11" s="107"/>
      <c r="J11" s="108"/>
      <c r="K11" s="54"/>
    </row>
    <row r="12" spans="2:11" ht="82.5" customHeight="1" x14ac:dyDescent="0.25">
      <c r="B12" s="49">
        <v>3</v>
      </c>
      <c r="C12" s="49">
        <v>2022</v>
      </c>
      <c r="D12" s="49">
        <v>7</v>
      </c>
      <c r="E12" s="110">
        <v>27</v>
      </c>
      <c r="F12" s="111"/>
      <c r="G12" s="106" t="s">
        <v>56</v>
      </c>
      <c r="H12" s="107"/>
      <c r="I12" s="107"/>
      <c r="J12" s="108"/>
      <c r="K12" s="54"/>
    </row>
    <row r="13" spans="2:11" ht="100.5" customHeight="1" x14ac:dyDescent="0.25">
      <c r="B13" s="49">
        <v>4</v>
      </c>
      <c r="C13" s="49">
        <v>2023</v>
      </c>
      <c r="D13" s="49">
        <v>11</v>
      </c>
      <c r="E13" s="110">
        <v>30</v>
      </c>
      <c r="F13" s="111"/>
      <c r="G13" s="106" t="s">
        <v>71</v>
      </c>
      <c r="H13" s="107"/>
      <c r="I13" s="107"/>
      <c r="J13" s="108"/>
      <c r="K13" s="54"/>
    </row>
    <row r="14" spans="2:11" ht="70.5" customHeight="1" x14ac:dyDescent="0.25">
      <c r="B14" s="49">
        <v>5</v>
      </c>
      <c r="C14" s="49">
        <v>2024</v>
      </c>
      <c r="D14" s="57" t="s">
        <v>70</v>
      </c>
      <c r="E14" s="110">
        <v>27</v>
      </c>
      <c r="F14" s="111"/>
      <c r="G14" s="106" t="s">
        <v>72</v>
      </c>
      <c r="H14" s="107"/>
      <c r="I14" s="107"/>
      <c r="J14" s="108"/>
      <c r="K14" s="54"/>
    </row>
    <row r="15" spans="2:11" ht="76.5" customHeight="1" x14ac:dyDescent="0.25">
      <c r="B15" s="49">
        <v>6</v>
      </c>
      <c r="C15" s="49">
        <v>2024</v>
      </c>
      <c r="D15" s="57" t="s">
        <v>73</v>
      </c>
      <c r="E15" s="110"/>
      <c r="F15" s="111"/>
      <c r="G15" s="106" t="s">
        <v>75</v>
      </c>
      <c r="H15" s="107"/>
      <c r="I15" s="107"/>
      <c r="J15" s="108"/>
      <c r="K15" s="54"/>
    </row>
    <row r="16" spans="2:11" ht="15.75" customHeight="1" x14ac:dyDescent="0.25">
      <c r="B16" s="104" t="s">
        <v>57</v>
      </c>
      <c r="C16" s="104"/>
      <c r="D16" s="104"/>
      <c r="E16" s="104"/>
      <c r="F16" s="104"/>
      <c r="G16" s="104"/>
      <c r="H16" s="104"/>
      <c r="I16" s="104"/>
      <c r="J16" s="104"/>
      <c r="K16" s="50"/>
    </row>
    <row r="17" spans="2:11" x14ac:dyDescent="0.25">
      <c r="B17" s="104" t="s">
        <v>58</v>
      </c>
      <c r="C17" s="104"/>
      <c r="D17" s="104"/>
      <c r="E17" s="104"/>
      <c r="F17" s="104" t="s">
        <v>59</v>
      </c>
      <c r="G17" s="104"/>
      <c r="H17" s="104"/>
      <c r="I17" s="104"/>
      <c r="J17" s="104"/>
      <c r="K17" s="50"/>
    </row>
    <row r="18" spans="2:11" ht="15.75" customHeight="1" x14ac:dyDescent="0.25">
      <c r="B18" s="123" t="s">
        <v>60</v>
      </c>
      <c r="C18" s="123"/>
      <c r="D18" s="123"/>
      <c r="E18" s="123"/>
      <c r="F18" s="123" t="s">
        <v>74</v>
      </c>
      <c r="G18" s="123"/>
      <c r="H18" s="123"/>
      <c r="I18" s="123"/>
      <c r="J18" s="123"/>
      <c r="K18" s="48"/>
    </row>
    <row r="19" spans="2:11" x14ac:dyDescent="0.25">
      <c r="B19" s="104" t="s">
        <v>61</v>
      </c>
      <c r="C19" s="104"/>
      <c r="D19" s="104"/>
      <c r="E19" s="104"/>
      <c r="F19" s="104"/>
      <c r="G19" s="104"/>
      <c r="H19" s="104"/>
      <c r="I19" s="104"/>
      <c r="J19" s="104"/>
      <c r="K19" s="50"/>
    </row>
    <row r="20" spans="2:11" x14ac:dyDescent="0.25">
      <c r="B20" s="104" t="s">
        <v>58</v>
      </c>
      <c r="C20" s="104"/>
      <c r="D20" s="104"/>
      <c r="E20" s="104"/>
      <c r="F20" s="104" t="s">
        <v>59</v>
      </c>
      <c r="G20" s="104"/>
      <c r="H20" s="104"/>
      <c r="I20" s="104"/>
      <c r="J20" s="104"/>
      <c r="K20" s="50"/>
    </row>
    <row r="21" spans="2:11" ht="15.75" customHeight="1" x14ac:dyDescent="0.25">
      <c r="B21" s="125" t="s">
        <v>62</v>
      </c>
      <c r="C21" s="125"/>
      <c r="D21" s="125"/>
      <c r="E21" s="125"/>
      <c r="F21" s="125" t="s">
        <v>63</v>
      </c>
      <c r="G21" s="125"/>
      <c r="H21" s="125"/>
      <c r="I21" s="125"/>
      <c r="J21" s="125"/>
      <c r="K21" s="53"/>
    </row>
    <row r="22" spans="2:11" ht="15.75" customHeight="1" x14ac:dyDescent="0.25">
      <c r="B22" s="109" t="s">
        <v>64</v>
      </c>
      <c r="C22" s="109"/>
      <c r="D22" s="109"/>
      <c r="E22" s="109"/>
      <c r="F22" s="109"/>
      <c r="G22" s="109"/>
      <c r="H22" s="109"/>
      <c r="I22" s="109"/>
      <c r="J22" s="109"/>
      <c r="K22" s="52"/>
    </row>
    <row r="23" spans="2:11" x14ac:dyDescent="0.25">
      <c r="B23" s="104" t="s">
        <v>58</v>
      </c>
      <c r="C23" s="104"/>
      <c r="D23" s="104"/>
      <c r="E23" s="104" t="s">
        <v>59</v>
      </c>
      <c r="F23" s="104"/>
      <c r="G23" s="104"/>
      <c r="H23" s="104" t="s">
        <v>65</v>
      </c>
      <c r="I23" s="104"/>
      <c r="J23" s="104"/>
      <c r="K23" s="50"/>
    </row>
    <row r="24" spans="2:11" x14ac:dyDescent="0.25">
      <c r="B24" s="104"/>
      <c r="C24" s="104"/>
      <c r="D24" s="104"/>
      <c r="E24" s="104"/>
      <c r="F24" s="104"/>
      <c r="G24" s="104"/>
      <c r="H24" s="51" t="s">
        <v>51</v>
      </c>
      <c r="I24" s="51" t="s">
        <v>52</v>
      </c>
      <c r="J24" s="51" t="s">
        <v>53</v>
      </c>
      <c r="K24" s="50"/>
    </row>
    <row r="25" spans="2:11" x14ac:dyDescent="0.25">
      <c r="B25" s="123" t="s">
        <v>66</v>
      </c>
      <c r="C25" s="123"/>
      <c r="D25" s="123"/>
      <c r="E25" s="125" t="s">
        <v>67</v>
      </c>
      <c r="F25" s="125"/>
      <c r="G25" s="125"/>
      <c r="H25" s="49">
        <v>2024</v>
      </c>
      <c r="I25" s="57" t="s">
        <v>73</v>
      </c>
      <c r="J25" s="49"/>
      <c r="K25" s="48"/>
    </row>
    <row r="26" spans="2:11" x14ac:dyDescent="0.25">
      <c r="K26" s="47"/>
    </row>
    <row r="27" spans="2:11" ht="56.25" customHeight="1" x14ac:dyDescent="0.25">
      <c r="B27" s="47"/>
      <c r="C27" s="124" t="s">
        <v>68</v>
      </c>
      <c r="D27" s="124"/>
      <c r="E27" s="124"/>
      <c r="F27" s="124"/>
      <c r="G27" s="124"/>
      <c r="H27" s="124"/>
      <c r="I27" s="124"/>
      <c r="K27" s="47"/>
    </row>
    <row r="28" spans="2:11" ht="16.5" customHeight="1" x14ac:dyDescent="0.25">
      <c r="E28" s="113" t="s">
        <v>69</v>
      </c>
      <c r="F28" s="113"/>
      <c r="G28" s="113"/>
      <c r="H28" s="113"/>
      <c r="I28" s="113"/>
      <c r="J28" s="113"/>
      <c r="K28" s="46"/>
    </row>
    <row r="29" spans="2:11" x14ac:dyDescent="0.25">
      <c r="B29" s="47"/>
      <c r="C29" s="47"/>
      <c r="D29" s="47"/>
      <c r="E29" s="113"/>
      <c r="F29" s="113"/>
      <c r="G29" s="113"/>
      <c r="H29" s="113"/>
      <c r="I29" s="113"/>
      <c r="J29" s="113"/>
      <c r="K29" s="46"/>
    </row>
    <row r="30" spans="2:11" ht="15" customHeight="1" x14ac:dyDescent="0.25">
      <c r="C30" s="45"/>
      <c r="D30" s="45"/>
      <c r="E30" s="45"/>
      <c r="F30" s="45"/>
      <c r="G30" s="45"/>
      <c r="H30" s="45"/>
    </row>
    <row r="31" spans="2:11" x14ac:dyDescent="0.25">
      <c r="B31" s="45"/>
      <c r="C31" s="45"/>
      <c r="D31" s="45"/>
      <c r="E31" s="45"/>
      <c r="F31" s="45"/>
      <c r="G31" s="45"/>
      <c r="H31" s="45"/>
    </row>
  </sheetData>
  <mergeCells count="43">
    <mergeCell ref="E14:F14"/>
    <mergeCell ref="G14:J14"/>
    <mergeCell ref="C27:I27"/>
    <mergeCell ref="E12:F12"/>
    <mergeCell ref="E13:F13"/>
    <mergeCell ref="E23:G24"/>
    <mergeCell ref="H23:J23"/>
    <mergeCell ref="B25:D25"/>
    <mergeCell ref="E25:G25"/>
    <mergeCell ref="B22:J22"/>
    <mergeCell ref="F21:J21"/>
    <mergeCell ref="F20:J20"/>
    <mergeCell ref="B19:J19"/>
    <mergeCell ref="B20:E20"/>
    <mergeCell ref="B21:E21"/>
    <mergeCell ref="B16:J16"/>
    <mergeCell ref="E15:F15"/>
    <mergeCell ref="G15:J15"/>
    <mergeCell ref="E28:J29"/>
    <mergeCell ref="I2:J2"/>
    <mergeCell ref="I3:J3"/>
    <mergeCell ref="I4:J4"/>
    <mergeCell ref="I5:J5"/>
    <mergeCell ref="D2:H2"/>
    <mergeCell ref="D3:H3"/>
    <mergeCell ref="D4:H5"/>
    <mergeCell ref="B23:D24"/>
    <mergeCell ref="B17:E17"/>
    <mergeCell ref="F17:J17"/>
    <mergeCell ref="B18:E18"/>
    <mergeCell ref="F18:J18"/>
    <mergeCell ref="E10:F10"/>
    <mergeCell ref="B8:B9"/>
    <mergeCell ref="B2:C5"/>
    <mergeCell ref="C8:F8"/>
    <mergeCell ref="E9:F9"/>
    <mergeCell ref="G13:J13"/>
    <mergeCell ref="G8:J9"/>
    <mergeCell ref="B7:J7"/>
    <mergeCell ref="G11:J11"/>
    <mergeCell ref="E11:F11"/>
    <mergeCell ref="G12:J12"/>
    <mergeCell ref="G10:J10"/>
  </mergeCells>
  <phoneticPr fontId="38" type="noConversion"/>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4083AE-2A34-40CD-86CF-CD8A8FEF5E61}">
  <ds:schemaRefs>
    <ds:schemaRef ds:uri="http://purl.org/dc/terms/"/>
    <ds:schemaRef ds:uri="http://schemas.openxmlformats.org/package/2006/metadata/core-properties"/>
    <ds:schemaRef ds:uri="http://schemas.microsoft.com/office/2006/documentManagement/types"/>
    <ds:schemaRef ds:uri="39f7a895-868e-4739-ab10-589c64175fbd"/>
    <ds:schemaRef ds:uri="http://purl.org/dc/elements/1.1/"/>
    <ds:schemaRef ds:uri="http://schemas.microsoft.com/office/2006/metadata/properties"/>
    <ds:schemaRef ds:uri="http://schemas.microsoft.com/office/infopath/2007/PartnerControls"/>
    <ds:schemaRef ds:uri="632c1e4e-69c6-4d1f-81a1-009441d464e5"/>
    <ds:schemaRef ds:uri="http://www.w3.org/XML/1998/namespace"/>
    <ds:schemaRef ds:uri="http://purl.org/dc/dcmitype/"/>
  </ds:schemaRefs>
</ds:datastoreItem>
</file>

<file path=customXml/itemProps3.xml><?xml version="1.0" encoding="utf-8"?>
<ds:datastoreItem xmlns:ds="http://schemas.openxmlformats.org/officeDocument/2006/customXml" ds:itemID="{8145DBBF-B832-423F-936B-1E71F3349B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Bienes y Servicios</vt:lpstr>
      <vt:lpstr>Cálculos</vt:lpstr>
      <vt:lpstr>CONTROL CAMBIOS</vt:lpstr>
      <vt:lpstr>'Bienes y Servicios'!Área_de_impresión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ASESOR JURIDICO COMPRAS 2</cp:lastModifiedBy>
  <cp:revision/>
  <cp:lastPrinted>2024-07-22T22:04:40Z</cp:lastPrinted>
  <dcterms:created xsi:type="dcterms:W3CDTF">2017-04-28T13:22:52Z</dcterms:created>
  <dcterms:modified xsi:type="dcterms:W3CDTF">2026-03-24T21:29:40Z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