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E:\monik\CUNDINAMARCA\2026\DIRECTA\F-CD-043- INV-F-122 MTO MAQUINAS GIMNASIO\ANEXOS PARA PUBLICAR\"/>
    </mc:Choice>
  </mc:AlternateContent>
  <xr:revisionPtr revIDLastSave="0" documentId="13_ncr:1_{2A1244C3-EA47-48C5-8B24-295A9BEC28CC}" xr6:coauthVersionLast="47" xr6:coauthVersionMax="47" xr10:uidLastSave="{00000000-0000-0000-0000-000000000000}"/>
  <bookViews>
    <workbookView xWindow="-110" yWindow="-110" windowWidth="19420" windowHeight="10300" tabRatio="876" xr2:uid="{00000000-000D-0000-FFFF-FFFF00000000}"/>
  </bookViews>
  <sheets>
    <sheet name="Bienes y Servicios" sheetId="7" r:id="rId1"/>
    <sheet name="Cálculos" sheetId="2" state="hidden" r:id="rId2"/>
    <sheet name="CONTROL CAMBIOS" sheetId="8" state="hidden" r:id="rId3"/>
  </sheets>
  <definedNames>
    <definedName name="_xlnm.Print_Area" localSheetId="0">'Bienes y Servicios'!$A$1:$O$85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2" i="7" l="1"/>
  <c r="K62" i="7" s="1"/>
  <c r="J62" i="7"/>
  <c r="L62" i="7"/>
  <c r="M62" i="7" s="1"/>
  <c r="O70" i="7"/>
  <c r="O69" i="7"/>
  <c r="N62" i="7" l="1"/>
  <c r="O62" i="7" s="1"/>
  <c r="H16" i="7"/>
  <c r="J16" i="7"/>
  <c r="L16" i="7"/>
  <c r="M16" i="7" s="1"/>
  <c r="H17" i="7"/>
  <c r="J17" i="7"/>
  <c r="L17" i="7"/>
  <c r="M17" i="7" s="1"/>
  <c r="H18" i="7"/>
  <c r="J18" i="7"/>
  <c r="L18" i="7"/>
  <c r="M18" i="7" s="1"/>
  <c r="H19" i="7"/>
  <c r="J19" i="7"/>
  <c r="L19" i="7"/>
  <c r="M19" i="7" s="1"/>
  <c r="H20" i="7"/>
  <c r="J20" i="7"/>
  <c r="L20" i="7"/>
  <c r="M20" i="7" s="1"/>
  <c r="H21" i="7"/>
  <c r="J21" i="7"/>
  <c r="L21" i="7"/>
  <c r="N21" i="7" s="1"/>
  <c r="H22" i="7"/>
  <c r="J22" i="7"/>
  <c r="L22" i="7"/>
  <c r="N22" i="7" s="1"/>
  <c r="H23" i="7"/>
  <c r="J23" i="7"/>
  <c r="L23" i="7"/>
  <c r="N23" i="7" s="1"/>
  <c r="H24" i="7"/>
  <c r="J24" i="7"/>
  <c r="L24" i="7"/>
  <c r="M24" i="7" s="1"/>
  <c r="H25" i="7"/>
  <c r="J25" i="7"/>
  <c r="L25" i="7"/>
  <c r="M25" i="7" s="1"/>
  <c r="H26" i="7"/>
  <c r="J26" i="7"/>
  <c r="L26" i="7"/>
  <c r="M26" i="7" s="1"/>
  <c r="H27" i="7"/>
  <c r="J27" i="7"/>
  <c r="L27" i="7"/>
  <c r="M27" i="7" s="1"/>
  <c r="H28" i="7"/>
  <c r="J28" i="7"/>
  <c r="L28" i="7"/>
  <c r="M28" i="7" s="1"/>
  <c r="H29" i="7"/>
  <c r="J29" i="7"/>
  <c r="L29" i="7"/>
  <c r="N29" i="7" s="1"/>
  <c r="H30" i="7"/>
  <c r="J30" i="7"/>
  <c r="L30" i="7"/>
  <c r="M30" i="7" s="1"/>
  <c r="H31" i="7"/>
  <c r="J31" i="7"/>
  <c r="L31" i="7"/>
  <c r="M31" i="7" s="1"/>
  <c r="H32" i="7"/>
  <c r="J32" i="7"/>
  <c r="L32" i="7"/>
  <c r="M32" i="7" s="1"/>
  <c r="H33" i="7"/>
  <c r="J33" i="7"/>
  <c r="L33" i="7"/>
  <c r="N33" i="7" s="1"/>
  <c r="H34" i="7"/>
  <c r="J34" i="7"/>
  <c r="L34" i="7"/>
  <c r="N34" i="7" s="1"/>
  <c r="H35" i="7"/>
  <c r="J35" i="7"/>
  <c r="L35" i="7"/>
  <c r="N35" i="7" s="1"/>
  <c r="H36" i="7"/>
  <c r="J36" i="7"/>
  <c r="L36" i="7"/>
  <c r="M36" i="7" s="1"/>
  <c r="H37" i="7"/>
  <c r="J37" i="7"/>
  <c r="L37" i="7"/>
  <c r="N37" i="7" s="1"/>
  <c r="H38" i="7"/>
  <c r="J38" i="7"/>
  <c r="L38" i="7"/>
  <c r="M38" i="7" s="1"/>
  <c r="H39" i="7"/>
  <c r="J39" i="7"/>
  <c r="L39" i="7"/>
  <c r="M39" i="7" s="1"/>
  <c r="H40" i="7"/>
  <c r="J40" i="7"/>
  <c r="L40" i="7"/>
  <c r="M40" i="7" s="1"/>
  <c r="H41" i="7"/>
  <c r="J41" i="7"/>
  <c r="L41" i="7"/>
  <c r="N41" i="7" s="1"/>
  <c r="H42" i="7"/>
  <c r="J42" i="7"/>
  <c r="L42" i="7"/>
  <c r="M42" i="7" s="1"/>
  <c r="H43" i="7"/>
  <c r="J43" i="7"/>
  <c r="L43" i="7"/>
  <c r="M43" i="7" s="1"/>
  <c r="H44" i="7"/>
  <c r="J44" i="7"/>
  <c r="L44" i="7"/>
  <c r="M44" i="7" s="1"/>
  <c r="H45" i="7"/>
  <c r="J45" i="7"/>
  <c r="L45" i="7"/>
  <c r="N45" i="7" s="1"/>
  <c r="H46" i="7"/>
  <c r="J46" i="7"/>
  <c r="L46" i="7"/>
  <c r="M46" i="7" s="1"/>
  <c r="H47" i="7"/>
  <c r="J47" i="7"/>
  <c r="L47" i="7"/>
  <c r="N47" i="7" s="1"/>
  <c r="H48" i="7"/>
  <c r="J48" i="7"/>
  <c r="L48" i="7"/>
  <c r="M48" i="7" s="1"/>
  <c r="H49" i="7"/>
  <c r="J49" i="7"/>
  <c r="L49" i="7"/>
  <c r="M49" i="7" s="1"/>
  <c r="H50" i="7"/>
  <c r="J50" i="7"/>
  <c r="L50" i="7"/>
  <c r="M50" i="7" s="1"/>
  <c r="H51" i="7"/>
  <c r="J51" i="7"/>
  <c r="L51" i="7"/>
  <c r="M51" i="7" s="1"/>
  <c r="H52" i="7"/>
  <c r="J52" i="7"/>
  <c r="L52" i="7"/>
  <c r="M52" i="7" s="1"/>
  <c r="H53" i="7"/>
  <c r="J53" i="7"/>
  <c r="L53" i="7"/>
  <c r="N53" i="7" s="1"/>
  <c r="H54" i="7"/>
  <c r="J54" i="7"/>
  <c r="L54" i="7"/>
  <c r="M54" i="7" s="1"/>
  <c r="H55" i="7"/>
  <c r="J55" i="7"/>
  <c r="L55" i="7"/>
  <c r="M55" i="7" s="1"/>
  <c r="H15" i="7"/>
  <c r="J15" i="7"/>
  <c r="L15" i="7"/>
  <c r="M15" i="7" s="1"/>
  <c r="H56" i="7"/>
  <c r="J56" i="7"/>
  <c r="L56" i="7"/>
  <c r="N56" i="7" s="1"/>
  <c r="H57" i="7"/>
  <c r="J57" i="7"/>
  <c r="L57" i="7"/>
  <c r="M57" i="7" s="1"/>
  <c r="H58" i="7"/>
  <c r="J58" i="7"/>
  <c r="L58" i="7"/>
  <c r="N58" i="7" s="1"/>
  <c r="H59" i="7"/>
  <c r="J59" i="7"/>
  <c r="L59" i="7"/>
  <c r="N59" i="7" s="1"/>
  <c r="H60" i="7"/>
  <c r="J60" i="7"/>
  <c r="L60" i="7"/>
  <c r="M60" i="7" s="1"/>
  <c r="H61" i="7"/>
  <c r="J61" i="7"/>
  <c r="L61" i="7"/>
  <c r="N61" i="7" s="1"/>
  <c r="O67" i="7"/>
  <c r="O66" i="7"/>
  <c r="L64" i="7"/>
  <c r="N64" i="7" s="1"/>
  <c r="J64" i="7"/>
  <c r="H64" i="7"/>
  <c r="L63" i="7"/>
  <c r="M63" i="7" s="1"/>
  <c r="J63" i="7"/>
  <c r="H63" i="7"/>
  <c r="L14" i="7"/>
  <c r="M14" i="7" s="1"/>
  <c r="J14" i="7"/>
  <c r="H14" i="7"/>
  <c r="M21" i="7" l="1"/>
  <c r="M22" i="7"/>
  <c r="O22" i="7" s="1"/>
  <c r="K30" i="7"/>
  <c r="K21" i="7"/>
  <c r="K61" i="7"/>
  <c r="K47" i="7"/>
  <c r="K36" i="7"/>
  <c r="K50" i="7"/>
  <c r="K19" i="7"/>
  <c r="K55" i="7"/>
  <c r="M45" i="7"/>
  <c r="O45" i="7" s="1"/>
  <c r="N18" i="7"/>
  <c r="O18" i="7" s="1"/>
  <c r="K53" i="7"/>
  <c r="K49" i="7"/>
  <c r="K45" i="7"/>
  <c r="K37" i="7"/>
  <c r="K24" i="7"/>
  <c r="K27" i="7"/>
  <c r="K35" i="7"/>
  <c r="M53" i="7"/>
  <c r="O53" i="7" s="1"/>
  <c r="N50" i="7"/>
  <c r="O50" i="7" s="1"/>
  <c r="K48" i="7"/>
  <c r="M37" i="7"/>
  <c r="O37" i="7" s="1"/>
  <c r="M34" i="7"/>
  <c r="O34" i="7" s="1"/>
  <c r="K31" i="7"/>
  <c r="N27" i="7"/>
  <c r="O27" i="7" s="1"/>
  <c r="N17" i="7"/>
  <c r="O17" i="7" s="1"/>
  <c r="K25" i="7"/>
  <c r="N52" i="7"/>
  <c r="O52" i="7" s="1"/>
  <c r="N49" i="7"/>
  <c r="O49" i="7" s="1"/>
  <c r="M29" i="7"/>
  <c r="O29" i="7" s="1"/>
  <c r="N26" i="7"/>
  <c r="O26" i="7" s="1"/>
  <c r="K20" i="7"/>
  <c r="N57" i="7"/>
  <c r="O57" i="7" s="1"/>
  <c r="N46" i="7"/>
  <c r="O46" i="7" s="1"/>
  <c r="N39" i="7"/>
  <c r="O39" i="7" s="1"/>
  <c r="K23" i="7"/>
  <c r="K52" i="7"/>
  <c r="K43" i="7"/>
  <c r="K29" i="7"/>
  <c r="K26" i="7"/>
  <c r="N51" i="7"/>
  <c r="O51" i="7" s="1"/>
  <c r="M35" i="7"/>
  <c r="O35" i="7" s="1"/>
  <c r="N28" i="7"/>
  <c r="O28" i="7" s="1"/>
  <c r="K41" i="7"/>
  <c r="K38" i="7"/>
  <c r="K33" i="7"/>
  <c r="O21" i="7"/>
  <c r="K44" i="7"/>
  <c r="N40" i="7"/>
  <c r="O40" i="7" s="1"/>
  <c r="M23" i="7"/>
  <c r="O23" i="7" s="1"/>
  <c r="K18" i="7"/>
  <c r="K32" i="7"/>
  <c r="N25" i="7"/>
  <c r="O25" i="7" s="1"/>
  <c r="K40" i="7"/>
  <c r="K54" i="7"/>
  <c r="K51" i="7"/>
  <c r="K46" i="7"/>
  <c r="K28" i="7"/>
  <c r="K17" i="7"/>
  <c r="K15" i="7"/>
  <c r="K39" i="7"/>
  <c r="K34" i="7"/>
  <c r="K42" i="7"/>
  <c r="M47" i="7"/>
  <c r="O47" i="7" s="1"/>
  <c r="M41" i="7"/>
  <c r="O41" i="7" s="1"/>
  <c r="N38" i="7"/>
  <c r="O38" i="7" s="1"/>
  <c r="M33" i="7"/>
  <c r="O33" i="7" s="1"/>
  <c r="K22" i="7"/>
  <c r="K16" i="7"/>
  <c r="N44" i="7"/>
  <c r="O44" i="7" s="1"/>
  <c r="N32" i="7"/>
  <c r="O32" i="7" s="1"/>
  <c r="N20" i="7"/>
  <c r="O20" i="7" s="1"/>
  <c r="N54" i="7"/>
  <c r="O54" i="7" s="1"/>
  <c r="N42" i="7"/>
  <c r="O42" i="7" s="1"/>
  <c r="N30" i="7"/>
  <c r="O30" i="7" s="1"/>
  <c r="N16" i="7"/>
  <c r="O16" i="7" s="1"/>
  <c r="N55" i="7"/>
  <c r="O55" i="7" s="1"/>
  <c r="N43" i="7"/>
  <c r="O43" i="7" s="1"/>
  <c r="N31" i="7"/>
  <c r="O31" i="7" s="1"/>
  <c r="N19" i="7"/>
  <c r="O19" i="7" s="1"/>
  <c r="N48" i="7"/>
  <c r="O48" i="7" s="1"/>
  <c r="N36" i="7"/>
  <c r="O36" i="7" s="1"/>
  <c r="N24" i="7"/>
  <c r="O24" i="7" s="1"/>
  <c r="M59" i="7"/>
  <c r="O59" i="7" s="1"/>
  <c r="M56" i="7"/>
  <c r="O56" i="7" s="1"/>
  <c r="K56" i="7"/>
  <c r="M58" i="7"/>
  <c r="O58" i="7" s="1"/>
  <c r="K59" i="7"/>
  <c r="K58" i="7"/>
  <c r="K60" i="7"/>
  <c r="K57" i="7"/>
  <c r="M61" i="7"/>
  <c r="O61" i="7" s="1"/>
  <c r="N15" i="7"/>
  <c r="O15" i="7" s="1"/>
  <c r="N60" i="7"/>
  <c r="O60" i="7" s="1"/>
  <c r="K64" i="7"/>
  <c r="O65" i="7"/>
  <c r="O68" i="7" s="1"/>
  <c r="K14" i="7"/>
  <c r="K63" i="7"/>
  <c r="O71" i="7"/>
  <c r="O72" i="7"/>
  <c r="O73" i="7" s="1"/>
  <c r="N14" i="7"/>
  <c r="O14" i="7" s="1"/>
  <c r="M64" i="7"/>
  <c r="O64" i="7" s="1"/>
  <c r="N63" i="7"/>
  <c r="O63" i="7" s="1"/>
  <c r="O74" i="7" l="1"/>
</calcChain>
</file>

<file path=xl/sharedStrings.xml><?xml version="1.0" encoding="utf-8"?>
<sst xmlns="http://schemas.openxmlformats.org/spreadsheetml/2006/main" count="198" uniqueCount="134">
  <si>
    <t>MACROPROCESO DE APOYO</t>
  </si>
  <si>
    <t>CÓDIGO: ABSr125</t>
  </si>
  <si>
    <t xml:space="preserve">PROCESO GESTIÓN BIENES Y SERVICIOS </t>
  </si>
  <si>
    <t>VERSIÓN: 6</t>
  </si>
  <si>
    <t>COTIZACIÓN PARA PROCESOS DE BIENES, SERVICIOS U OBRAS</t>
  </si>
  <si>
    <t>VIGENCIA: 2024-07-31</t>
  </si>
  <si>
    <t>PÁGINA 1 DE 6</t>
  </si>
  <si>
    <t>32.1</t>
  </si>
  <si>
    <t>ESPACIO PARA LOGO DEL COTIZANTE</t>
  </si>
  <si>
    <t>COTIZANTE</t>
  </si>
  <si>
    <t>FECHA DE ELABORACIÓN</t>
  </si>
  <si>
    <t>TIPO DE CONTRIBUYENTE</t>
  </si>
  <si>
    <t>NIT. O CC.</t>
  </si>
  <si>
    <t xml:space="preserve">ÍTEM </t>
  </si>
  <si>
    <t>ESPECIFICACIONES TÉCNICAS DE LOS BIENES Y/O SERVICIOS REQUERIDOS</t>
  </si>
  <si>
    <t>MARCAS</t>
  </si>
  <si>
    <t xml:space="preserve">CANTIDAD </t>
  </si>
  <si>
    <t>UNIDAD DE MEDIDA</t>
  </si>
  <si>
    <t>VALOR UNITARIO
(Antes de impuesto)</t>
  </si>
  <si>
    <t>PORCENTAJE DE IMPUESTO AL VALOR AGREGADO - IVA</t>
  </si>
  <si>
    <t xml:space="preserve">VALOR  IVA </t>
  </si>
  <si>
    <t>PORCENTAJE DE IMPUESTO NACIONAL AL CONSUMO –INC</t>
  </si>
  <si>
    <t>VALOR INC</t>
  </si>
  <si>
    <t xml:space="preserve">VALOR TOTAL UNITARIO </t>
  </si>
  <si>
    <t>SUBTOTAL</t>
  </si>
  <si>
    <t>IMPUESTO AL VALOR AGREGADO - IVA</t>
  </si>
  <si>
    <t>IMPUESTO NACIONAL AL CONSUMO – INC</t>
  </si>
  <si>
    <t>TOTAL</t>
  </si>
  <si>
    <t>ASPECTOS OBLIGATORIOS A TENER EN CUENTA</t>
  </si>
  <si>
    <t>VALOR NO GRAVADO IVA (TARIFA 0%)</t>
  </si>
  <si>
    <r>
      <t xml:space="preserve">NOTA 1: </t>
    </r>
    <r>
      <rPr>
        <sz val="12"/>
        <rFont val="Arial"/>
        <family val="2"/>
      </rPr>
      <t>Señor cotizante diligencie los campos sombreados en color GRIS en el formato.</t>
    </r>
    <r>
      <rPr>
        <b/>
        <sz val="12"/>
        <rFont val="Arial"/>
        <family val="2"/>
      </rPr>
      <t xml:space="preserve">
NOTA 2: </t>
    </r>
    <r>
      <rPr>
        <sz val="12"/>
        <rFont val="Arial"/>
        <family val="2"/>
      </rPr>
      <t xml:space="preserve">Señor cotizante tenga en cuenta que es su obligación conocer y aplicar el tipo de tributo de acuerdo con el bien y/o servicio a ofertar.
</t>
    </r>
    <r>
      <rPr>
        <b/>
        <sz val="12"/>
        <rFont val="Arial"/>
        <family val="2"/>
      </rPr>
      <t xml:space="preserve">NOTA 3: </t>
    </r>
    <r>
      <rPr>
        <sz val="12"/>
        <rFont val="Arial"/>
        <family val="2"/>
      </rPr>
      <t xml:space="preserve">Señor cotizante recuerde que este formato se encuentra formulado y no admite valores con decimales en los precios unitarios.
</t>
    </r>
    <r>
      <rPr>
        <b/>
        <sz val="12"/>
        <rFont val="Arial"/>
        <family val="2"/>
      </rPr>
      <t xml:space="preserve">NOTA 4: </t>
    </r>
    <r>
      <rPr>
        <sz val="12"/>
        <rFont val="Arial"/>
        <family val="2"/>
      </rPr>
      <t>Tenga en cuenta el “</t>
    </r>
    <r>
      <rPr>
        <i/>
        <sz val="12"/>
        <rFont val="Arial"/>
        <family val="2"/>
      </rPr>
      <t>Art. 477</t>
    </r>
    <r>
      <rPr>
        <sz val="12"/>
        <rFont val="Arial"/>
        <family val="2"/>
      </rPr>
      <t>” del estatuto tributario, donde se presenta la aclaración de bienes exentos.</t>
    </r>
    <r>
      <rPr>
        <b/>
        <sz val="12"/>
        <rFont val="Arial"/>
        <family val="2"/>
      </rPr>
      <t xml:space="preserve"> 
NOTA 5: </t>
    </r>
    <r>
      <rPr>
        <sz val="12"/>
        <rFont val="Arial"/>
        <family val="2"/>
      </rPr>
      <t>Tenga en cuenta el “</t>
    </r>
    <r>
      <rPr>
        <i/>
        <sz val="12"/>
        <rFont val="Arial"/>
        <family val="2"/>
      </rPr>
      <t>Art. 476</t>
    </r>
    <r>
      <rPr>
        <sz val="12"/>
        <rFont val="Arial"/>
        <family val="2"/>
      </rPr>
      <t>” del estatuto tributario,  donde se presenta la aclaración de servicios excluidos.</t>
    </r>
    <r>
      <rPr>
        <b/>
        <sz val="12"/>
        <rFont val="Arial"/>
        <family val="2"/>
      </rPr>
      <t xml:space="preserve">                                                                  
NOTA 6: </t>
    </r>
    <r>
      <rPr>
        <sz val="12"/>
        <rFont val="Arial"/>
        <family val="2"/>
      </rPr>
      <t xml:space="preserve">Tenga en cuenta  que lo dispuesto en los artículos 426, 512-1, hasta 512-13 del Estatuto tributario y normas concordantes. los cuales hacen referencia al IMPUESTO NACIONAL AL CONSUMO para Personas Naturales y Persona Jurídicas. </t>
    </r>
    <r>
      <rPr>
        <b/>
        <sz val="12"/>
        <rFont val="Arial"/>
        <family val="2"/>
      </rPr>
      <t xml:space="preserve">                                                                                                                                                                                                                                                                                                                                                                                                                                                                                 
NOTA 7: </t>
    </r>
    <r>
      <rPr>
        <sz val="12"/>
        <rFont val="Arial"/>
        <family val="2"/>
      </rPr>
      <t>La validez de la cotización no podrá ser Inferior a 30 días.</t>
    </r>
    <r>
      <rPr>
        <b/>
        <sz val="12"/>
        <rFont val="Arial"/>
        <family val="2"/>
      </rPr>
      <t xml:space="preserve">
NOTA 8: </t>
    </r>
    <r>
      <rPr>
        <sz val="12"/>
        <rFont val="Arial"/>
        <family val="2"/>
      </rPr>
      <t>Recuerde que la forma de pago está sujeta a las condiciones establecidas por la Universidad de Cundinamarca para el presente proceso.</t>
    </r>
    <r>
      <rPr>
        <b/>
        <sz val="12"/>
        <rFont val="Arial"/>
        <family val="2"/>
      </rPr>
      <t xml:space="preserve">
NOTA 9: </t>
    </r>
    <r>
      <rPr>
        <sz val="12"/>
        <rFont val="Arial"/>
        <family val="2"/>
      </rPr>
      <t xml:space="preserve">Verifique el término de ejecución establecido en los términos de la solicitud de cotización y/o sus anexos.
</t>
    </r>
    <r>
      <rPr>
        <b/>
        <sz val="12"/>
        <rFont val="Arial"/>
        <family val="2"/>
      </rPr>
      <t xml:space="preserve">NOTA 10: </t>
    </r>
    <r>
      <rPr>
        <sz val="12"/>
        <rFont val="Arial"/>
        <family val="2"/>
      </rPr>
      <t xml:space="preserve">Señor cotizante recuerde revisar la </t>
    </r>
    <r>
      <rPr>
        <b/>
        <sz val="12"/>
        <rFont val="Arial"/>
        <family val="2"/>
      </rPr>
      <t>Solicitud de cotización - Adquisición de bienes, servicios u obras Contratación Directa o Términos de Referencia de la Invitación Pública / Privada</t>
    </r>
    <r>
      <rPr>
        <sz val="12"/>
        <rFont val="Arial"/>
        <family val="2"/>
      </rPr>
      <t xml:space="preserve"> y anexos en su totalidad y tener en cuenta todas las condiciones establecidas para la presentación de la oferta.
</t>
    </r>
    <r>
      <rPr>
        <b/>
        <sz val="12"/>
        <rFont val="Arial"/>
        <family val="2"/>
      </rPr>
      <t xml:space="preserve">NOTA 11: </t>
    </r>
    <r>
      <rPr>
        <sz val="12"/>
        <rFont val="Arial"/>
        <family val="2"/>
      </rPr>
      <t xml:space="preserve">En el caso consorcios y de las uniones temporales el formato </t>
    </r>
    <r>
      <rPr>
        <b/>
        <sz val="12"/>
        <rFont val="Arial"/>
        <family val="2"/>
      </rPr>
      <t xml:space="preserve">ABSr125 </t>
    </r>
    <r>
      <rPr>
        <sz val="12"/>
        <rFont val="Arial"/>
        <family val="2"/>
      </rPr>
      <t xml:space="preserve">deberá ser diligenciado por el Representante Legal del consorcio o unión temporal.
</t>
    </r>
    <r>
      <rPr>
        <b/>
        <sz val="12"/>
        <rFont val="Arial"/>
        <family val="2"/>
      </rPr>
      <t xml:space="preserve">NOTA 12: </t>
    </r>
    <r>
      <rPr>
        <sz val="12"/>
        <rFont val="Arial"/>
        <family val="2"/>
      </rPr>
      <t xml:space="preserve">Teniendo en cuenta la cantidad de ítems que componen las especificaciones técnicas, con el fin de facilitar la revisión de la oferta económica, el proponente deberá presentar en formato EXCEL .xlsx copia del formato de oferta económica con la respectiva formulación. </t>
    </r>
  </si>
  <si>
    <t>VALOR GRAVADO IVA 5%</t>
  </si>
  <si>
    <t>VALOR GRAVADO IVA 19%</t>
  </si>
  <si>
    <t>IVA 5%</t>
  </si>
  <si>
    <t>IVA 19 %</t>
  </si>
  <si>
    <t xml:space="preserve">TOTAL IVA </t>
  </si>
  <si>
    <t>IMPUESTO NACIONAL AL CONSUMO –INC  8%</t>
  </si>
  <si>
    <t>TOTAL IMPUESTO NACIONAL AL CONSUMO –INC</t>
  </si>
  <si>
    <t>TOTAL OFERTA</t>
  </si>
  <si>
    <t xml:space="preserve">FIRMA REPRESENTANTE LEGAL Y/O PERSONA NATURAL </t>
  </si>
  <si>
    <t>32.1-41</t>
  </si>
  <si>
    <t>Diagonal 18 No. 20-29 Fusagasugá – Cundinamarca</t>
  </si>
  <si>
    <t>Teléfono: (601) 8281483 Línea Gratuita: 018000180414</t>
  </si>
  <si>
    <t xml:space="preserve">www.ucundinamarca.edu.co E-mail: info@ucundinamarca.edu.co </t>
  </si>
  <si>
    <t>NIT: 890.680.062-2</t>
  </si>
  <si>
    <t>Porcentajes IVA</t>
  </si>
  <si>
    <t>Porcentajes INC</t>
  </si>
  <si>
    <t>PERSONA NATURAL  NO RESPONSABLE DE IVA</t>
  </si>
  <si>
    <t>PERSONA NATURAL  RESPONSABLE DE IVA</t>
  </si>
  <si>
    <t>PERSONA JURÍDICA</t>
  </si>
  <si>
    <t>CÓDIGO: ABSF125</t>
  </si>
  <si>
    <t>PÁGINA: 6 de 6</t>
  </si>
  <si>
    <t>CONTROL DE CAMBIOS</t>
  </si>
  <si>
    <t>VERSIÓN</t>
  </si>
  <si>
    <t>FECHA DE APROBACIÓN</t>
  </si>
  <si>
    <t>DESCRIPCIÓN DEL CAMBIO</t>
  </si>
  <si>
    <t>AAAA</t>
  </si>
  <si>
    <t>MM</t>
  </si>
  <si>
    <t>DD</t>
  </si>
  <si>
    <t>Emisión del documento.</t>
  </si>
  <si>
    <t xml:space="preserve">Se incluye impuesto nacional al consumo INC y aspectos para tener en cuenta (Nota 5 y 6). Se relaciona en la Nota 10, formato 
de justificación de precios bajos (ABSr132). </t>
  </si>
  <si>
    <t xml:space="preserve">Se incluye Nota 11 “Cuando se trate de un proceso de selección para un contrato de TRACTO SUCESIVO”, se ajustan las Notas 9, 11 y 13, acorde a la solicitud de cotización, se suprime el término de “invitación pública”. </t>
  </si>
  <si>
    <t>Se cambia el nombre; El formato pasa a ser libro Excel que dispone tres (3) hojas para diligenciar según la necesidad, donde se suprime el ABSr126 y pasa a hacer parte del libro del ABSr125; se ajustan los aspectos obligatorios y se incluye espacio para logos.</t>
  </si>
  <si>
    <t>02</t>
  </si>
  <si>
    <t>Se ajusto la formula en la pagina 1 las celdas O68 Y O69; Se ajusta la formula en la pagina 2 las celdas O28 Y O29; Se ajusta la formula en la pagina 4 las celdas O38 Y O38</t>
  </si>
  <si>
    <t>07</t>
  </si>
  <si>
    <t>Se modifica el código ABSr097 teniendo en cuenta que el formato se sistematizó en la sección ASPECTOS OBLIGATORIOS A TENER EN CUENTA.</t>
  </si>
  <si>
    <t>ELABORÓ</t>
  </si>
  <si>
    <t>NOMBRES Y APELLIDOS</t>
  </si>
  <si>
    <t>CARGO</t>
  </si>
  <si>
    <t>Andrés Felipe Sarmiento Rincón</t>
  </si>
  <si>
    <t>Técnico I</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</si>
  <si>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</si>
  <si>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</si>
  <si>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</si>
  <si>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</si>
  <si>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</si>
  <si>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</si>
  <si>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</si>
  <si>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</si>
  <si>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</si>
  <si>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MAQUINA LEG PRESS Placa: 34301 MANTENIMIENTO PREVENTIVO  1. Revisión de estructura y soldaduras, 2. Limpiezas de guías, rieles y partes moviles, 3. Limpieza de rosamientos, 4. Limpieza de componentes electricos y electronicos, 5. Lubricación de las partes móviles, 6. Revisión de las poleas y cables, 7. Verificación de la seguridad de las conexiones como tornilos o tuernas, inspección de las tuercas de seguridad, 8. Verificación del sistema hidráulico, 9. Prueba de funcionamiento, 10. Entrega funcional del equipo.  MANTENIMIENTO CORRECTIVO 11. Suministro y cambio de espuma de alta densidad y tapicería, 12. Suministro y cambio de tornillos o poleas dañadas, 13. Soldadura de partes que lo requieran, 14. Pintura en general. </t>
  </si>
  <si>
    <t>BANCO PECHO PLANO Placa: 34300 MANTENIMIENTO PREVENTIVO 1. Verificación de la tapicería, 2.Revisión de los tornillos y pernos, 3. Revisión de estructura y soldaduras, 4. Limpieza general del equipo, 5. Entrega funcional. MANTENIMIENTO CORRECTIVO 6. Suministro y cambio de espuma de alta densidad y tapicería, 7. Sodadura de partes que lo requieran. </t>
  </si>
  <si>
    <t>PANTORRILLA SENTADO Placa: 34299 MANTENIMIENTO PREVENTIVO 1. Limpieza general del equipo, 2. Revisión de estrutura y soldadura, 3. Revisión de tornillos, pernos y pines de seguridad, 4. Limpieza de partes métalicas, 5. Lubriación de partes móviles, 6. Entrega funcional del equipo.  MANTENIMIENTO CORRECTIVO 7. Suministro y cambio de espuma de alta densidad y tapicería, 8. Soldadura de partes que lo requieran, 9. Suministro y cambios de tornillos y pines de seguridad de ser necesario. </t>
  </si>
  <si>
    <t>SMITH LINEAR Placa: 34302 MANTENIMIENTO PREVENTIVO 1. Revisión de estructura y marco, 2.Verificación de la barra, 3.Limpieza de la barra y guías, 4.Lubricación de las guías de la barra, 5. Rodamientos y poleas, 6. Revisión y ajuste de pasadores y mecanismos de ajuste, 7.Revisión y ajuste de ganchos de segruidad, 8.Inspección de las bases de las pesas, 9.Prueba funcional, 10.Entrega funcional del equipo. </t>
  </si>
  <si>
    <t>PRENSA ATLETICA ESTANDAR Placa: 34303, 34304 MANTENIMIENTO PREVENTIVO  1. Revisión de estructura y soldaduras, 2.Limpiezas de guías, rieles y partes moviles, 3.Limpieza de rosamientos, 4.Limpieza de componentes electricos y electronicos, 5.Lubricación de las partes móviles, 6.Revisión de las poleas y cables, 7. Verificación de la seguridad de las conexiones como tornilos o tuernas, 8.Inspección de las tuercas de seguridad, 9.Verificación del sistema hidráulico, 10.Prueba de funcionamiento, 11.Entrega funcional del equipo.  MANTENIMIENTO CORRECTIVO 12.Suministro y cambio de espuma de alta densidad y tapicería, 13.Suministro y cambio de tornillos o poleas dañadas, 14.Suministro y cambio de poleas y rodamientos, 15.Soldadura de partes que lo requieran, 16.Pintura en general. </t>
  </si>
  <si>
    <t>SOPORTE DE SENTADILLA LIBRE Placa: 34305 MANTENIMIENTO PREVENTIVO 1. Revisión del marco metálico, 2.Limpieza y lubricación de las partes, 3. Entrega funcional del equipo.  MANTENIMIENTO CORRECTIVO 4. Pintura del equipo, 5.Suminstro y cambio de pines de seguridad. </t>
  </si>
  <si>
    <t>BANCO PREDICADOR Placa: 34306 MANTENIMIENTO PREVENTIVO 1. Verificación de la tapicería, 2.Revisión de los tornillos y pernos, 3.Revisión de estructura y soldaduras, 4.Limpieza general del equipo, 5.Entrega funcional. MANTENIMIENTO CORRECTIVO 6. Suministro y cambio de espuma de alta densidad y tapicería, 7. Sodadura de partes que lo requieran. </t>
  </si>
  <si>
    <t>FLEXION DE PIERNA  ACOSTADO Placa: 34307 MANTENIMIENTO PREVENTIVO  1. Revisión de estructura y soldaduras, 2. Limpiezas de guías, rieles y partes moviles, 3.Limpieza de rosamientos, 4.Limpieza de componentes electricos y electronicos, 5.Lubricación de las partes móviles, 6.Revisión de las poleas y cables, 7.Verificación de la seguridad de las conexiones como tornilos o tuernas, 8.Inspección de las tuercas de seguridad, 9.Verificación del sistema hidráulico, 10.Prueba de funcionamiento, 11.Entrega funcional del equipo.  MANTENIMIENTO CORRECTIVO 12. Suministro y cambio de espuma de alta densidad y tapicería, 13.Suministro y cambio de tornillos o poleas dañadas, 14.Suministro y cambio de poleas y rodamientos, 15.Soldadura de partes que lo requieran, 16.Pintura en general. </t>
  </si>
  <si>
    <t>REMO T APOYO Placa: 34308 MANTENIMIENTO PREVENTIVO  1. Revisión de estructura y soldaduras, 2.Limpiezas de guías, rieles y partes moviles, 3.Limpieza de rosamientos, 4.Limpieza de componentes electricos y electronicos, 5.Lubricación de las partes móviles, 6.Revisión de las poleas y cables, 7.Verificación de la seguridad de las conexiones como tornilos o tuernas, 8.Inspección de las tuercas de seguridad, 9.Verificación del sistema hidráulico, 10.Prueba de funcionamiento, 11.Entrega funcional del equipo.  MANTENIMIENTO CORRECTIVO 12. Suministro y cambio de espuma de alta densidad y tapicería, 13.Suministro y cambio de tornillos o poleas dañadas, 14.Suministro y cambio de poleas y rodamientos, 15.Soldadura de partes que lo requieran, 16.Pintura en general. </t>
  </si>
  <si>
    <t>PRESS PECHO OLIMPICO PLANO  Placa: 34309 MANTENIMIENTO PREVENTIVO 1. Verificación de la tapicería, 2.Revisión de los tornillos y pernos, 3.Revisión de estructura y soldaduras, 4.Limpieza general del equipo, 5.Entrega funcional. MANTENIMIENTO CORRECTIVO 6. Suministro y cambio de espuma de alta densidad y tapicería, 7.Sodadura de partes que lo requieran. </t>
  </si>
  <si>
    <t>PRESS PECHO OLIMPLICO INCLINADO Placa: 34310 MANTENIMIENTO PREVENTIVO 1. Verificación de la tapicería, 2.Revisión de los tornillos y pernos, 3.Revisión de estructura y soldaduras, 4.Limpieza general del equipo, 5.Entrega funcional. MANTENIMIENTO CORRECTIVO 6. Suministro y cambio de espuma de alta densidad y tapicería, 7. Sodadura de partes que lo requieran.</t>
  </si>
  <si>
    <t>MULTIFUERZA CON CINCO TORRES Placa: 34312 MANTENIMIENTO PREVENTIVO  1. Revisión de estructura y soldaduras, 2.Limpiezas de guías, rieles y partes moviles, 3.Limpieza de rosamientos, 4.Limpieza de componentes electricos y electronicos, 5.Lubricación de las partes móviles, 6.Revisión de las poleas y cables, 7.Verificación de la seguridad de las conexiones como tornilos o tuernas, 8.Inspección de las tuercas de seguridad, 9.Verificación del sistema hidráulico, 10.Vrueba de funcionamiento, 11.Entrega funcional del equipo.  MANTENIMIENTO CORRECTIVO 12. Suministro y cambio de guayas para trafico pesado, 13.Suministro y cambio de tornillos, 14.Suministro y cambio de poleas y rodamientos, 15.Soldadura de partes que lo requieran, 16.Pintura en general. </t>
  </si>
  <si>
    <t>DICOS OLIMPICOS 2,5 LIBRAS JUEGO POR 10 UNI Placa: 34313 MANTENIMIENTO PREVENTIVO 1. Limpieza general,  2.Pintura protectora de extrema resistencia, diseñada especificamente para elementos metálicos someticos a trafico pesado. 3. Entrega funcional del equipo.</t>
  </si>
  <si>
    <t>DISCOS OLIMPICOS 5 LIBRAS JUEGO POR 9 UNI Placa: 34314 MANTENIMIENTO PREVENTIVO 1. Limpieza general,  2.Pintura protectora de extrema resistencia, diseñada especificamente para elementos metálicos someticos a trafico pesado. 3. Entrega funcional del equipo.</t>
  </si>
  <si>
    <t>DISCOS OLIMPICOS 10 LIBRAS JUEGO POR 9 UNI Placa: 34315 MANTENIMIENTO PREVENTIVO 1. Limpieza general,  2.Pintura protectora de extrema resistencia, diseñada especificamente para elementos metálicos someticos a trafico pesado. 3. Entrega funcional del equipo.</t>
  </si>
  <si>
    <t> DISCOS OLIMPICOS 25 LIBRAS  JUEGO POR 10 UNI Placa: 34316 MANTENIMIENTO PREVENTIVO 1. Limpieza general,  2.Pintura protectora de extrema resistencia, diseñada especificamente para elementos metálicos someticos a trafico pesado. 3. Entrega funcional del equipo.</t>
  </si>
  <si>
    <t>DISCOS OLIMPICOS 45 LIBRAS JUEGO POR 8UNI Placa: 34317 MANTENIMIENTO PREVENTIVO 1. Limpieza general,  2.Pintura protectora de extrema resistencia, diseñada especificamente para elementos metálicos someticos a trafico pesado. 3. Entrega funcional del equipo.</t>
  </si>
  <si>
    <t>BARRA OLIMPICA 1.90 MTRS Placa: 34318, 34319 MANTENIMIENTO PREVENTIVO 1. Limpieza general,  2.Pintura protectora de extrema resistencia, diseñada especificamente para elementos metálicos someticos a trafico pesado. 3. Entrega funcional del equipo.</t>
  </si>
  <si>
    <t> BARRA OLIMPICA 1.60 MTRS Placa: 34320 MANTENIMIENTO PREVENTIVO 1. Limpieza general,  2.Pintura protectora de extrema resistencia, diseñada especificamente para elementos metálicos someticos a trafico pesado. 3. Entrega funcional del equipo.</t>
  </si>
  <si>
    <t> BARRA Z  Placa: 34321 MANTENIMIENTO PREVENTIVO 1. Limpieza general,  2.Pintura protectora de extrema resistencia, diseñada especificamente para elementos metálicos someticos a trafico pesado. 3. Entrega funcional del equipo.</t>
  </si>
  <si>
    <t>BANCO INCLINADO SG 6014, MARCA GYM SHOP MULTIPOSICION  Placa: 43516 MANTENIMIENTO PREVENTIVO 1. Verificación de la tapicería, 2.Revisión de los tornillos y pernos, 3.Revisión de estructura y soldaduras, 4.Limpieza general del equipo, 5.Entrega funcional. MANTENIMIENTO CORRECTIVO 6. Suministro y cambio de espuma de alta densidad y tapicería, 7.Sodadura de partes que lo requieran. </t>
  </si>
  <si>
    <t>SOPORTE VERTICAL AB  FLEXIONES Y DOMINADAS Placa: 43517 MANTENIMIENTO PREVENTIVO 1. Limpieza general,  2.Pintura protectora de extrema resistencia, diseñada especificamente para elementos metálicos someticos a trafico pesado. 3. Entrega funcional del equipo. </t>
  </si>
  <si>
    <t>BANCO PARA HIPEREXTENCION LUMBARES Placa: 43518 MANTENIMIENTO PREVENTIVO 1. Verificación de la tapicería, 2. Revisión de los tornillos y pernos, 3. Revisión de estructura y soldaduras, 4. Limpieza general del equipo, 5. Entrega funcional. MANTENIMIENTO CORRECTIVO 6. Suministro y cambio de espuma de alta densidad y tapicería, 7. Sodadura de partes que lo requieran.   </t>
  </si>
  <si>
    <t>BANCO PARA ABDOMINALES, MARCA GYM SHOP Placa: 43519 MANTENIMIENTO PREVENTIVO 1. Verificación de la tapicería, 2. Revisión de los tornillos y pernos, 3. Revisión de estructura y soldaduras, 4.Limpieza general del equipo, 5. Entrega funcional. MANTENIMIENTO CORRECTIVO 6.  Suministro y cambio de espuma de alta densidad y tapicería, 7. Sodadura de partes que lo requieran. </t>
  </si>
  <si>
    <t>BANCO PRENSA DECLINADO, MARCA GYM SHOP Placa: 43520, 43521 MANTENIMIENTO PREVENTIVO 1. Verificación de la tapicería, 2. Revisión de los tornillos y pernos, 3. Revisión de estructura y soldaduras, 4.Limpieza general del equipo, 5. Entrega funcional. MANTENIMIENTO CORRECTIVO 6. Suministro y cambio de espuma de alta densidad y tapicería, 7. Sodadura de partes que lo requieran. </t>
  </si>
  <si>
    <t>BICICLETA DE SPINNING, MARCA GRAND EVOLITION Placa: 43522, 43523, 43524 MANTENIMIENTO PREVENTIVO 1. Limpieza general del equipo, 2. Revisión y ajuste de partes móviles, 3. Lubricar y tensar cadena, 4. Revisión y ajuste de asiento y manubrio, 5. Revisión de sistema de frenado, 6. Revisión de tornillos y partes de seguridad, 7. Lubricación general, 8. Prueba de funcionamiento, 9. Entrega funcional del equipo.  MANTENIMIENTO CORRECTIVO Suministro y cambio de pedales, suministro y cambio de eje de cartucho.</t>
  </si>
  <si>
    <t>PRENSA PARA PECTORALES, MARCA GYM SHOP Placa: 47232 MANTENIMIENTO PREVENTIVO  1. Revisión de estructura y soldaduras, 2. Limpiezas de guías, rieles y partes moviles, 3.Limpieza de rosamientos, 4.Limpieza de componentes electricos y electronicos, 5.Lubricación de las partes móviles, 6.Revisión de las poleas y cables, 7.Verificación de la seguridad de las conexiones como tornilos o tuernas, 8.Inspección de las tuercas de seguridad, 9.Verificación del sistema hidráulico, 10. Vrueba de funcionamiento, 11. Entrega funcional del equipo.  MANTENIMIENTO CORRECTIVO 12. Suministro y cambio de espuma de alta densidad y tapicería, 13. Suministro y cambio de tornillos dañados, 14. Suministro y cambio de poleas y rodamientos, 15. Soldadura de partes que lo requieran, 16. Pintura en general. </t>
  </si>
  <si>
    <t>FIT POWER MULTI HIP Placa: 47233 MANTENIMIENTO PREVENTIVO  1. Revisión de estructura y soldaduras, 2. Limpiezas de guías, rieles y partes moviles, 3. Limpieza de rosamientos, 4. Limpieza de componentes electricos y electronicos, 5. Lubricación de las partes móviles, 6. Revisión de las poleas y cables, 7. Verificación de la seguridad de las conexiones como tornilos o tuernas, inspección de las tuercas de seguridad, 8. Verificación del sistema hidráulico, prueba de funcionamiento, 9. Entrega funcional del equipo.  MANTENIMIENTO CORRECTIVO 10. Suministro y cambio de espuma de alta densidad y tapicería, 11.Suministro y cambio de tornillos dañados,  12.Suministro y cambio de poleas y rodamientos, 13. Soldadura de partes que lo requieran, 14. Pintura en general. </t>
  </si>
  <si>
    <t>MAQUINA PECTORAL DELTOIDES, MARCAGYM SHOP Placa: 47234 MANTENIMIENTO PREVENTIVO  1. Revisión de estructura y soldaduras, 2. Limpiezas de guías, rieles y partes moviles, 3. Limpieza de rosamientos, 4. Limpieza de componentes electricos y electronicos, 5. Lubricación de las partes móviles, 6. Revisión de las poleas y cables, 7. Verificación de la seguridad de las conexiones como tornilos o tuernas, inspección de las tuercas de seguridad, 8. Verificación del sistema hidráulico, 9. Prueba de funcionamiento, 10. Entrega funcional del equipo.  MANTENIMIENTO CORRECTIVO 11. Suministro y cambio de espuma de alta densidad y tapicería, suministro y cambio de tornillos dañados,  12. Suministro y cambio de poleas y rodamientos, 13. Soldadura de partes que lo requieran, 14. Pintura en general. </t>
  </si>
  <si>
    <t>BICICLETA DE SPINNING, MARCA STUDIO CICLE Placa: 47264 MANTENIMIENTO PREVENTIVO 1. Limpieza general del equipo, 2. Revisión y ajuste de partes móviles, 3. Lubricar y tensar cadena, 4. Revisión y ajuste de asiento y manubrio, 5. Revisión de sistema de frenado, 6. Revisión de tornillos y partes de seguridad, 7. Lubricación general, 8. Prueba de funcionamiento, 9. Entrega funcional del equipo.  MANTENIMIENTO CORRECTIVO Suministro y cambio de pedales, suministro y cambio de eje de cartucho.</t>
  </si>
  <si>
    <t>MAQUINA CROSSOVER COMPACTO, ACERO DE ALTA RESISTENCIA Placa: 56241 MANTENIMIENTO PREVENTIVO  1. Revisión de estructura y soldaduras, 2. Limpiezas de guías, rieles y partes moviles, 3. Limpieza de rosamientos, 4. Limpieza de componentes electricos y electronicos, 5. Lubricación de las partes móviles, 6. Revisión de las poleas y cables, 7. Verificación de la seguridad de las conexiones como tornilos o tuernas, inspección de las tuercas de seguridad, 8. Verificación del sistema hidráulico, prueba de funcionamiento, 9. Entrega funcional del equipo.  MANTENIMIENTO CORRECTIVO 10. Suministro y cambio de espuma de alta densidad y tapicería, 11.Suministro y cambio de tornillos dañados,  12.Suministro y cambio de poleas y rodamientos, 13. Soldadura de partes que lo requieran, 14. Pintura en general. </t>
  </si>
  <si>
    <t>BARRA OLIMPICA CROMADA Y MOLETIADA LONGITUD 218.44 Placa: 56242 MANTENIMIENTO PREVENTIVO 1. Limpieza general, 2. Pintura cromada protectora de extrema resistencia, diseñada especificamente para elementis metálicos someticos a trafico pesado, 3. Lubricación de partes móviles, 4. Entega funcional. </t>
  </si>
  <si>
    <t>BARRA OLIMPICA CROMADA Y MOLETIADA LONGITUD 218.45 PLaca: 56243 MANTENIMIENTO PREVENTIVO 1. Limpieza general, 2. Pintura cromada protectora de extrema resistencia, diseñada especificamente para elementis metálicos someticos a trafico pesado, 3. Lubricación de partes móviles, 4. Entega funcional. </t>
  </si>
  <si>
    <t>BARRA OLIMPICA CROMADA Y MOLETIADA LONGITUD 218.46 Placa: 56244 MANTENIMIENTO PREVENTIVO 1. Limpieza general, 2. Pintura cromada protectora de extrema resistencia, diseñada especificamente para elementis metálicos someticos a trafico pesado, 3. Lubricación de partes móviles, 4. Entega funcional. </t>
  </si>
  <si>
    <t>BARRA OLIMPICA CROMADA Y MOLETIADA LONGITUD 218.47 Placa: 56245 MANTENIMIENTO PREVENTIVO 1. Limpieza general, 2. Pintura cromada protectora de extrema resistencia, diseñada especificamente para elementis metálicos someticos a trafico pesado, 3. Lubricación de partes móviles, 4. Entega funcional. </t>
  </si>
  <si>
    <t>BARRA OLIMPICA CROMADA Y MOLETIADA LONGITUD 218.48 Placa: 56246 MANTENIMIENTO PREVENTIVO 1. Limpieza general, 2. Pintura cromada protectora de extrema resistencia, diseñada especificamente para elementis metálicos someticos a trafico pesado, 3. Lubricación de partes móviles, 4. Entega funcional. </t>
  </si>
  <si>
    <t>BARRA Z, CROMADA Placa: 56247, 56248 MANTENIMIENTO PREVENTIVO 1. Limpieza general, 2. Pintura cromada protectora de extrema resistencia, diseñada especificamente para elementis metálicos someticos a trafico pesado, 3. Lubricación de partes móviles, 4. Entega funcional. </t>
  </si>
  <si>
    <t>BARRA ROMANA DE ACERO SOLIDO Y CROMADA Placa: 56249, 56250 MANTENIMIENTO PREVENTIVO 1. Limpieza general, 2. Pintura cromada protectora de extrema resistencia, diseñada especificamente para elementis metálicos someticos a trafico pesado, 3. Lubricación de partes móviles, 4. Entega funcional. </t>
  </si>
  <si>
    <t>BANCA MILTI POSISCION 6 NIVELES  Placa: 56253 MANTENIMIENTO PREVENTIVO 1. Limpieza general, 2. Pintura cromada protectora de extrema resistencia, diseñada especificamente para elementis metálicos someticos a trafico pesado, 3. Lubricación de partes móviles, 4. Suministro y cambio de tapizado, 5. Entega funcional. </t>
  </si>
  <si>
    <t>BANCA ABDOMINALES CON BLOQUEO PARA PIERNAS Placa: 56256, 56257, 56255 MANTENIMIENTO PREVENTIVO 1. Verificación de la tapicería, 2. Revisión de los tornillos y pernos, 3. Revisión de estructura y soldaduras, 5. Limpieza general del equipo, 6. Entrega funcional. MANTENIMIENTO CORRECTIVO 7. Suministro y cambio de espuma de alta densidad y tapicería, 8. Sodadura de partes que lo requieran. </t>
  </si>
  <si>
    <t>LEG PRESS CALF, MARCA GYM SHOP Placa: 47268 MANTENIMIENTO PREVENTIVO  1. Revisión de estructura y soldaduras, 2. Limpiezas de guías, rieles y partes moviles, 3. Limpieza de rosamientos, 4. Limpieza de componentes electricos y electronicos, 5. Lubricación de las partes móviles, revisión de las poleas y cables, 6. Verificación de la seguridad de las conexiones como tornilos o tuernas, 7. Inspección de las tuercas de seguridad, 8. Verificación del sistema hidráulico, 8. Prueba de funcionamiento, 9. Entrega funcional del equipo.  MANTENIMIENTO CORRECTIVO 10. Suministro y cambio de espuma de alta densidad y tapicería, 11. Suministro y cambio de tornillos dañados, 12. Suministro y cambio de poleas y rodamientos, 13. Soldadura de partes que lo requieran, 14. Pintura en general. </t>
  </si>
  <si>
    <t>MILTIPRENSA Placa: 47590 MANTENIMIENTO PREVENTIVO  1. Revisión de estructura y soldaduras, 2. Limpiezas de guías, rieles y partes moviles, 3.Limpieza de rosamientos, 4.Limpieza de componentes electricos y electronicos, 5. Lubricación de las partes móviles, 6. Revisión de las poleas y cables, 7.Verificación de la seguridad de las conexiones como tornilos o tuernas, inspección de las tuercas de seguridad, 8. Verificación del sistema hidráulico, 9. Prueba de funcionamiento, 10. Entrega funcional del equipo.  MANTENIMIENTO CORRECTIVO 11. Suministro y cambio de espuma de alta densidad y tapicería, 12. Suministro y cambio de tornillos o poleas dañadas, 13. Soldadura de partes que lo requieran, 14. Pintura en general. </t>
  </si>
  <si>
    <t>MAQUINA PARA ADUCTORES Placa: 47591 MANTENIMIENTO PREVENTIVO  1. Revisión de estructura y soldaduras, 2. Limpiezas de guías, rieles y partes moviles, 3. Limpieza de rosamientos, 4. Limpieza de componentes electricos y electronicos, 5. Lubricación de las partes móviles, 6. Revisión de las poleas y cables, 7. Verificación de la seguridad de las conexiones como tornilos o tuernas, 8. Inspección de las tuercas de seguridad, 9. Verificación del sistema hidráulico, 10. Prueba de funcionamiento, 11. Entrega funcional del equipo.  MANTENIMIENTO CORRECTIVO 12. Suministro y cambio de espuma de alta densidad y tapicería, 13. Suministro y cambio de tornillos dañados, 14. Suministro y cambio de poleas y rodamientos, 15. Soldadura de partes que lo requieran, 16. Pintura en general. </t>
  </si>
  <si>
    <t>BICICLETA DE SPINNING Placa: 47593, 47594, 47595, 47596, 47266 MANTENIMIENTO PREVENTIVO 1. Limpieza general del equipo, 2. Revisión y ajuste de partes móviles, 3. Lubricar y tensar cadena, 4. Revisión y ajuste de asiento y manubrio, 5. Revisión de sistema de frenado, 6. Revisión de tornillos y partes de seguridad, 7. Lubricación general, 8. Prueba de funcionamiento, 9. Entrega funcional del equipo.  MANTENIMIENTO CORRECTIVO 10. Suministro y cambio de pedales, 11. Suministro y cambio de eje de cartucho.</t>
  </si>
  <si>
    <t>CAMINADOR TROTADOR PARA TARFICO PESADO Placa: 56090, 56031, 56092, 56094, 56095, 56096, 56097, 56098, 56099, 56093 MANTENIMIENTO PREVENTIVO  1. Limpieza general del equipo, 2. Revisón y ajuste de la cinta, 3. Lubricación de todas las partes, 4. Inspección del motor y componentes elécticos, 5. Revisión de tornillos y estructuras, 6. Revisión del sistema de seguridad, 7. Prueba funcional, 8. Entrega funcional del equipo. </t>
  </si>
  <si>
    <t>ELIPTICA STRIDE MANUALMENTE AJUSTABLE Placa: 56100, 56101, 56102, 56103, 56104 MANTENIMIENTO PREVENTIVO  1. Limpieza general del equipo, 2. Revisón y ajuste de la cinta, 3. Lubricación de todas las partes, 4. Inspección del motor y componentes elécticos, 5. Revisión de tornillos y estructuras, 6. Revisión del sistema de seguridad, 7. Prueba funcional, 8. Entrega funcional del equipo. </t>
  </si>
  <si>
    <t>BANCA OLIMPICA DE PECHO Placa: 56105, 56106 MANTENIMIENTO PREVENTIVO 1. Verificación de la tapicería, 2. Revisión de los tornillos y pernos, 3. Revisión de estructura y soldaduras, 4. Limpieza general del equipo, 5. Entrega funcional. MANTENIMIENTO CORRECTIVO 6. Suministro y cambio de espuma de alta densidad y tapicería, 7. Sodadura de partes que lo requieran. </t>
  </si>
  <si>
    <t>ESCALADORA ELECTRICA Placa: 56263 MANTENIMIENTO PREVENTIVO  1. Limpieza general del equipo, 2. Revisón y ajuste de la cinta, 3. Lubricación de todas las partes, 4. Inspección del motor y componentes elécticos, 5. Revisión de tornillos y estructuras, 6. Revisión del sistema de seguridad, 7. Prueba funcional, 8. Entrega funcional del equipo.   </t>
  </si>
  <si>
    <t>BICIBLETA PARA SPINNING  Placa: 56264, 56265, 56266, 56267, 56268, 56269, 56270 MANTENIMIENTO PREVENTIVO 1. Limpieza general del equipo, 2. Revisión y ajuste de partes móviles, 3. Lubricar y tensar cadena, 4. Revisión y ajuste de asiento y manubrio, 5. Revisión de sistema de frenado, 6. Revisión de tornillos y partes de seguridad, 7. Lubricación general, 8. Prueba de funcionamiento, 9. Entrega funcional del equipo.  MANTENIMIENTO CORRECTIVO 10. Suministro y cambio de pedales, 11. Suministro y cambio de eje de cartucho.</t>
  </si>
  <si>
    <t>Bicicleta de spinning Placa: 47261, 47262, 47263, 47265, 47267 MANTENIMIENTO PREVENTIVO 1. Limpieza general del equipo, 2. Revisión y ajuste de partes móviles, 3. Lubricar y tensar cadena, 4. Revisión y ajuste de asiento y manubrio, 5. Revisión de sistema de frenado, 6. Revisión de tornillos y partes de seguridad, 7. Lubricación general, 8. Prueba de funcionamiento, 9. Entrega funcional del equipo. </t>
  </si>
  <si>
    <t>SERVICIO DE MANTENIMIENTO CORRECTIVO QUE INCLUYA LOS RESPUESTOS NO ESPECIFICADOS EN LOS ITEMS PREVIAMENTE LISTADOS, POR UN VALOR DE OCHO MILLONES DE PESOS M/TE ($8.000.000) IVA INCLUIDO. </t>
  </si>
  <si>
    <t>UNIDAD</t>
  </si>
  <si>
    <t>GLOBAL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</si>
</sst>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4" formatCode="_-&quot;$&quot;\ * #,##0.00_-;\-&quot;$&quot;\ * #,##0.00_-;_-&quot;$&quot;\ * &quot;-&quot;??_-;_-@_-"/>
    <numFmt numFmtId="43" formatCode="_-* #,##0.00_-;\-* #,##0.00_-;_-* &quot;-&quot;??_-;_-@_-"/>
    <numFmt numFmtId="164" formatCode="_-* #,##0_-;\-* #,##0_-;_-* &quot;-&quot;??_-;_-@_-"/>
    <numFmt numFmtId="165" formatCode="yyyy\-mm\-dd;@"/>
  </numFmts>
  <fonts count="40" x14ac:knownFonts="1">
    <font>
      <sz val="11"/>
      <color theme="1"/>
      <name val="Calibri"/>
      <family val="2"/>
      <scheme val="minor"/>
    </font>
    <font>
      <sz val="11"/>
      <color theme="1"/>
      <name val="Arial"/>
      <family val="2"/>
    </font>
    <font>
      <sz val="11"/>
      <color rgb="FF000000"/>
      <name val="Arial"/>
      <family val="2"/>
    </font>
    <font>
      <sz val="10"/>
      <color theme="1"/>
      <name val="Arial"/>
      <family val="2"/>
    </font>
    <font>
      <b/>
      <sz val="10"/>
      <color rgb="FF292929"/>
      <name val="Arial"/>
      <family val="2"/>
    </font>
    <font>
      <sz val="11"/>
      <color theme="1"/>
      <name val="Calibri"/>
      <family val="2"/>
      <scheme val="minor"/>
    </font>
    <font>
      <b/>
      <sz val="10"/>
      <color theme="1"/>
      <name val="Arial"/>
      <family val="2"/>
    </font>
    <font>
      <b/>
      <sz val="10"/>
      <color theme="0"/>
      <name val="Arial"/>
      <family val="2"/>
    </font>
    <font>
      <b/>
      <sz val="11"/>
      <color theme="1"/>
      <name val="Arial"/>
      <family val="2"/>
    </font>
    <font>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Arial"/>
      <family val="2"/>
    </font>
    <font>
      <sz val="11"/>
      <color theme="6"/>
      <name val="Calibri"/>
      <family val="2"/>
      <scheme val="minor"/>
    </font>
    <font>
      <sz val="11"/>
      <name val="Arial"/>
      <family val="2"/>
    </font>
    <font>
      <b/>
      <sz val="12"/>
      <name val="Arial"/>
      <family val="2"/>
    </font>
    <font>
      <sz val="12"/>
      <name val="Arial"/>
      <family val="2"/>
    </font>
    <font>
      <i/>
      <sz val="12"/>
      <name val="Arial"/>
      <family val="2"/>
    </font>
    <font>
      <sz val="8"/>
      <name val="Arial"/>
      <family val="2"/>
    </font>
    <font>
      <sz val="8"/>
      <color rgb="FF000000"/>
      <name val="Arial"/>
      <family val="2"/>
    </font>
    <font>
      <u/>
      <sz val="8"/>
      <name val="Arial"/>
      <family val="2"/>
    </font>
    <font>
      <b/>
      <sz val="11"/>
      <color theme="0"/>
      <name val="Arial"/>
      <family val="2"/>
    </font>
    <font>
      <b/>
      <sz val="11"/>
      <color rgb="FFFFFFFF"/>
      <name val="Arial"/>
      <family val="2"/>
    </font>
    <font>
      <b/>
      <sz val="9"/>
      <color rgb="FF292929"/>
      <name val="Arial"/>
      <family val="2"/>
    </font>
    <font>
      <sz val="8"/>
      <name val="Calibri"/>
      <family val="2"/>
      <scheme val="minor"/>
    </font>
    <font>
      <sz val="10"/>
      <color rgb="FF000000"/>
      <name val="Arial"/>
      <family val="2"/>
    </font>
  </fonts>
  <fills count="37">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47">
    <xf numFmtId="0" fontId="0" fillId="0" borderId="0"/>
    <xf numFmtId="9"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0" fillId="0" borderId="0" applyNumberFormat="0" applyFill="0" applyBorder="0" applyAlignment="0" applyProtection="0"/>
    <xf numFmtId="0" fontId="11" fillId="0" borderId="9" applyNumberFormat="0" applyFill="0" applyAlignment="0" applyProtection="0"/>
    <xf numFmtId="0" fontId="12" fillId="0" borderId="10" applyNumberFormat="0" applyFill="0" applyAlignment="0" applyProtection="0"/>
    <xf numFmtId="0" fontId="13" fillId="0" borderId="11" applyNumberFormat="0" applyFill="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7" borderId="12" applyNumberFormat="0" applyAlignment="0" applyProtection="0"/>
    <xf numFmtId="0" fontId="18" fillId="8" borderId="13" applyNumberFormat="0" applyAlignment="0" applyProtection="0"/>
    <xf numFmtId="0" fontId="19" fillId="8" borderId="12" applyNumberFormat="0" applyAlignment="0" applyProtection="0"/>
    <xf numFmtId="0" fontId="20" fillId="0" borderId="14" applyNumberFormat="0" applyFill="0" applyAlignment="0" applyProtection="0"/>
    <xf numFmtId="0" fontId="21" fillId="9" borderId="15" applyNumberFormat="0" applyAlignment="0" applyProtection="0"/>
    <xf numFmtId="0" fontId="22" fillId="0" borderId="0" applyNumberFormat="0" applyFill="0" applyBorder="0" applyAlignment="0" applyProtection="0"/>
    <xf numFmtId="0" fontId="5" fillId="10" borderId="16" applyNumberFormat="0" applyFont="0" applyAlignment="0" applyProtection="0"/>
    <xf numFmtId="0" fontId="23" fillId="0" borderId="0" applyNumberFormat="0" applyFill="0" applyBorder="0" applyAlignment="0" applyProtection="0"/>
    <xf numFmtId="0" fontId="24" fillId="0" borderId="17" applyNumberFormat="0" applyFill="0" applyAlignment="0" applyProtection="0"/>
    <xf numFmtId="0" fontId="2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2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2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2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2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44" fontId="5" fillId="0" borderId="0" applyFont="0" applyFill="0" applyBorder="0" applyAlignment="0" applyProtection="0"/>
  </cellStyleXfs>
  <cellXfs count="133">
    <xf numFmtId="0" fontId="0" fillId="0" borderId="0" xfId="0"/>
    <xf numFmtId="43" fontId="3" fillId="0" borderId="1" xfId="3" applyFont="1" applyFill="1" applyBorder="1" applyAlignment="1" applyProtection="1">
      <alignment horizontal="center" vertical="center"/>
      <protection hidden="1"/>
    </xf>
    <xf numFmtId="0" fontId="1" fillId="2" borderId="0" xfId="0" applyFont="1" applyFill="1" applyProtection="1">
      <protection hidden="1"/>
    </xf>
    <xf numFmtId="0" fontId="1" fillId="2" borderId="0" xfId="0" applyFont="1" applyFill="1" applyAlignment="1" applyProtection="1">
      <alignment horizontal="center"/>
      <protection hidden="1"/>
    </xf>
    <xf numFmtId="0" fontId="0" fillId="2" borderId="0" xfId="0" applyFill="1" applyProtection="1">
      <protection hidden="1"/>
    </xf>
    <xf numFmtId="0" fontId="3" fillId="2" borderId="0" xfId="0" applyFont="1" applyFill="1" applyProtection="1">
      <protection hidden="1"/>
    </xf>
    <xf numFmtId="0" fontId="6" fillId="2" borderId="0" xfId="0" applyFont="1" applyFill="1" applyProtection="1">
      <protection hidden="1"/>
    </xf>
    <xf numFmtId="0" fontId="3" fillId="2" borderId="0" xfId="0" applyFont="1" applyFill="1" applyAlignment="1" applyProtection="1">
      <alignment horizontal="left"/>
      <protection hidden="1"/>
    </xf>
    <xf numFmtId="0" fontId="6" fillId="2" borderId="0" xfId="0" applyFont="1" applyFill="1" applyAlignment="1" applyProtection="1">
      <alignment horizontal="left"/>
      <protection hidden="1"/>
    </xf>
    <xf numFmtId="0" fontId="0" fillId="2" borderId="0" xfId="0" applyFill="1" applyAlignment="1" applyProtection="1">
      <alignment vertical="center"/>
      <protection hidden="1"/>
    </xf>
    <xf numFmtId="0" fontId="3" fillId="0" borderId="0" xfId="0" applyFont="1" applyAlignment="1" applyProtection="1">
      <alignment vertical="center"/>
      <protection hidden="1"/>
    </xf>
    <xf numFmtId="9" fontId="3" fillId="35" borderId="1" xfId="1" applyFont="1" applyFill="1" applyBorder="1" applyAlignment="1" applyProtection="1">
      <alignment horizontal="center" vertical="center"/>
      <protection locked="0"/>
    </xf>
    <xf numFmtId="0" fontId="3" fillId="35" borderId="1" xfId="0" applyFont="1" applyFill="1" applyBorder="1" applyAlignment="1" applyProtection="1">
      <alignment horizontal="left" vertical="center" wrapText="1"/>
      <protection locked="0"/>
    </xf>
    <xf numFmtId="164" fontId="9" fillId="35" borderId="1" xfId="4" applyNumberFormat="1" applyFont="1" applyFill="1" applyBorder="1" applyAlignment="1" applyProtection="1">
      <alignment horizontal="center" vertical="center"/>
      <protection locked="0"/>
    </xf>
    <xf numFmtId="0" fontId="8" fillId="2" borderId="0" xfId="0" applyFont="1" applyFill="1" applyProtection="1">
      <protection hidden="1"/>
    </xf>
    <xf numFmtId="0" fontId="1" fillId="2" borderId="0" xfId="0" applyFont="1" applyFill="1" applyAlignment="1" applyProtection="1">
      <alignment vertical="center"/>
      <protection hidden="1"/>
    </xf>
    <xf numFmtId="0" fontId="1" fillId="2" borderId="0" xfId="0" applyFont="1" applyFill="1" applyAlignment="1" applyProtection="1">
      <alignment horizontal="center" vertical="center"/>
      <protection hidden="1"/>
    </xf>
    <xf numFmtId="0" fontId="7" fillId="2" borderId="0" xfId="0" applyFont="1" applyFill="1" applyAlignment="1" applyProtection="1">
      <alignment vertical="center" wrapText="1"/>
      <protection hidden="1"/>
    </xf>
    <xf numFmtId="0" fontId="27" fillId="0" borderId="0" xfId="0" applyFont="1" applyAlignment="1" applyProtection="1">
      <alignment vertical="center" wrapText="1"/>
      <protection hidden="1"/>
    </xf>
    <xf numFmtId="0" fontId="1" fillId="2" borderId="0" xfId="0" applyFont="1" applyFill="1" applyAlignment="1" applyProtection="1">
      <alignment vertical="justify"/>
      <protection hidden="1"/>
    </xf>
    <xf numFmtId="0" fontId="7" fillId="2" borderId="0" xfId="0" applyFont="1" applyFill="1" applyAlignment="1" applyProtection="1">
      <alignment horizontal="center" vertical="center" wrapText="1"/>
      <protection hidden="1"/>
    </xf>
    <xf numFmtId="0" fontId="27" fillId="2" borderId="0" xfId="0" applyFont="1" applyFill="1" applyAlignment="1" applyProtection="1">
      <alignment vertical="center" wrapText="1"/>
      <protection hidden="1"/>
    </xf>
    <xf numFmtId="0" fontId="7" fillId="3" borderId="32" xfId="0" applyFont="1" applyFill="1" applyBorder="1" applyAlignment="1" applyProtection="1">
      <alignment horizontal="center" vertical="center" wrapText="1"/>
      <protection hidden="1"/>
    </xf>
    <xf numFmtId="0" fontId="7" fillId="3" borderId="33" xfId="0" applyFont="1" applyFill="1" applyBorder="1" applyAlignment="1" applyProtection="1">
      <alignment horizontal="center" vertical="center" wrapText="1"/>
      <protection hidden="1"/>
    </xf>
    <xf numFmtId="43" fontId="7" fillId="3" borderId="33" xfId="3" applyFont="1" applyFill="1" applyBorder="1" applyAlignment="1" applyProtection="1">
      <alignment horizontal="center" vertical="center" wrapText="1"/>
      <protection hidden="1"/>
    </xf>
    <xf numFmtId="43" fontId="7" fillId="3" borderId="38" xfId="3" applyFont="1" applyFill="1" applyBorder="1" applyAlignment="1" applyProtection="1">
      <alignment horizontal="center" vertical="center" wrapText="1"/>
      <protection hidden="1"/>
    </xf>
    <xf numFmtId="0" fontId="3" fillId="0" borderId="34" xfId="0" applyFont="1" applyBorder="1" applyAlignment="1" applyProtection="1">
      <alignment horizontal="center" vertical="center"/>
      <protection hidden="1"/>
    </xf>
    <xf numFmtId="43" fontId="3" fillId="0" borderId="39" xfId="3" applyFont="1" applyFill="1" applyBorder="1" applyAlignment="1" applyProtection="1">
      <alignment vertical="center"/>
      <protection hidden="1"/>
    </xf>
    <xf numFmtId="0" fontId="3" fillId="35" borderId="36" xfId="0" applyFont="1" applyFill="1" applyBorder="1" applyAlignment="1" applyProtection="1">
      <alignment horizontal="left" vertical="center" wrapText="1"/>
      <protection locked="0"/>
    </xf>
    <xf numFmtId="164" fontId="9" fillId="35" borderId="36" xfId="4" applyNumberFormat="1" applyFont="1" applyFill="1" applyBorder="1" applyAlignment="1" applyProtection="1">
      <alignment horizontal="center" vertical="center"/>
      <protection locked="0"/>
    </xf>
    <xf numFmtId="9" fontId="3" fillId="35" borderId="36" xfId="1" applyFont="1" applyFill="1" applyBorder="1" applyAlignment="1" applyProtection="1">
      <alignment horizontal="center" vertical="center"/>
      <protection locked="0"/>
    </xf>
    <xf numFmtId="43" fontId="3" fillId="0" borderId="36" xfId="3" applyFont="1" applyFill="1" applyBorder="1" applyAlignment="1" applyProtection="1">
      <alignment horizontal="center" vertical="center"/>
      <protection hidden="1"/>
    </xf>
    <xf numFmtId="43" fontId="3" fillId="0" borderId="40" xfId="3" applyFont="1" applyFill="1" applyBorder="1" applyAlignment="1" applyProtection="1">
      <alignment vertical="center"/>
      <protection hidden="1"/>
    </xf>
    <xf numFmtId="0" fontId="24" fillId="0" borderId="0" xfId="0" applyFont="1" applyAlignment="1">
      <alignment horizontal="center"/>
    </xf>
    <xf numFmtId="9" fontId="0" fillId="0" borderId="0" xfId="1" applyFont="1" applyAlignment="1">
      <alignment horizontal="center"/>
    </xf>
    <xf numFmtId="0" fontId="0" fillId="0" borderId="0" xfId="0" applyAlignment="1">
      <alignment horizontal="center"/>
    </xf>
    <xf numFmtId="0" fontId="24" fillId="0" borderId="0" xfId="0" applyFont="1" applyAlignment="1">
      <alignment horizontal="center" vertical="center"/>
    </xf>
    <xf numFmtId="9" fontId="0" fillId="0" borderId="0" xfId="0" applyNumberFormat="1" applyAlignment="1">
      <alignment horizontal="center" vertical="center"/>
    </xf>
    <xf numFmtId="9" fontId="0" fillId="0" borderId="0" xfId="1" applyFont="1" applyAlignment="1">
      <alignment horizontal="center" vertical="center"/>
    </xf>
    <xf numFmtId="0" fontId="0" fillId="0" borderId="0" xfId="0" applyAlignment="1">
      <alignment horizontal="center" vertical="center"/>
    </xf>
    <xf numFmtId="43" fontId="3" fillId="0" borderId="38" xfId="4" applyFont="1" applyBorder="1" applyAlignment="1" applyProtection="1">
      <alignment vertical="center"/>
      <protection hidden="1"/>
    </xf>
    <xf numFmtId="43" fontId="3" fillId="0" borderId="39" xfId="4" applyFont="1" applyBorder="1" applyAlignment="1" applyProtection="1">
      <alignment vertical="center"/>
      <protection hidden="1"/>
    </xf>
    <xf numFmtId="43" fontId="6" fillId="0" borderId="39" xfId="4" applyFont="1" applyBorder="1" applyAlignment="1" applyProtection="1">
      <alignment vertical="center"/>
      <protection hidden="1"/>
    </xf>
    <xf numFmtId="43" fontId="3" fillId="0" borderId="39" xfId="4" applyFont="1" applyFill="1" applyBorder="1" applyAlignment="1" applyProtection="1">
      <alignment vertical="center"/>
      <protection hidden="1"/>
    </xf>
    <xf numFmtId="43" fontId="6" fillId="0" borderId="40" xfId="4" applyFont="1" applyBorder="1" applyAlignment="1" applyProtection="1">
      <alignment vertical="center"/>
      <protection hidden="1"/>
    </xf>
    <xf numFmtId="0" fontId="3" fillId="2" borderId="0" xfId="0" applyFont="1" applyFill="1" applyAlignment="1" applyProtection="1">
      <alignment wrapText="1"/>
      <protection hidden="1"/>
    </xf>
    <xf numFmtId="43" fontId="26" fillId="0" borderId="0" xfId="3" applyFont="1" applyBorder="1" applyAlignment="1" applyProtection="1">
      <alignment vertical="center"/>
      <protection hidden="1"/>
    </xf>
    <xf numFmtId="43" fontId="26" fillId="0" borderId="0" xfId="3" applyFont="1" applyBorder="1" applyAlignment="1" applyProtection="1">
      <alignment vertical="center" wrapText="1"/>
      <protection hidden="1"/>
    </xf>
    <xf numFmtId="43" fontId="26" fillId="0" borderId="0" xfId="4" applyFont="1" applyBorder="1" applyProtection="1">
      <protection hidden="1"/>
    </xf>
    <xf numFmtId="0" fontId="33" fillId="2" borderId="0" xfId="0" applyFont="1" applyFill="1" applyAlignment="1">
      <alignment vertical="center" wrapText="1"/>
    </xf>
    <xf numFmtId="0" fontId="33" fillId="2" borderId="0" xfId="0" applyFont="1" applyFill="1" applyAlignment="1">
      <alignment horizontal="right" vertical="center" wrapText="1"/>
    </xf>
    <xf numFmtId="0" fontId="0" fillId="2" borderId="0" xfId="0" applyFill="1"/>
    <xf numFmtId="0" fontId="1" fillId="2" borderId="0" xfId="0" applyFont="1" applyFill="1" applyAlignment="1">
      <alignment horizontal="center" vertical="center" wrapText="1"/>
    </xf>
    <xf numFmtId="0" fontId="1" fillId="0" borderId="1" xfId="0" applyFont="1" applyBorder="1" applyAlignment="1">
      <alignment horizontal="center" vertical="center" wrapText="1"/>
    </xf>
    <xf numFmtId="0" fontId="35" fillId="2" borderId="0" xfId="0" applyFont="1" applyFill="1" applyAlignment="1">
      <alignment horizontal="center" vertical="center" wrapText="1"/>
    </xf>
    <xf numFmtId="0" fontId="35" fillId="3" borderId="1" xfId="0" applyFont="1" applyFill="1" applyBorder="1" applyAlignment="1">
      <alignment horizontal="center" vertical="center" wrapText="1"/>
    </xf>
    <xf numFmtId="0" fontId="36"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justify" vertical="center" wrapText="1"/>
    </xf>
    <xf numFmtId="0" fontId="37" fillId="2" borderId="0" xfId="0" applyFont="1" applyFill="1" applyAlignment="1">
      <alignment horizontal="center" vertical="center" wrapText="1"/>
    </xf>
    <xf numFmtId="0" fontId="37" fillId="0" borderId="0" xfId="0" applyFont="1" applyAlignment="1">
      <alignment horizontal="center" vertical="center" wrapText="1"/>
    </xf>
    <xf numFmtId="49" fontId="1" fillId="0" borderId="1" xfId="0" applyNumberFormat="1" applyFont="1" applyBorder="1" applyAlignment="1">
      <alignment horizontal="center" vertical="center" wrapText="1"/>
    </xf>
    <xf numFmtId="0" fontId="3" fillId="2" borderId="0" xfId="0" applyFont="1" applyFill="1" applyAlignment="1" applyProtection="1">
      <alignment horizontal="center"/>
      <protection hidden="1"/>
    </xf>
    <xf numFmtId="0" fontId="3" fillId="2" borderId="0" xfId="0" applyFont="1" applyFill="1" applyAlignment="1" applyProtection="1">
      <alignment horizontal="center" wrapText="1"/>
      <protection hidden="1"/>
    </xf>
    <xf numFmtId="0" fontId="1" fillId="2" borderId="0" xfId="0" applyFont="1" applyFill="1" applyAlignment="1" applyProtection="1">
      <alignment horizontal="center"/>
      <protection hidden="1"/>
    </xf>
    <xf numFmtId="0" fontId="8" fillId="2" borderId="5" xfId="0" applyFont="1" applyFill="1" applyBorder="1" applyAlignment="1" applyProtection="1">
      <alignment horizontal="center"/>
      <protection hidden="1"/>
    </xf>
    <xf numFmtId="0" fontId="2" fillId="0" borderId="1" xfId="0" applyFont="1" applyBorder="1" applyAlignment="1" applyProtection="1">
      <alignment vertical="top" wrapText="1"/>
      <protection hidden="1"/>
    </xf>
    <xf numFmtId="0" fontId="4" fillId="2" borderId="1"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3" fontId="1" fillId="35" borderId="2" xfId="0" applyNumberFormat="1" applyFont="1" applyFill="1" applyBorder="1" applyAlignment="1" applyProtection="1">
      <alignment horizontal="center" vertical="center"/>
      <protection locked="0"/>
    </xf>
    <xf numFmtId="3" fontId="1" fillId="35" borderId="4" xfId="0" applyNumberFormat="1" applyFont="1" applyFill="1" applyBorder="1" applyAlignment="1" applyProtection="1">
      <alignment horizontal="center" vertical="center"/>
      <protection locked="0"/>
    </xf>
    <xf numFmtId="165" fontId="28" fillId="35" borderId="2" xfId="0" applyNumberFormat="1" applyFont="1" applyFill="1" applyBorder="1" applyAlignment="1" applyProtection="1">
      <alignment horizontal="center" vertical="center" wrapText="1"/>
      <protection locked="0"/>
    </xf>
    <xf numFmtId="165" fontId="28" fillId="35" borderId="4" xfId="0" applyNumberFormat="1" applyFont="1" applyFill="1" applyBorder="1" applyAlignment="1" applyProtection="1">
      <alignment horizontal="center" vertical="center" wrapText="1"/>
      <protection locked="0"/>
    </xf>
    <xf numFmtId="0" fontId="7" fillId="3" borderId="2" xfId="0" applyFont="1" applyFill="1" applyBorder="1" applyAlignment="1" applyProtection="1">
      <alignment horizontal="center" vertical="center" wrapText="1"/>
      <protection hidden="1"/>
    </xf>
    <xf numFmtId="0" fontId="7" fillId="3" borderId="4" xfId="0" applyFont="1" applyFill="1" applyBorder="1" applyAlignment="1" applyProtection="1">
      <alignment horizontal="center" vertical="center" wrapText="1"/>
      <protection hidden="1"/>
    </xf>
    <xf numFmtId="0" fontId="1" fillId="35" borderId="2" xfId="0" applyFont="1" applyFill="1" applyBorder="1" applyAlignment="1" applyProtection="1">
      <alignment horizontal="center" vertical="center"/>
      <protection locked="0"/>
    </xf>
    <xf numFmtId="0" fontId="1" fillId="35" borderId="3" xfId="0" applyFont="1" applyFill="1" applyBorder="1" applyAlignment="1" applyProtection="1">
      <alignment horizontal="center" vertical="center"/>
      <protection locked="0"/>
    </xf>
    <xf numFmtId="0" fontId="1" fillId="35" borderId="4" xfId="0" applyFont="1" applyFill="1" applyBorder="1" applyAlignment="1" applyProtection="1">
      <alignment horizontal="center" vertical="center"/>
      <protection locked="0"/>
    </xf>
    <xf numFmtId="0" fontId="29" fillId="2" borderId="20" xfId="0" applyFont="1" applyFill="1" applyBorder="1" applyAlignment="1" applyProtection="1">
      <alignment horizontal="left" vertical="center" wrapText="1"/>
      <protection hidden="1"/>
    </xf>
    <xf numFmtId="0" fontId="29" fillId="2" borderId="5" xfId="0" applyFont="1" applyFill="1" applyBorder="1" applyAlignment="1" applyProtection="1">
      <alignment horizontal="left" vertical="center" wrapText="1"/>
      <protection hidden="1"/>
    </xf>
    <xf numFmtId="0" fontId="29" fillId="2" borderId="21" xfId="0" applyFont="1" applyFill="1" applyBorder="1" applyAlignment="1" applyProtection="1">
      <alignment horizontal="left" vertical="center" wrapText="1"/>
      <protection hidden="1"/>
    </xf>
    <xf numFmtId="0" fontId="29" fillId="2" borderId="22" xfId="0" applyFont="1" applyFill="1" applyBorder="1" applyAlignment="1" applyProtection="1">
      <alignment horizontal="left" vertical="center" wrapText="1"/>
      <protection hidden="1"/>
    </xf>
    <xf numFmtId="0" fontId="29" fillId="2" borderId="0" xfId="0" applyFont="1" applyFill="1" applyAlignment="1" applyProtection="1">
      <alignment horizontal="left" vertical="center" wrapText="1"/>
      <protection hidden="1"/>
    </xf>
    <xf numFmtId="0" fontId="29" fillId="2" borderId="23" xfId="0" applyFont="1" applyFill="1" applyBorder="1" applyAlignment="1" applyProtection="1">
      <alignment horizontal="left" vertical="center" wrapText="1"/>
      <protection hidden="1"/>
    </xf>
    <xf numFmtId="0" fontId="29" fillId="2" borderId="24" xfId="0" applyFont="1" applyFill="1" applyBorder="1" applyAlignment="1" applyProtection="1">
      <alignment horizontal="left" vertical="center" wrapText="1"/>
      <protection hidden="1"/>
    </xf>
    <xf numFmtId="0" fontId="29" fillId="2" borderId="6" xfId="0" applyFont="1" applyFill="1" applyBorder="1" applyAlignment="1" applyProtection="1">
      <alignment horizontal="left" vertical="center" wrapText="1"/>
      <protection hidden="1"/>
    </xf>
    <xf numFmtId="0" fontId="29" fillId="2" borderId="25" xfId="0" applyFont="1" applyFill="1" applyBorder="1" applyAlignment="1" applyProtection="1">
      <alignment horizontal="left" vertical="center" wrapText="1"/>
      <protection hidden="1"/>
    </xf>
    <xf numFmtId="0" fontId="1" fillId="36" borderId="6" xfId="0" applyFont="1" applyFill="1" applyBorder="1" applyAlignment="1" applyProtection="1">
      <alignment horizontal="center" vertical="center"/>
      <protection locked="0"/>
    </xf>
    <xf numFmtId="0" fontId="27" fillId="35" borderId="31" xfId="0" applyFont="1" applyFill="1" applyBorder="1" applyAlignment="1" applyProtection="1">
      <alignment horizontal="center" vertical="center"/>
      <protection locked="0"/>
    </xf>
    <xf numFmtId="0" fontId="27" fillId="35" borderId="28" xfId="0" applyFont="1" applyFill="1" applyBorder="1" applyAlignment="1" applyProtection="1">
      <alignment horizontal="center" vertical="center"/>
      <protection locked="0"/>
    </xf>
    <xf numFmtId="0" fontId="27" fillId="35" borderId="37" xfId="0" applyFont="1" applyFill="1" applyBorder="1" applyAlignment="1" applyProtection="1">
      <alignment horizontal="center" vertical="center"/>
      <protection locked="0"/>
    </xf>
    <xf numFmtId="0" fontId="27" fillId="35" borderId="19" xfId="0" applyFont="1" applyFill="1" applyBorder="1" applyAlignment="1" applyProtection="1">
      <alignment horizontal="center" vertical="center"/>
      <protection locked="0"/>
    </xf>
    <xf numFmtId="0" fontId="27" fillId="35" borderId="18" xfId="0" applyFont="1" applyFill="1" applyBorder="1" applyAlignment="1" applyProtection="1">
      <alignment horizontal="center" vertical="center"/>
      <protection locked="0"/>
    </xf>
    <xf numFmtId="0" fontId="27" fillId="35" borderId="30" xfId="0" applyFont="1" applyFill="1" applyBorder="1" applyAlignment="1" applyProtection="1">
      <alignment horizontal="center" vertical="center"/>
      <protection locked="0"/>
    </xf>
    <xf numFmtId="0" fontId="7" fillId="3" borderId="7" xfId="0" applyFont="1" applyFill="1" applyBorder="1" applyAlignment="1" applyProtection="1">
      <alignment horizontal="center" vertical="center"/>
      <protection hidden="1"/>
    </xf>
    <xf numFmtId="0" fontId="7" fillId="3" borderId="8" xfId="0" applyFont="1" applyFill="1" applyBorder="1" applyAlignment="1" applyProtection="1">
      <alignment horizontal="center" vertical="center"/>
      <protection hidden="1"/>
    </xf>
    <xf numFmtId="0" fontId="6" fillId="0" borderId="35" xfId="3" applyNumberFormat="1" applyFont="1" applyBorder="1" applyAlignment="1" applyProtection="1">
      <alignment horizontal="center" vertical="center" wrapText="1"/>
      <protection hidden="1"/>
    </xf>
    <xf numFmtId="0" fontId="6" fillId="0" borderId="36" xfId="3" applyNumberFormat="1" applyFont="1" applyBorder="1" applyAlignment="1" applyProtection="1">
      <alignment horizontal="center" vertical="center" wrapText="1"/>
      <protection hidden="1"/>
    </xf>
    <xf numFmtId="0" fontId="6" fillId="0" borderId="34" xfId="3" applyNumberFormat="1" applyFont="1" applyBorder="1" applyAlignment="1" applyProtection="1">
      <alignment horizontal="center" vertical="center" wrapText="1"/>
      <protection hidden="1"/>
    </xf>
    <xf numFmtId="0" fontId="6" fillId="0" borderId="1" xfId="3" applyNumberFormat="1" applyFont="1" applyBorder="1" applyAlignment="1" applyProtection="1">
      <alignment horizontal="center" vertical="center" wrapText="1"/>
      <protection hidden="1"/>
    </xf>
    <xf numFmtId="0" fontId="3" fillId="0" borderId="34" xfId="3" applyNumberFormat="1" applyFont="1" applyBorder="1" applyAlignment="1" applyProtection="1">
      <alignment horizontal="center" vertical="center" wrapText="1"/>
      <protection hidden="1"/>
    </xf>
    <xf numFmtId="0" fontId="3" fillId="0" borderId="1" xfId="3" applyNumberFormat="1" applyFont="1" applyBorder="1" applyAlignment="1" applyProtection="1">
      <alignment horizontal="center" vertical="center" wrapText="1"/>
      <protection hidden="1"/>
    </xf>
    <xf numFmtId="0" fontId="6" fillId="0" borderId="34" xfId="3" applyNumberFormat="1" applyFont="1" applyBorder="1" applyAlignment="1" applyProtection="1">
      <alignment horizontal="center" vertical="center"/>
      <protection hidden="1"/>
    </xf>
    <xf numFmtId="0" fontId="6" fillId="0" borderId="1" xfId="3" applyNumberFormat="1" applyFont="1" applyBorder="1" applyAlignment="1" applyProtection="1">
      <alignment horizontal="center" vertical="center"/>
      <protection hidden="1"/>
    </xf>
    <xf numFmtId="0" fontId="3" fillId="0" borderId="34" xfId="3" applyNumberFormat="1" applyFont="1" applyBorder="1" applyAlignment="1" applyProtection="1">
      <alignment horizontal="center" vertical="center"/>
      <protection hidden="1"/>
    </xf>
    <xf numFmtId="0" fontId="3" fillId="0" borderId="1" xfId="3" applyNumberFormat="1" applyFont="1" applyBorder="1" applyAlignment="1" applyProtection="1">
      <alignment horizontal="center" vertical="center"/>
      <protection hidden="1"/>
    </xf>
    <xf numFmtId="0" fontId="3" fillId="0" borderId="32" xfId="3" applyNumberFormat="1" applyFont="1" applyBorder="1" applyAlignment="1" applyProtection="1">
      <alignment horizontal="center" vertical="center" wrapText="1"/>
      <protection hidden="1"/>
    </xf>
    <xf numFmtId="0" fontId="3" fillId="0" borderId="33" xfId="3" applyNumberFormat="1" applyFont="1" applyBorder="1" applyAlignment="1" applyProtection="1">
      <alignment horizontal="center" vertical="center" wrapText="1"/>
      <protection hidden="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4" xfId="0" applyFont="1" applyBorder="1" applyAlignment="1">
      <alignment horizontal="justify" vertical="center" wrapText="1"/>
    </xf>
    <xf numFmtId="0" fontId="32" fillId="2" borderId="0" xfId="0" applyFont="1" applyFill="1" applyAlignment="1">
      <alignment horizontal="center" vertical="center" wrapText="1"/>
    </xf>
    <xf numFmtId="0" fontId="35"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6" fillId="3" borderId="1" xfId="0" applyFont="1" applyFill="1" applyBorder="1" applyAlignment="1">
      <alignment horizontal="center" vertical="center" wrapText="1"/>
    </xf>
    <xf numFmtId="0" fontId="33" fillId="2" borderId="0" xfId="0" applyFont="1" applyFill="1" applyAlignment="1">
      <alignment horizontal="right" vertical="center" wrapText="1"/>
    </xf>
    <xf numFmtId="0" fontId="37" fillId="0" borderId="2" xfId="0" applyFont="1" applyBorder="1" applyAlignment="1">
      <alignment horizontal="center" vertical="center" wrapText="1"/>
    </xf>
    <xf numFmtId="0" fontId="37" fillId="0" borderId="4"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31"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30" xfId="0" applyFont="1" applyBorder="1" applyAlignment="1">
      <alignment horizontal="center" vertical="center" wrapText="1"/>
    </xf>
    <xf numFmtId="0" fontId="2" fillId="0" borderId="1" xfId="0" applyFont="1" applyBorder="1" applyAlignment="1">
      <alignment horizontal="center" vertical="top" wrapText="1"/>
    </xf>
    <xf numFmtId="0" fontId="1" fillId="0" borderId="1" xfId="0" applyFont="1" applyBorder="1" applyAlignment="1">
      <alignment horizontal="justify" vertical="center" wrapText="1"/>
    </xf>
    <xf numFmtId="0" fontId="39" fillId="0" borderId="26" xfId="0" applyFont="1" applyBorder="1" applyAlignment="1">
      <alignment wrapText="1"/>
    </xf>
    <xf numFmtId="0" fontId="39" fillId="0" borderId="26" xfId="0" applyFont="1" applyBorder="1" applyAlignment="1">
      <alignment horizontal="left" wrapText="1"/>
    </xf>
    <xf numFmtId="0" fontId="1" fillId="0" borderId="26" xfId="0" applyFont="1" applyBorder="1" applyAlignment="1">
      <alignment horizontal="center" vertical="center" wrapText="1"/>
    </xf>
  </cellXfs>
  <cellStyles count="47">
    <cellStyle name="20% - Énfasis1" xfId="23" builtinId="30" customBuiltin="1"/>
    <cellStyle name="20% - Énfasis2" xfId="27" builtinId="34" customBuiltin="1"/>
    <cellStyle name="20% - Énfasis3" xfId="31" builtinId="38" customBuiltin="1"/>
    <cellStyle name="20% - Énfasis4" xfId="35" builtinId="42" customBuiltin="1"/>
    <cellStyle name="20% - Énfasis5" xfId="39" builtinId="46" customBuiltin="1"/>
    <cellStyle name="20% - Énfasis6" xfId="43" builtinId="50" customBuiltin="1"/>
    <cellStyle name="40% - Énfasis1" xfId="24" builtinId="31" customBuiltin="1"/>
    <cellStyle name="40% - Énfasis2" xfId="28" builtinId="35" customBuiltin="1"/>
    <cellStyle name="40% - Énfasis3" xfId="32" builtinId="39" customBuiltin="1"/>
    <cellStyle name="40% - Énfasis4" xfId="36" builtinId="43" customBuiltin="1"/>
    <cellStyle name="40% - Énfasis5" xfId="40" builtinId="47" customBuiltin="1"/>
    <cellStyle name="40% - Énfasis6" xfId="44" builtinId="51" customBuiltin="1"/>
    <cellStyle name="60% - Énfasis1" xfId="25" builtinId="32" customBuiltin="1"/>
    <cellStyle name="60% - Énfasis2" xfId="29" builtinId="36" customBuiltin="1"/>
    <cellStyle name="60% - Énfasis3" xfId="33" builtinId="40" customBuiltin="1"/>
    <cellStyle name="60% - Énfasis4" xfId="37" builtinId="44" customBuiltin="1"/>
    <cellStyle name="60% - Énfasis5" xfId="41" builtinId="48" customBuiltin="1"/>
    <cellStyle name="60% - Énfasis6" xfId="45" builtinId="52" customBuiltin="1"/>
    <cellStyle name="Bueno" xfId="10" builtinId="26" customBuiltin="1"/>
    <cellStyle name="Cálculo" xfId="15" builtinId="22" customBuiltin="1"/>
    <cellStyle name="Celda de comprobación" xfId="17" builtinId="23" customBuiltin="1"/>
    <cellStyle name="Celda vinculada" xfId="16" builtinId="24" customBuiltin="1"/>
    <cellStyle name="Encabezado 1" xfId="6" builtinId="16" customBuiltin="1"/>
    <cellStyle name="Encabezado 4" xfId="9" builtinId="19" customBuiltin="1"/>
    <cellStyle name="Énfasis1" xfId="22" builtinId="29" customBuiltin="1"/>
    <cellStyle name="Énfasis2" xfId="26" builtinId="33" customBuiltin="1"/>
    <cellStyle name="Énfasis3" xfId="30" builtinId="37" customBuiltin="1"/>
    <cellStyle name="Énfasis4" xfId="34" builtinId="41" customBuiltin="1"/>
    <cellStyle name="Énfasis5" xfId="38" builtinId="45" customBuiltin="1"/>
    <cellStyle name="Énfasis6" xfId="42" builtinId="49" customBuiltin="1"/>
    <cellStyle name="Entrada" xfId="13" builtinId="20" customBuiltin="1"/>
    <cellStyle name="Incorrecto" xfId="11" builtinId="27" customBuiltin="1"/>
    <cellStyle name="Millares" xfId="4" builtinId="3"/>
    <cellStyle name="Millares [0] 2" xfId="2" xr:uid="{00000000-0005-0000-0000-000021000000}"/>
    <cellStyle name="Millares 2" xfId="3" xr:uid="{00000000-0005-0000-0000-000022000000}"/>
    <cellStyle name="Moneda 2" xfId="46" xr:uid="{00000000-0005-0000-0000-000023000000}"/>
    <cellStyle name="Neutral" xfId="12" builtinId="28" customBuiltin="1"/>
    <cellStyle name="Normal" xfId="0" builtinId="0"/>
    <cellStyle name="Notas" xfId="19" builtinId="10" customBuiltin="1"/>
    <cellStyle name="Porcentaje" xfId="1" builtinId="5"/>
    <cellStyle name="Salida" xfId="14" builtinId="21" customBuiltin="1"/>
    <cellStyle name="Texto de advertencia" xfId="18" builtinId="11" customBuiltin="1"/>
    <cellStyle name="Texto explicativo" xfId="20" builtinId="53" customBuiltin="1"/>
    <cellStyle name="Título" xfId="5" builtinId="15" customBuiltin="1"/>
    <cellStyle name="Título 2" xfId="7" builtinId="17" customBuiltin="1"/>
    <cellStyle name="Título 3" xfId="8" builtinId="18" customBuiltin="1"/>
    <cellStyle name="Total" xfId="21" builtinId="25" customBuiltin="1"/>
  </cellStyles>
  <dxfs count="0"/>
  <tableStyles count="0" defaultTableStyle="TableStyleMedium2" defaultPivotStyle="PivotStyleLight16"/>
  <colors>
    <mruColors>
      <color rgb="FF00482B"/>
      <color rgb="FFFFE122"/>
      <color rgb="FF4B514E"/>
      <color rgb="FF292929"/>
      <color rgb="FF004846"/>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95249</xdr:colOff>
      <xdr:row>1</xdr:row>
      <xdr:rowOff>57150</xdr:rowOff>
    </xdr:from>
    <xdr:to>
      <xdr:col>0</xdr:col>
      <xdr:colOff>561974</xdr:colOff>
      <xdr:row>5</xdr:row>
      <xdr:rowOff>28178</xdr:rowOff>
    </xdr:to>
    <xdr:pic>
      <xdr:nvPicPr>
        <xdr:cNvPr id="3" name="Imagen 2">
          <a:extLst>
            <a:ext uri="{FF2B5EF4-FFF2-40B4-BE49-F238E27FC236}">
              <a16:creationId xmlns:a16="http://schemas.microsoft.com/office/drawing/2014/main" id="{14690C3C-66C3-1F95-85A8-19A1E93DA0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49" y="247650"/>
          <a:ext cx="466725" cy="6985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452437</xdr:colOff>
      <xdr:row>1</xdr:row>
      <xdr:rowOff>29766</xdr:rowOff>
    </xdr:from>
    <xdr:to>
      <xdr:col>2</xdr:col>
      <xdr:colOff>244078</xdr:colOff>
      <xdr:row>4</xdr:row>
      <xdr:rowOff>171080</xdr:rowOff>
    </xdr:to>
    <xdr:pic>
      <xdr:nvPicPr>
        <xdr:cNvPr id="3" name="Imagen 2">
          <a:extLst>
            <a:ext uri="{FF2B5EF4-FFF2-40B4-BE49-F238E27FC236}">
              <a16:creationId xmlns:a16="http://schemas.microsoft.com/office/drawing/2014/main" id="{1C4B8858-3C49-4EF2-1C01-595E1AE95A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4437" y="220266"/>
          <a:ext cx="476250" cy="71281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30"/>
  <sheetViews>
    <sheetView showGridLines="0" tabSelected="1" view="pageBreakPreview" topLeftCell="A64" zoomScale="70" zoomScaleNormal="70" zoomScaleSheetLayoutView="70" zoomScalePageLayoutView="55" workbookViewId="0">
      <selection activeCell="F64" sqref="F64"/>
    </sheetView>
  </sheetViews>
  <sheetFormatPr baseColWidth="10" defaultColWidth="11.453125" defaultRowHeight="14.5" x14ac:dyDescent="0.35"/>
  <cols>
    <col min="1" max="1" width="10.453125" style="2" customWidth="1"/>
    <col min="2" max="2" width="87.1796875" style="2" customWidth="1"/>
    <col min="3" max="3" width="23" style="2" customWidth="1"/>
    <col min="4" max="4" width="13.54296875" style="2" bestFit="1" customWidth="1"/>
    <col min="5" max="5" width="14" style="2" bestFit="1" customWidth="1"/>
    <col min="6" max="6" width="17.1796875" style="2" customWidth="1"/>
    <col min="7" max="7" width="17.7265625" style="2" customWidth="1"/>
    <col min="8" max="8" width="15" style="2" customWidth="1"/>
    <col min="9" max="9" width="17.7265625" style="2" customWidth="1"/>
    <col min="10" max="10" width="15" style="2" customWidth="1"/>
    <col min="11" max="11" width="17.81640625" style="4" customWidth="1"/>
    <col min="12" max="13" width="16.7265625" style="4" customWidth="1"/>
    <col min="14" max="14" width="14.7265625" style="4" customWidth="1"/>
    <col min="15" max="15" width="20.26953125" style="4" customWidth="1"/>
    <col min="16" max="16384" width="11.453125" style="4"/>
  </cols>
  <sheetData>
    <row r="1" spans="1:15" x14ac:dyDescent="0.35">
      <c r="F1" s="3"/>
    </row>
    <row r="2" spans="1:15" x14ac:dyDescent="0.35">
      <c r="A2" s="66"/>
      <c r="B2" s="67" t="s">
        <v>0</v>
      </c>
      <c r="C2" s="67"/>
      <c r="D2" s="67"/>
      <c r="E2" s="67"/>
      <c r="F2" s="67"/>
      <c r="G2" s="67"/>
      <c r="H2" s="67"/>
      <c r="I2" s="67"/>
      <c r="J2" s="67"/>
      <c r="K2" s="67"/>
      <c r="L2" s="67"/>
      <c r="M2" s="67"/>
      <c r="N2" s="68" t="s">
        <v>1</v>
      </c>
      <c r="O2" s="68"/>
    </row>
    <row r="3" spans="1:15" x14ac:dyDescent="0.35">
      <c r="A3" s="66"/>
      <c r="B3" s="67" t="s">
        <v>2</v>
      </c>
      <c r="C3" s="67"/>
      <c r="D3" s="67"/>
      <c r="E3" s="67"/>
      <c r="F3" s="67"/>
      <c r="G3" s="67"/>
      <c r="H3" s="67"/>
      <c r="I3" s="67"/>
      <c r="J3" s="67"/>
      <c r="K3" s="67"/>
      <c r="L3" s="67"/>
      <c r="M3" s="67"/>
      <c r="N3" s="68" t="s">
        <v>3</v>
      </c>
      <c r="O3" s="68"/>
    </row>
    <row r="4" spans="1:15" x14ac:dyDescent="0.35">
      <c r="A4" s="66"/>
      <c r="B4" s="67" t="s">
        <v>4</v>
      </c>
      <c r="C4" s="67"/>
      <c r="D4" s="67"/>
      <c r="E4" s="67"/>
      <c r="F4" s="67"/>
      <c r="G4" s="67"/>
      <c r="H4" s="67"/>
      <c r="I4" s="67"/>
      <c r="J4" s="67"/>
      <c r="K4" s="67"/>
      <c r="L4" s="67"/>
      <c r="M4" s="67"/>
      <c r="N4" s="68" t="s">
        <v>5</v>
      </c>
      <c r="O4" s="68"/>
    </row>
    <row r="5" spans="1:15" x14ac:dyDescent="0.35">
      <c r="A5" s="66"/>
      <c r="B5" s="67"/>
      <c r="C5" s="67"/>
      <c r="D5" s="67"/>
      <c r="E5" s="67"/>
      <c r="F5" s="67"/>
      <c r="G5" s="67"/>
      <c r="H5" s="67"/>
      <c r="I5" s="67"/>
      <c r="J5" s="67"/>
      <c r="K5" s="67"/>
      <c r="L5" s="67"/>
      <c r="M5" s="67"/>
      <c r="N5" s="68" t="s">
        <v>6</v>
      </c>
      <c r="O5" s="68"/>
    </row>
    <row r="7" spans="1:15" x14ac:dyDescent="0.35">
      <c r="A7" s="5" t="s">
        <v>7</v>
      </c>
    </row>
    <row r="8" spans="1:15" x14ac:dyDescent="0.35">
      <c r="A8" s="6"/>
    </row>
    <row r="9" spans="1:15" x14ac:dyDescent="0.35">
      <c r="A9" s="88" t="s">
        <v>8</v>
      </c>
      <c r="B9" s="89"/>
      <c r="D9" s="73" t="s">
        <v>9</v>
      </c>
      <c r="E9" s="74"/>
      <c r="F9" s="75"/>
      <c r="G9" s="76"/>
      <c r="H9" s="76"/>
      <c r="I9" s="77"/>
      <c r="K9" s="73" t="s">
        <v>10</v>
      </c>
      <c r="L9" s="74"/>
      <c r="M9" s="71"/>
      <c r="N9" s="72"/>
    </row>
    <row r="10" spans="1:15" x14ac:dyDescent="0.35">
      <c r="A10" s="90"/>
      <c r="B10" s="91"/>
      <c r="C10" s="7"/>
      <c r="E10" s="8"/>
      <c r="F10" s="8"/>
      <c r="M10" s="8"/>
      <c r="N10" s="2"/>
    </row>
    <row r="11" spans="1:15" x14ac:dyDescent="0.35">
      <c r="A11" s="92"/>
      <c r="B11" s="93"/>
      <c r="D11" s="73" t="s">
        <v>11</v>
      </c>
      <c r="E11" s="74"/>
      <c r="F11" s="75"/>
      <c r="G11" s="76"/>
      <c r="H11" s="76"/>
      <c r="I11" s="77"/>
      <c r="K11" s="73" t="s">
        <v>12</v>
      </c>
      <c r="L11" s="74"/>
      <c r="M11" s="69"/>
      <c r="N11" s="70"/>
      <c r="O11" s="18"/>
    </row>
    <row r="12" spans="1:15" ht="15" thickBot="1" x14ac:dyDescent="0.4">
      <c r="A12" s="17"/>
      <c r="B12" s="19"/>
      <c r="C12" s="15"/>
      <c r="D12" s="17"/>
      <c r="E12" s="19"/>
      <c r="F12" s="19"/>
      <c r="G12" s="19"/>
      <c r="H12" s="17"/>
      <c r="I12" s="20"/>
      <c r="J12" s="16"/>
      <c r="K12" s="16"/>
      <c r="L12" s="16"/>
      <c r="N12" s="21"/>
      <c r="O12" s="21"/>
    </row>
    <row r="13" spans="1:15" s="9" customFormat="1" ht="52" x14ac:dyDescent="0.35">
      <c r="A13" s="22" t="s">
        <v>13</v>
      </c>
      <c r="B13" s="23" t="s">
        <v>14</v>
      </c>
      <c r="C13" s="23" t="s">
        <v>15</v>
      </c>
      <c r="D13" s="23" t="s">
        <v>16</v>
      </c>
      <c r="E13" s="23" t="s">
        <v>17</v>
      </c>
      <c r="F13" s="24" t="s">
        <v>18</v>
      </c>
      <c r="G13" s="24" t="s">
        <v>19</v>
      </c>
      <c r="H13" s="24" t="s">
        <v>20</v>
      </c>
      <c r="I13" s="24" t="s">
        <v>21</v>
      </c>
      <c r="J13" s="24" t="s">
        <v>22</v>
      </c>
      <c r="K13" s="24" t="s">
        <v>23</v>
      </c>
      <c r="L13" s="24" t="s">
        <v>24</v>
      </c>
      <c r="M13" s="24" t="s">
        <v>25</v>
      </c>
      <c r="N13" s="24" t="s">
        <v>26</v>
      </c>
      <c r="O13" s="25" t="s">
        <v>27</v>
      </c>
    </row>
    <row r="14" spans="1:15" s="9" customFormat="1" ht="120" customHeight="1" x14ac:dyDescent="0.25">
      <c r="A14" s="26">
        <v>1</v>
      </c>
      <c r="B14" s="130" t="s">
        <v>81</v>
      </c>
      <c r="C14" s="12"/>
      <c r="D14" s="132">
        <v>1</v>
      </c>
      <c r="E14" s="132" t="s">
        <v>132</v>
      </c>
      <c r="F14" s="13"/>
      <c r="G14" s="11"/>
      <c r="H14" s="1">
        <f>+ROUND(F14*G14,0)</f>
        <v>0</v>
      </c>
      <c r="I14" s="11"/>
      <c r="J14" s="1">
        <f t="shared" ref="J14:J64" si="0">ROUND(F14*I14,0)</f>
        <v>0</v>
      </c>
      <c r="K14" s="1">
        <f t="shared" ref="K14:K64" si="1">ROUND(F14+H14+J14,0)</f>
        <v>0</v>
      </c>
      <c r="L14" s="1">
        <f t="shared" ref="L14:L64" si="2">ROUND(F14*D14,0)</f>
        <v>0</v>
      </c>
      <c r="M14" s="1">
        <f t="shared" ref="M14:M64" si="3">ROUND(L14*G14,0)</f>
        <v>0</v>
      </c>
      <c r="N14" s="1">
        <f t="shared" ref="N14:N64" si="4">ROUND(L14*I14,0)</f>
        <v>0</v>
      </c>
      <c r="O14" s="27">
        <f t="shared" ref="O14:O64" si="5">ROUND(L14+N14+M14,0)</f>
        <v>0</v>
      </c>
    </row>
    <row r="15" spans="1:15" s="9" customFormat="1" ht="58" customHeight="1" x14ac:dyDescent="0.25">
      <c r="A15" s="26">
        <v>2</v>
      </c>
      <c r="B15" s="130" t="s">
        <v>82</v>
      </c>
      <c r="C15" s="12"/>
      <c r="D15" s="132">
        <v>1</v>
      </c>
      <c r="E15" s="132" t="s">
        <v>132</v>
      </c>
      <c r="F15" s="13"/>
      <c r="G15" s="11"/>
      <c r="H15" s="1">
        <f t="shared" ref="H15:H61" si="6">+ROUND(F15*G15,0)</f>
        <v>0</v>
      </c>
      <c r="I15" s="11"/>
      <c r="J15" s="1">
        <f t="shared" ref="J15:J61" si="7">ROUND(F15*I15,0)</f>
        <v>0</v>
      </c>
      <c r="K15" s="1">
        <f t="shared" ref="K15:K61" si="8">ROUND(F15+H15+J15,0)</f>
        <v>0</v>
      </c>
      <c r="L15" s="1">
        <f t="shared" ref="L15:L61" si="9">ROUND(F15*D15,0)</f>
        <v>0</v>
      </c>
      <c r="M15" s="1">
        <f t="shared" ref="M15:M61" si="10">ROUND(L15*G15,0)</f>
        <v>0</v>
      </c>
      <c r="N15" s="1">
        <f t="shared" ref="N15:N61" si="11">ROUND(L15*I15,0)</f>
        <v>0</v>
      </c>
      <c r="O15" s="27">
        <f t="shared" ref="O15:O61" si="12">ROUND(L15+N15+M15,0)</f>
        <v>0</v>
      </c>
    </row>
    <row r="16" spans="1:15" s="9" customFormat="1" ht="75" x14ac:dyDescent="0.25">
      <c r="A16" s="26">
        <v>3</v>
      </c>
      <c r="B16" s="131" t="s">
        <v>83</v>
      </c>
      <c r="C16" s="12"/>
      <c r="D16" s="132">
        <v>1</v>
      </c>
      <c r="E16" s="132" t="s">
        <v>132</v>
      </c>
      <c r="F16" s="13"/>
      <c r="G16" s="11"/>
      <c r="H16" s="1">
        <f t="shared" ref="H16:H55" si="13">+ROUND(F16*G16,0)</f>
        <v>0</v>
      </c>
      <c r="I16" s="11"/>
      <c r="J16" s="1">
        <f t="shared" ref="J16:J55" si="14">ROUND(F16*I16,0)</f>
        <v>0</v>
      </c>
      <c r="K16" s="1">
        <f t="shared" ref="K16:K55" si="15">ROUND(F16+H16+J16,0)</f>
        <v>0</v>
      </c>
      <c r="L16" s="1">
        <f t="shared" ref="L16:L55" si="16">ROUND(F16*D16,0)</f>
        <v>0</v>
      </c>
      <c r="M16" s="1">
        <f t="shared" ref="M16:M55" si="17">ROUND(L16*G16,0)</f>
        <v>0</v>
      </c>
      <c r="N16" s="1">
        <f t="shared" ref="N16:N55" si="18">ROUND(L16*I16,0)</f>
        <v>0</v>
      </c>
      <c r="O16" s="27">
        <f t="shared" ref="O16:O55" si="19">ROUND(L16+N16+M16,0)</f>
        <v>0</v>
      </c>
    </row>
    <row r="17" spans="1:15" s="9" customFormat="1" ht="74.5" customHeight="1" x14ac:dyDescent="0.25">
      <c r="A17" s="26">
        <v>4</v>
      </c>
      <c r="B17" s="130" t="s">
        <v>84</v>
      </c>
      <c r="C17" s="12"/>
      <c r="D17" s="132">
        <v>1</v>
      </c>
      <c r="E17" s="132" t="s">
        <v>132</v>
      </c>
      <c r="F17" s="13"/>
      <c r="G17" s="11"/>
      <c r="H17" s="1">
        <f t="shared" si="13"/>
        <v>0</v>
      </c>
      <c r="I17" s="11"/>
      <c r="J17" s="1">
        <f t="shared" si="14"/>
        <v>0</v>
      </c>
      <c r="K17" s="1">
        <f t="shared" si="15"/>
        <v>0</v>
      </c>
      <c r="L17" s="1">
        <f t="shared" si="16"/>
        <v>0</v>
      </c>
      <c r="M17" s="1">
        <f t="shared" si="17"/>
        <v>0</v>
      </c>
      <c r="N17" s="1">
        <f t="shared" si="18"/>
        <v>0</v>
      </c>
      <c r="O17" s="27">
        <f t="shared" si="19"/>
        <v>0</v>
      </c>
    </row>
    <row r="18" spans="1:15" s="9" customFormat="1" ht="127.5" customHeight="1" x14ac:dyDescent="0.25">
      <c r="A18" s="26">
        <v>5</v>
      </c>
      <c r="B18" s="130" t="s">
        <v>85</v>
      </c>
      <c r="C18" s="12"/>
      <c r="D18" s="132">
        <v>2</v>
      </c>
      <c r="E18" s="132" t="s">
        <v>132</v>
      </c>
      <c r="F18" s="13"/>
      <c r="G18" s="11"/>
      <c r="H18" s="1">
        <f t="shared" si="13"/>
        <v>0</v>
      </c>
      <c r="I18" s="11"/>
      <c r="J18" s="1">
        <f t="shared" si="14"/>
        <v>0</v>
      </c>
      <c r="K18" s="1">
        <f t="shared" si="15"/>
        <v>0</v>
      </c>
      <c r="L18" s="1">
        <f t="shared" si="16"/>
        <v>0</v>
      </c>
      <c r="M18" s="1">
        <f t="shared" si="17"/>
        <v>0</v>
      </c>
      <c r="N18" s="1">
        <f t="shared" si="18"/>
        <v>0</v>
      </c>
      <c r="O18" s="27">
        <f t="shared" si="19"/>
        <v>0</v>
      </c>
    </row>
    <row r="19" spans="1:15" s="9" customFormat="1" ht="48" customHeight="1" x14ac:dyDescent="0.25">
      <c r="A19" s="26">
        <v>6</v>
      </c>
      <c r="B19" s="130" t="s">
        <v>86</v>
      </c>
      <c r="C19" s="12"/>
      <c r="D19" s="132">
        <v>1</v>
      </c>
      <c r="E19" s="132" t="s">
        <v>132</v>
      </c>
      <c r="F19" s="13"/>
      <c r="G19" s="11"/>
      <c r="H19" s="1">
        <f t="shared" si="13"/>
        <v>0</v>
      </c>
      <c r="I19" s="11"/>
      <c r="J19" s="1">
        <f t="shared" si="14"/>
        <v>0</v>
      </c>
      <c r="K19" s="1">
        <f t="shared" si="15"/>
        <v>0</v>
      </c>
      <c r="L19" s="1">
        <f t="shared" si="16"/>
        <v>0</v>
      </c>
      <c r="M19" s="1">
        <f t="shared" si="17"/>
        <v>0</v>
      </c>
      <c r="N19" s="1">
        <f t="shared" si="18"/>
        <v>0</v>
      </c>
      <c r="O19" s="27">
        <f t="shared" si="19"/>
        <v>0</v>
      </c>
    </row>
    <row r="20" spans="1:15" s="9" customFormat="1" ht="63.5" customHeight="1" x14ac:dyDescent="0.25">
      <c r="A20" s="26">
        <v>7</v>
      </c>
      <c r="B20" s="130" t="s">
        <v>87</v>
      </c>
      <c r="C20" s="12"/>
      <c r="D20" s="132">
        <v>1</v>
      </c>
      <c r="E20" s="132" t="s">
        <v>132</v>
      </c>
      <c r="F20" s="13"/>
      <c r="G20" s="11"/>
      <c r="H20" s="1">
        <f t="shared" si="13"/>
        <v>0</v>
      </c>
      <c r="I20" s="11"/>
      <c r="J20" s="1">
        <f t="shared" si="14"/>
        <v>0</v>
      </c>
      <c r="K20" s="1">
        <f t="shared" si="15"/>
        <v>0</v>
      </c>
      <c r="L20" s="1">
        <f t="shared" si="16"/>
        <v>0</v>
      </c>
      <c r="M20" s="1">
        <f t="shared" si="17"/>
        <v>0</v>
      </c>
      <c r="N20" s="1">
        <f t="shared" si="18"/>
        <v>0</v>
      </c>
      <c r="O20" s="27">
        <f t="shared" si="19"/>
        <v>0</v>
      </c>
    </row>
    <row r="21" spans="1:15" s="9" customFormat="1" ht="127" customHeight="1" x14ac:dyDescent="0.25">
      <c r="A21" s="26">
        <v>8</v>
      </c>
      <c r="B21" s="130" t="s">
        <v>88</v>
      </c>
      <c r="C21" s="12"/>
      <c r="D21" s="132">
        <v>1</v>
      </c>
      <c r="E21" s="132" t="s">
        <v>132</v>
      </c>
      <c r="F21" s="13"/>
      <c r="G21" s="11"/>
      <c r="H21" s="1">
        <f t="shared" si="13"/>
        <v>0</v>
      </c>
      <c r="I21" s="11"/>
      <c r="J21" s="1">
        <f t="shared" si="14"/>
        <v>0</v>
      </c>
      <c r="K21" s="1">
        <f t="shared" si="15"/>
        <v>0</v>
      </c>
      <c r="L21" s="1">
        <f t="shared" si="16"/>
        <v>0</v>
      </c>
      <c r="M21" s="1">
        <f t="shared" si="17"/>
        <v>0</v>
      </c>
      <c r="N21" s="1">
        <f t="shared" si="18"/>
        <v>0</v>
      </c>
      <c r="O21" s="27">
        <f t="shared" si="19"/>
        <v>0</v>
      </c>
    </row>
    <row r="22" spans="1:15" s="9" customFormat="1" ht="109.5" customHeight="1" x14ac:dyDescent="0.25">
      <c r="A22" s="26">
        <v>9</v>
      </c>
      <c r="B22" s="130" t="s">
        <v>89</v>
      </c>
      <c r="C22" s="12"/>
      <c r="D22" s="132">
        <v>1</v>
      </c>
      <c r="E22" s="132" t="s">
        <v>132</v>
      </c>
      <c r="F22" s="13"/>
      <c r="G22" s="11"/>
      <c r="H22" s="1">
        <f t="shared" si="13"/>
        <v>0</v>
      </c>
      <c r="I22" s="11"/>
      <c r="J22" s="1">
        <f t="shared" si="14"/>
        <v>0</v>
      </c>
      <c r="K22" s="1">
        <f t="shared" si="15"/>
        <v>0</v>
      </c>
      <c r="L22" s="1">
        <f t="shared" si="16"/>
        <v>0</v>
      </c>
      <c r="M22" s="1">
        <f t="shared" si="17"/>
        <v>0</v>
      </c>
      <c r="N22" s="1">
        <f t="shared" si="18"/>
        <v>0</v>
      </c>
      <c r="O22" s="27">
        <f t="shared" si="19"/>
        <v>0</v>
      </c>
    </row>
    <row r="23" spans="1:15" s="9" customFormat="1" ht="63" customHeight="1" x14ac:dyDescent="0.25">
      <c r="A23" s="26">
        <v>10</v>
      </c>
      <c r="B23" s="130" t="s">
        <v>90</v>
      </c>
      <c r="C23" s="12"/>
      <c r="D23" s="132">
        <v>1</v>
      </c>
      <c r="E23" s="132" t="s">
        <v>132</v>
      </c>
      <c r="F23" s="13"/>
      <c r="G23" s="11"/>
      <c r="H23" s="1">
        <f t="shared" si="13"/>
        <v>0</v>
      </c>
      <c r="I23" s="11"/>
      <c r="J23" s="1">
        <f t="shared" si="14"/>
        <v>0</v>
      </c>
      <c r="K23" s="1">
        <f t="shared" si="15"/>
        <v>0</v>
      </c>
      <c r="L23" s="1">
        <f t="shared" si="16"/>
        <v>0</v>
      </c>
      <c r="M23" s="1">
        <f t="shared" si="17"/>
        <v>0</v>
      </c>
      <c r="N23" s="1">
        <f t="shared" si="18"/>
        <v>0</v>
      </c>
      <c r="O23" s="27">
        <f t="shared" si="19"/>
        <v>0</v>
      </c>
    </row>
    <row r="24" spans="1:15" s="9" customFormat="1" ht="63" customHeight="1" x14ac:dyDescent="0.25">
      <c r="A24" s="26">
        <v>11</v>
      </c>
      <c r="B24" s="130" t="s">
        <v>91</v>
      </c>
      <c r="C24" s="12"/>
      <c r="D24" s="132">
        <v>1</v>
      </c>
      <c r="E24" s="132" t="s">
        <v>132</v>
      </c>
      <c r="F24" s="13"/>
      <c r="G24" s="11"/>
      <c r="H24" s="1">
        <f t="shared" si="13"/>
        <v>0</v>
      </c>
      <c r="I24" s="11"/>
      <c r="J24" s="1">
        <f t="shared" si="14"/>
        <v>0</v>
      </c>
      <c r="K24" s="1">
        <f t="shared" si="15"/>
        <v>0</v>
      </c>
      <c r="L24" s="1">
        <f t="shared" si="16"/>
        <v>0</v>
      </c>
      <c r="M24" s="1">
        <f t="shared" si="17"/>
        <v>0</v>
      </c>
      <c r="N24" s="1">
        <f t="shared" si="18"/>
        <v>0</v>
      </c>
      <c r="O24" s="27">
        <f t="shared" si="19"/>
        <v>0</v>
      </c>
    </row>
    <row r="25" spans="1:15" s="9" customFormat="1" ht="115" customHeight="1" x14ac:dyDescent="0.25">
      <c r="A25" s="26">
        <v>12</v>
      </c>
      <c r="B25" s="130" t="s">
        <v>92</v>
      </c>
      <c r="C25" s="12"/>
      <c r="D25" s="132">
        <v>1</v>
      </c>
      <c r="E25" s="132" t="s">
        <v>132</v>
      </c>
      <c r="F25" s="13"/>
      <c r="G25" s="11"/>
      <c r="H25" s="1">
        <f t="shared" si="13"/>
        <v>0</v>
      </c>
      <c r="I25" s="11"/>
      <c r="J25" s="1">
        <f t="shared" si="14"/>
        <v>0</v>
      </c>
      <c r="K25" s="1">
        <f t="shared" si="15"/>
        <v>0</v>
      </c>
      <c r="L25" s="1">
        <f t="shared" si="16"/>
        <v>0</v>
      </c>
      <c r="M25" s="1">
        <f t="shared" si="17"/>
        <v>0</v>
      </c>
      <c r="N25" s="1">
        <f t="shared" si="18"/>
        <v>0</v>
      </c>
      <c r="O25" s="27">
        <f t="shared" si="19"/>
        <v>0</v>
      </c>
    </row>
    <row r="26" spans="1:15" s="9" customFormat="1" ht="48" customHeight="1" x14ac:dyDescent="0.25">
      <c r="A26" s="26">
        <v>13</v>
      </c>
      <c r="B26" s="130" t="s">
        <v>93</v>
      </c>
      <c r="C26" s="12"/>
      <c r="D26" s="132">
        <v>1</v>
      </c>
      <c r="E26" s="132" t="s">
        <v>132</v>
      </c>
      <c r="F26" s="13"/>
      <c r="G26" s="11"/>
      <c r="H26" s="1">
        <f t="shared" si="13"/>
        <v>0</v>
      </c>
      <c r="I26" s="11"/>
      <c r="J26" s="1">
        <f t="shared" si="14"/>
        <v>0</v>
      </c>
      <c r="K26" s="1">
        <f t="shared" si="15"/>
        <v>0</v>
      </c>
      <c r="L26" s="1">
        <f t="shared" si="16"/>
        <v>0</v>
      </c>
      <c r="M26" s="1">
        <f t="shared" si="17"/>
        <v>0</v>
      </c>
      <c r="N26" s="1">
        <f t="shared" si="18"/>
        <v>0</v>
      </c>
      <c r="O26" s="27">
        <f t="shared" si="19"/>
        <v>0</v>
      </c>
    </row>
    <row r="27" spans="1:15" s="9" customFormat="1" ht="48" customHeight="1" x14ac:dyDescent="0.25">
      <c r="A27" s="26">
        <v>14</v>
      </c>
      <c r="B27" s="130" t="s">
        <v>94</v>
      </c>
      <c r="C27" s="12"/>
      <c r="D27" s="132">
        <v>1</v>
      </c>
      <c r="E27" s="132" t="s">
        <v>132</v>
      </c>
      <c r="F27" s="13"/>
      <c r="G27" s="11"/>
      <c r="H27" s="1">
        <f t="shared" si="13"/>
        <v>0</v>
      </c>
      <c r="I27" s="11"/>
      <c r="J27" s="1">
        <f t="shared" si="14"/>
        <v>0</v>
      </c>
      <c r="K27" s="1">
        <f t="shared" si="15"/>
        <v>0</v>
      </c>
      <c r="L27" s="1">
        <f t="shared" si="16"/>
        <v>0</v>
      </c>
      <c r="M27" s="1">
        <f t="shared" si="17"/>
        <v>0</v>
      </c>
      <c r="N27" s="1">
        <f t="shared" si="18"/>
        <v>0</v>
      </c>
      <c r="O27" s="27">
        <f t="shared" si="19"/>
        <v>0</v>
      </c>
    </row>
    <row r="28" spans="1:15" s="9" customFormat="1" ht="47" customHeight="1" x14ac:dyDescent="0.25">
      <c r="A28" s="26">
        <v>15</v>
      </c>
      <c r="B28" s="130" t="s">
        <v>95</v>
      </c>
      <c r="C28" s="12"/>
      <c r="D28" s="132">
        <v>1</v>
      </c>
      <c r="E28" s="132" t="s">
        <v>132</v>
      </c>
      <c r="F28" s="13"/>
      <c r="G28" s="11"/>
      <c r="H28" s="1">
        <f t="shared" si="13"/>
        <v>0</v>
      </c>
      <c r="I28" s="11"/>
      <c r="J28" s="1">
        <f t="shared" si="14"/>
        <v>0</v>
      </c>
      <c r="K28" s="1">
        <f t="shared" si="15"/>
        <v>0</v>
      </c>
      <c r="L28" s="1">
        <f t="shared" si="16"/>
        <v>0</v>
      </c>
      <c r="M28" s="1">
        <f t="shared" si="17"/>
        <v>0</v>
      </c>
      <c r="N28" s="1">
        <f t="shared" si="18"/>
        <v>0</v>
      </c>
      <c r="O28" s="27">
        <f t="shared" si="19"/>
        <v>0</v>
      </c>
    </row>
    <row r="29" spans="1:15" s="9" customFormat="1" ht="49.5" customHeight="1" x14ac:dyDescent="0.25">
      <c r="A29" s="26">
        <v>16</v>
      </c>
      <c r="B29" s="130" t="s">
        <v>96</v>
      </c>
      <c r="C29" s="12"/>
      <c r="D29" s="132">
        <v>1</v>
      </c>
      <c r="E29" s="132" t="s">
        <v>132</v>
      </c>
      <c r="F29" s="13"/>
      <c r="G29" s="11"/>
      <c r="H29" s="1">
        <f t="shared" si="13"/>
        <v>0</v>
      </c>
      <c r="I29" s="11"/>
      <c r="J29" s="1">
        <f t="shared" si="14"/>
        <v>0</v>
      </c>
      <c r="K29" s="1">
        <f t="shared" si="15"/>
        <v>0</v>
      </c>
      <c r="L29" s="1">
        <f t="shared" si="16"/>
        <v>0</v>
      </c>
      <c r="M29" s="1">
        <f t="shared" si="17"/>
        <v>0</v>
      </c>
      <c r="N29" s="1">
        <f t="shared" si="18"/>
        <v>0</v>
      </c>
      <c r="O29" s="27">
        <f t="shared" si="19"/>
        <v>0</v>
      </c>
    </row>
    <row r="30" spans="1:15" s="9" customFormat="1" ht="45.5" customHeight="1" x14ac:dyDescent="0.25">
      <c r="A30" s="26">
        <v>17</v>
      </c>
      <c r="B30" s="130" t="s">
        <v>97</v>
      </c>
      <c r="C30" s="12"/>
      <c r="D30" s="132">
        <v>1</v>
      </c>
      <c r="E30" s="132" t="s">
        <v>132</v>
      </c>
      <c r="F30" s="13"/>
      <c r="G30" s="11"/>
      <c r="H30" s="1">
        <f t="shared" si="13"/>
        <v>0</v>
      </c>
      <c r="I30" s="11"/>
      <c r="J30" s="1">
        <f t="shared" si="14"/>
        <v>0</v>
      </c>
      <c r="K30" s="1">
        <f t="shared" si="15"/>
        <v>0</v>
      </c>
      <c r="L30" s="1">
        <f t="shared" si="16"/>
        <v>0</v>
      </c>
      <c r="M30" s="1">
        <f t="shared" si="17"/>
        <v>0</v>
      </c>
      <c r="N30" s="1">
        <f t="shared" si="18"/>
        <v>0</v>
      </c>
      <c r="O30" s="27">
        <f t="shared" si="19"/>
        <v>0</v>
      </c>
    </row>
    <row r="31" spans="1:15" s="9" customFormat="1" ht="50.5" customHeight="1" x14ac:dyDescent="0.25">
      <c r="A31" s="26">
        <v>18</v>
      </c>
      <c r="B31" s="130" t="s">
        <v>98</v>
      </c>
      <c r="C31" s="12"/>
      <c r="D31" s="132">
        <v>2</v>
      </c>
      <c r="E31" s="132" t="s">
        <v>132</v>
      </c>
      <c r="F31" s="13"/>
      <c r="G31" s="11"/>
      <c r="H31" s="1">
        <f t="shared" si="13"/>
        <v>0</v>
      </c>
      <c r="I31" s="11"/>
      <c r="J31" s="1">
        <f t="shared" si="14"/>
        <v>0</v>
      </c>
      <c r="K31" s="1">
        <f t="shared" si="15"/>
        <v>0</v>
      </c>
      <c r="L31" s="1">
        <f t="shared" si="16"/>
        <v>0</v>
      </c>
      <c r="M31" s="1">
        <f t="shared" si="17"/>
        <v>0</v>
      </c>
      <c r="N31" s="1">
        <f t="shared" si="18"/>
        <v>0</v>
      </c>
      <c r="O31" s="27">
        <f t="shared" si="19"/>
        <v>0</v>
      </c>
    </row>
    <row r="32" spans="1:15" s="9" customFormat="1" ht="47" customHeight="1" x14ac:dyDescent="0.25">
      <c r="A32" s="26">
        <v>19</v>
      </c>
      <c r="B32" s="130" t="s">
        <v>99</v>
      </c>
      <c r="C32" s="12"/>
      <c r="D32" s="132">
        <v>1</v>
      </c>
      <c r="E32" s="132" t="s">
        <v>132</v>
      </c>
      <c r="F32" s="13"/>
      <c r="G32" s="11"/>
      <c r="H32" s="1">
        <f t="shared" si="13"/>
        <v>0</v>
      </c>
      <c r="I32" s="11"/>
      <c r="J32" s="1">
        <f t="shared" si="14"/>
        <v>0</v>
      </c>
      <c r="K32" s="1">
        <f t="shared" si="15"/>
        <v>0</v>
      </c>
      <c r="L32" s="1">
        <f t="shared" si="16"/>
        <v>0</v>
      </c>
      <c r="M32" s="1">
        <f t="shared" si="17"/>
        <v>0</v>
      </c>
      <c r="N32" s="1">
        <f t="shared" si="18"/>
        <v>0</v>
      </c>
      <c r="O32" s="27">
        <f t="shared" si="19"/>
        <v>0</v>
      </c>
    </row>
    <row r="33" spans="1:15" s="9" customFormat="1" ht="43" customHeight="1" x14ac:dyDescent="0.25">
      <c r="A33" s="26">
        <v>20</v>
      </c>
      <c r="B33" s="130" t="s">
        <v>100</v>
      </c>
      <c r="C33" s="12"/>
      <c r="D33" s="132">
        <v>1</v>
      </c>
      <c r="E33" s="132" t="s">
        <v>132</v>
      </c>
      <c r="F33" s="13"/>
      <c r="G33" s="11"/>
      <c r="H33" s="1">
        <f t="shared" si="13"/>
        <v>0</v>
      </c>
      <c r="I33" s="11"/>
      <c r="J33" s="1">
        <f t="shared" si="14"/>
        <v>0</v>
      </c>
      <c r="K33" s="1">
        <f t="shared" si="15"/>
        <v>0</v>
      </c>
      <c r="L33" s="1">
        <f t="shared" si="16"/>
        <v>0</v>
      </c>
      <c r="M33" s="1">
        <f t="shared" si="17"/>
        <v>0</v>
      </c>
      <c r="N33" s="1">
        <f t="shared" si="18"/>
        <v>0</v>
      </c>
      <c r="O33" s="27">
        <f t="shared" si="19"/>
        <v>0</v>
      </c>
    </row>
    <row r="34" spans="1:15" s="9" customFormat="1" ht="62.5" x14ac:dyDescent="0.25">
      <c r="A34" s="26">
        <v>21</v>
      </c>
      <c r="B34" s="130" t="s">
        <v>101</v>
      </c>
      <c r="C34" s="12"/>
      <c r="D34" s="132">
        <v>1</v>
      </c>
      <c r="E34" s="132" t="s">
        <v>132</v>
      </c>
      <c r="F34" s="13"/>
      <c r="G34" s="11"/>
      <c r="H34" s="1">
        <f t="shared" si="13"/>
        <v>0</v>
      </c>
      <c r="I34" s="11"/>
      <c r="J34" s="1">
        <f t="shared" si="14"/>
        <v>0</v>
      </c>
      <c r="K34" s="1">
        <f t="shared" si="15"/>
        <v>0</v>
      </c>
      <c r="L34" s="1">
        <f t="shared" si="16"/>
        <v>0</v>
      </c>
      <c r="M34" s="1">
        <f t="shared" si="17"/>
        <v>0</v>
      </c>
      <c r="N34" s="1">
        <f t="shared" si="18"/>
        <v>0</v>
      </c>
      <c r="O34" s="27">
        <f t="shared" si="19"/>
        <v>0</v>
      </c>
    </row>
    <row r="35" spans="1:15" s="9" customFormat="1" ht="48" customHeight="1" x14ac:dyDescent="0.25">
      <c r="A35" s="26">
        <v>22</v>
      </c>
      <c r="B35" s="130" t="s">
        <v>102</v>
      </c>
      <c r="C35" s="12"/>
      <c r="D35" s="132">
        <v>1</v>
      </c>
      <c r="E35" s="132" t="s">
        <v>132</v>
      </c>
      <c r="F35" s="13"/>
      <c r="G35" s="11"/>
      <c r="H35" s="1">
        <f t="shared" si="13"/>
        <v>0</v>
      </c>
      <c r="I35" s="11"/>
      <c r="J35" s="1">
        <f t="shared" si="14"/>
        <v>0</v>
      </c>
      <c r="K35" s="1">
        <f t="shared" si="15"/>
        <v>0</v>
      </c>
      <c r="L35" s="1">
        <f t="shared" si="16"/>
        <v>0</v>
      </c>
      <c r="M35" s="1">
        <f t="shared" si="17"/>
        <v>0</v>
      </c>
      <c r="N35" s="1">
        <f t="shared" si="18"/>
        <v>0</v>
      </c>
      <c r="O35" s="27">
        <f t="shared" si="19"/>
        <v>0</v>
      </c>
    </row>
    <row r="36" spans="1:15" s="9" customFormat="1" ht="58" customHeight="1" x14ac:dyDescent="0.25">
      <c r="A36" s="26">
        <v>23</v>
      </c>
      <c r="B36" s="130" t="s">
        <v>103</v>
      </c>
      <c r="C36" s="12"/>
      <c r="D36" s="132">
        <v>1</v>
      </c>
      <c r="E36" s="132" t="s">
        <v>132</v>
      </c>
      <c r="F36" s="13"/>
      <c r="G36" s="11"/>
      <c r="H36" s="1">
        <f t="shared" si="13"/>
        <v>0</v>
      </c>
      <c r="I36" s="11"/>
      <c r="J36" s="1">
        <f t="shared" si="14"/>
        <v>0</v>
      </c>
      <c r="K36" s="1">
        <f t="shared" si="15"/>
        <v>0</v>
      </c>
      <c r="L36" s="1">
        <f t="shared" si="16"/>
        <v>0</v>
      </c>
      <c r="M36" s="1">
        <f t="shared" si="17"/>
        <v>0</v>
      </c>
      <c r="N36" s="1">
        <f t="shared" si="18"/>
        <v>0</v>
      </c>
      <c r="O36" s="27">
        <f t="shared" si="19"/>
        <v>0</v>
      </c>
    </row>
    <row r="37" spans="1:15" s="9" customFormat="1" ht="60" customHeight="1" x14ac:dyDescent="0.25">
      <c r="A37" s="26">
        <v>24</v>
      </c>
      <c r="B37" s="130" t="s">
        <v>104</v>
      </c>
      <c r="C37" s="12"/>
      <c r="D37" s="132">
        <v>1</v>
      </c>
      <c r="E37" s="132" t="s">
        <v>132</v>
      </c>
      <c r="F37" s="13"/>
      <c r="G37" s="11"/>
      <c r="H37" s="1">
        <f t="shared" si="13"/>
        <v>0</v>
      </c>
      <c r="I37" s="11"/>
      <c r="J37" s="1">
        <f t="shared" si="14"/>
        <v>0</v>
      </c>
      <c r="K37" s="1">
        <f t="shared" si="15"/>
        <v>0</v>
      </c>
      <c r="L37" s="1">
        <f t="shared" si="16"/>
        <v>0</v>
      </c>
      <c r="M37" s="1">
        <f t="shared" si="17"/>
        <v>0</v>
      </c>
      <c r="N37" s="1">
        <f t="shared" si="18"/>
        <v>0</v>
      </c>
      <c r="O37" s="27">
        <f t="shared" si="19"/>
        <v>0</v>
      </c>
    </row>
    <row r="38" spans="1:15" s="9" customFormat="1" ht="62.5" x14ac:dyDescent="0.25">
      <c r="A38" s="26">
        <v>25</v>
      </c>
      <c r="B38" s="130" t="s">
        <v>105</v>
      </c>
      <c r="C38" s="12"/>
      <c r="D38" s="132">
        <v>2</v>
      </c>
      <c r="E38" s="132" t="s">
        <v>132</v>
      </c>
      <c r="F38" s="13"/>
      <c r="G38" s="11"/>
      <c r="H38" s="1">
        <f t="shared" si="13"/>
        <v>0</v>
      </c>
      <c r="I38" s="11"/>
      <c r="J38" s="1">
        <f t="shared" si="14"/>
        <v>0</v>
      </c>
      <c r="K38" s="1">
        <f t="shared" si="15"/>
        <v>0</v>
      </c>
      <c r="L38" s="1">
        <f t="shared" si="16"/>
        <v>0</v>
      </c>
      <c r="M38" s="1">
        <f t="shared" si="17"/>
        <v>0</v>
      </c>
      <c r="N38" s="1">
        <f t="shared" si="18"/>
        <v>0</v>
      </c>
      <c r="O38" s="27">
        <f t="shared" si="19"/>
        <v>0</v>
      </c>
    </row>
    <row r="39" spans="1:15" s="9" customFormat="1" ht="75" x14ac:dyDescent="0.25">
      <c r="A39" s="26">
        <v>26</v>
      </c>
      <c r="B39" s="130" t="s">
        <v>106</v>
      </c>
      <c r="C39" s="12"/>
      <c r="D39" s="132">
        <v>3</v>
      </c>
      <c r="E39" s="132" t="s">
        <v>132</v>
      </c>
      <c r="F39" s="13"/>
      <c r="G39" s="11"/>
      <c r="H39" s="1">
        <f t="shared" si="13"/>
        <v>0</v>
      </c>
      <c r="I39" s="11"/>
      <c r="J39" s="1">
        <f t="shared" si="14"/>
        <v>0</v>
      </c>
      <c r="K39" s="1">
        <f t="shared" si="15"/>
        <v>0</v>
      </c>
      <c r="L39" s="1">
        <f t="shared" si="16"/>
        <v>0</v>
      </c>
      <c r="M39" s="1">
        <f t="shared" si="17"/>
        <v>0</v>
      </c>
      <c r="N39" s="1">
        <f t="shared" si="18"/>
        <v>0</v>
      </c>
      <c r="O39" s="27">
        <f t="shared" si="19"/>
        <v>0</v>
      </c>
    </row>
    <row r="40" spans="1:15" s="9" customFormat="1" ht="122.5" customHeight="1" x14ac:dyDescent="0.25">
      <c r="A40" s="26">
        <v>27</v>
      </c>
      <c r="B40" s="130" t="s">
        <v>107</v>
      </c>
      <c r="C40" s="12"/>
      <c r="D40" s="132">
        <v>1</v>
      </c>
      <c r="E40" s="132" t="s">
        <v>132</v>
      </c>
      <c r="F40" s="13"/>
      <c r="G40" s="11"/>
      <c r="H40" s="1">
        <f t="shared" si="13"/>
        <v>0</v>
      </c>
      <c r="I40" s="11"/>
      <c r="J40" s="1">
        <f t="shared" si="14"/>
        <v>0</v>
      </c>
      <c r="K40" s="1">
        <f t="shared" si="15"/>
        <v>0</v>
      </c>
      <c r="L40" s="1">
        <f t="shared" si="16"/>
        <v>0</v>
      </c>
      <c r="M40" s="1">
        <f t="shared" si="17"/>
        <v>0</v>
      </c>
      <c r="N40" s="1">
        <f t="shared" si="18"/>
        <v>0</v>
      </c>
      <c r="O40" s="27">
        <f t="shared" si="19"/>
        <v>0</v>
      </c>
    </row>
    <row r="41" spans="1:15" s="9" customFormat="1" ht="110.5" customHeight="1" x14ac:dyDescent="0.25">
      <c r="A41" s="26">
        <v>28</v>
      </c>
      <c r="B41" s="130" t="s">
        <v>108</v>
      </c>
      <c r="C41" s="12"/>
      <c r="D41" s="132">
        <v>1</v>
      </c>
      <c r="E41" s="132" t="s">
        <v>132</v>
      </c>
      <c r="F41" s="13"/>
      <c r="G41" s="11"/>
      <c r="H41" s="1">
        <f t="shared" si="13"/>
        <v>0</v>
      </c>
      <c r="I41" s="11"/>
      <c r="J41" s="1">
        <f t="shared" si="14"/>
        <v>0</v>
      </c>
      <c r="K41" s="1">
        <f t="shared" si="15"/>
        <v>0</v>
      </c>
      <c r="L41" s="1">
        <f t="shared" si="16"/>
        <v>0</v>
      </c>
      <c r="M41" s="1">
        <f t="shared" si="17"/>
        <v>0</v>
      </c>
      <c r="N41" s="1">
        <f t="shared" si="18"/>
        <v>0</v>
      </c>
      <c r="O41" s="27">
        <f t="shared" si="19"/>
        <v>0</v>
      </c>
    </row>
    <row r="42" spans="1:15" s="9" customFormat="1" ht="112.5" x14ac:dyDescent="0.25">
      <c r="A42" s="26">
        <v>29</v>
      </c>
      <c r="B42" s="130" t="s">
        <v>109</v>
      </c>
      <c r="C42" s="12"/>
      <c r="D42" s="132">
        <v>1</v>
      </c>
      <c r="E42" s="132" t="s">
        <v>132</v>
      </c>
      <c r="F42" s="13"/>
      <c r="G42" s="11"/>
      <c r="H42" s="1">
        <f t="shared" si="13"/>
        <v>0</v>
      </c>
      <c r="I42" s="11"/>
      <c r="J42" s="1">
        <f t="shared" si="14"/>
        <v>0</v>
      </c>
      <c r="K42" s="1">
        <f t="shared" si="15"/>
        <v>0</v>
      </c>
      <c r="L42" s="1">
        <f t="shared" si="16"/>
        <v>0</v>
      </c>
      <c r="M42" s="1">
        <f t="shared" si="17"/>
        <v>0</v>
      </c>
      <c r="N42" s="1">
        <f t="shared" si="18"/>
        <v>0</v>
      </c>
      <c r="O42" s="27">
        <f t="shared" si="19"/>
        <v>0</v>
      </c>
    </row>
    <row r="43" spans="1:15" s="9" customFormat="1" ht="87" customHeight="1" x14ac:dyDescent="0.25">
      <c r="A43" s="26">
        <v>30</v>
      </c>
      <c r="B43" s="130" t="s">
        <v>110</v>
      </c>
      <c r="C43" s="12"/>
      <c r="D43" s="132">
        <v>1</v>
      </c>
      <c r="E43" s="132" t="s">
        <v>132</v>
      </c>
      <c r="F43" s="13"/>
      <c r="G43" s="11"/>
      <c r="H43" s="1">
        <f t="shared" si="13"/>
        <v>0</v>
      </c>
      <c r="I43" s="11"/>
      <c r="J43" s="1">
        <f t="shared" si="14"/>
        <v>0</v>
      </c>
      <c r="K43" s="1">
        <f t="shared" si="15"/>
        <v>0</v>
      </c>
      <c r="L43" s="1">
        <f t="shared" si="16"/>
        <v>0</v>
      </c>
      <c r="M43" s="1">
        <f t="shared" si="17"/>
        <v>0</v>
      </c>
      <c r="N43" s="1">
        <f t="shared" si="18"/>
        <v>0</v>
      </c>
      <c r="O43" s="27">
        <f t="shared" si="19"/>
        <v>0</v>
      </c>
    </row>
    <row r="44" spans="1:15" s="9" customFormat="1" ht="125.5" customHeight="1" x14ac:dyDescent="0.25">
      <c r="A44" s="26">
        <v>31</v>
      </c>
      <c r="B44" s="130" t="s">
        <v>111</v>
      </c>
      <c r="C44" s="12"/>
      <c r="D44" s="132">
        <v>1</v>
      </c>
      <c r="E44" s="132" t="s">
        <v>132</v>
      </c>
      <c r="F44" s="13"/>
      <c r="G44" s="11"/>
      <c r="H44" s="1">
        <f t="shared" si="13"/>
        <v>0</v>
      </c>
      <c r="I44" s="11"/>
      <c r="J44" s="1">
        <f t="shared" si="14"/>
        <v>0</v>
      </c>
      <c r="K44" s="1">
        <f t="shared" si="15"/>
        <v>0</v>
      </c>
      <c r="L44" s="1">
        <f t="shared" si="16"/>
        <v>0</v>
      </c>
      <c r="M44" s="1">
        <f t="shared" si="17"/>
        <v>0</v>
      </c>
      <c r="N44" s="1">
        <f t="shared" si="18"/>
        <v>0</v>
      </c>
      <c r="O44" s="27">
        <f t="shared" si="19"/>
        <v>0</v>
      </c>
    </row>
    <row r="45" spans="1:15" s="9" customFormat="1" ht="63.5" customHeight="1" x14ac:dyDescent="0.25">
      <c r="A45" s="26">
        <v>32</v>
      </c>
      <c r="B45" s="130" t="s">
        <v>112</v>
      </c>
      <c r="C45" s="12"/>
      <c r="D45" s="132">
        <v>1</v>
      </c>
      <c r="E45" s="132" t="s">
        <v>132</v>
      </c>
      <c r="F45" s="13"/>
      <c r="G45" s="11"/>
      <c r="H45" s="1">
        <f t="shared" si="13"/>
        <v>0</v>
      </c>
      <c r="I45" s="11"/>
      <c r="J45" s="1">
        <f t="shared" si="14"/>
        <v>0</v>
      </c>
      <c r="K45" s="1">
        <f t="shared" si="15"/>
        <v>0</v>
      </c>
      <c r="L45" s="1">
        <f t="shared" si="16"/>
        <v>0</v>
      </c>
      <c r="M45" s="1">
        <f t="shared" si="17"/>
        <v>0</v>
      </c>
      <c r="N45" s="1">
        <f t="shared" si="18"/>
        <v>0</v>
      </c>
      <c r="O45" s="27">
        <f t="shared" si="19"/>
        <v>0</v>
      </c>
    </row>
    <row r="46" spans="1:15" s="9" customFormat="1" ht="60" customHeight="1" x14ac:dyDescent="0.25">
      <c r="A46" s="26">
        <v>33</v>
      </c>
      <c r="B46" s="130" t="s">
        <v>113</v>
      </c>
      <c r="C46" s="12"/>
      <c r="D46" s="132">
        <v>1</v>
      </c>
      <c r="E46" s="132" t="s">
        <v>132</v>
      </c>
      <c r="F46" s="13"/>
      <c r="G46" s="11"/>
      <c r="H46" s="1">
        <f t="shared" si="13"/>
        <v>0</v>
      </c>
      <c r="I46" s="11"/>
      <c r="J46" s="1">
        <f t="shared" si="14"/>
        <v>0</v>
      </c>
      <c r="K46" s="1">
        <f t="shared" si="15"/>
        <v>0</v>
      </c>
      <c r="L46" s="1">
        <f t="shared" si="16"/>
        <v>0</v>
      </c>
      <c r="M46" s="1">
        <f t="shared" si="17"/>
        <v>0</v>
      </c>
      <c r="N46" s="1">
        <f t="shared" si="18"/>
        <v>0</v>
      </c>
      <c r="O46" s="27">
        <f t="shared" si="19"/>
        <v>0</v>
      </c>
    </row>
    <row r="47" spans="1:15" s="9" customFormat="1" ht="55" customHeight="1" x14ac:dyDescent="0.25">
      <c r="A47" s="26">
        <v>34</v>
      </c>
      <c r="B47" s="130" t="s">
        <v>114</v>
      </c>
      <c r="C47" s="12"/>
      <c r="D47" s="132">
        <v>1</v>
      </c>
      <c r="E47" s="132" t="s">
        <v>132</v>
      </c>
      <c r="F47" s="13"/>
      <c r="G47" s="11"/>
      <c r="H47" s="1">
        <f t="shared" si="13"/>
        <v>0</v>
      </c>
      <c r="I47" s="11"/>
      <c r="J47" s="1">
        <f t="shared" si="14"/>
        <v>0</v>
      </c>
      <c r="K47" s="1">
        <f t="shared" si="15"/>
        <v>0</v>
      </c>
      <c r="L47" s="1">
        <f t="shared" si="16"/>
        <v>0</v>
      </c>
      <c r="M47" s="1">
        <f t="shared" si="17"/>
        <v>0</v>
      </c>
      <c r="N47" s="1">
        <f t="shared" si="18"/>
        <v>0</v>
      </c>
      <c r="O47" s="27">
        <f t="shared" si="19"/>
        <v>0</v>
      </c>
    </row>
    <row r="48" spans="1:15" s="9" customFormat="1" ht="58" customHeight="1" x14ac:dyDescent="0.25">
      <c r="A48" s="26">
        <v>35</v>
      </c>
      <c r="B48" s="130" t="s">
        <v>115</v>
      </c>
      <c r="C48" s="12"/>
      <c r="D48" s="132">
        <v>1</v>
      </c>
      <c r="E48" s="132" t="s">
        <v>132</v>
      </c>
      <c r="F48" s="13"/>
      <c r="G48" s="11"/>
      <c r="H48" s="1">
        <f t="shared" si="13"/>
        <v>0</v>
      </c>
      <c r="I48" s="11"/>
      <c r="J48" s="1">
        <f t="shared" si="14"/>
        <v>0</v>
      </c>
      <c r="K48" s="1">
        <f t="shared" si="15"/>
        <v>0</v>
      </c>
      <c r="L48" s="1">
        <f t="shared" si="16"/>
        <v>0</v>
      </c>
      <c r="M48" s="1">
        <f t="shared" si="17"/>
        <v>0</v>
      </c>
      <c r="N48" s="1">
        <f t="shared" si="18"/>
        <v>0</v>
      </c>
      <c r="O48" s="27">
        <f t="shared" si="19"/>
        <v>0</v>
      </c>
    </row>
    <row r="49" spans="1:15" s="9" customFormat="1" ht="59.5" customHeight="1" x14ac:dyDescent="0.25">
      <c r="A49" s="26">
        <v>36</v>
      </c>
      <c r="B49" s="130" t="s">
        <v>116</v>
      </c>
      <c r="C49" s="12"/>
      <c r="D49" s="132">
        <v>1</v>
      </c>
      <c r="E49" s="132" t="s">
        <v>132</v>
      </c>
      <c r="F49" s="13"/>
      <c r="G49" s="11"/>
      <c r="H49" s="1">
        <f t="shared" si="13"/>
        <v>0</v>
      </c>
      <c r="I49" s="11"/>
      <c r="J49" s="1">
        <f t="shared" si="14"/>
        <v>0</v>
      </c>
      <c r="K49" s="1">
        <f t="shared" si="15"/>
        <v>0</v>
      </c>
      <c r="L49" s="1">
        <f t="shared" si="16"/>
        <v>0</v>
      </c>
      <c r="M49" s="1">
        <f t="shared" si="17"/>
        <v>0</v>
      </c>
      <c r="N49" s="1">
        <f t="shared" si="18"/>
        <v>0</v>
      </c>
      <c r="O49" s="27">
        <f t="shared" si="19"/>
        <v>0</v>
      </c>
    </row>
    <row r="50" spans="1:15" s="9" customFormat="1" ht="51" customHeight="1" x14ac:dyDescent="0.25">
      <c r="A50" s="26">
        <v>37</v>
      </c>
      <c r="B50" s="130" t="s">
        <v>117</v>
      </c>
      <c r="C50" s="12"/>
      <c r="D50" s="132">
        <v>2</v>
      </c>
      <c r="E50" s="132" t="s">
        <v>132</v>
      </c>
      <c r="F50" s="13"/>
      <c r="G50" s="11"/>
      <c r="H50" s="1">
        <f t="shared" si="13"/>
        <v>0</v>
      </c>
      <c r="I50" s="11"/>
      <c r="J50" s="1">
        <f t="shared" si="14"/>
        <v>0</v>
      </c>
      <c r="K50" s="1">
        <f t="shared" si="15"/>
        <v>0</v>
      </c>
      <c r="L50" s="1">
        <f t="shared" si="16"/>
        <v>0</v>
      </c>
      <c r="M50" s="1">
        <f t="shared" si="17"/>
        <v>0</v>
      </c>
      <c r="N50" s="1">
        <f t="shared" si="18"/>
        <v>0</v>
      </c>
      <c r="O50" s="27">
        <f t="shared" si="19"/>
        <v>0</v>
      </c>
    </row>
    <row r="51" spans="1:15" s="9" customFormat="1" ht="58" customHeight="1" x14ac:dyDescent="0.25">
      <c r="A51" s="26">
        <v>38</v>
      </c>
      <c r="B51" s="130" t="s">
        <v>118</v>
      </c>
      <c r="C51" s="12"/>
      <c r="D51" s="132">
        <v>2</v>
      </c>
      <c r="E51" s="132" t="s">
        <v>132</v>
      </c>
      <c r="F51" s="13"/>
      <c r="G51" s="11"/>
      <c r="H51" s="1">
        <f t="shared" si="13"/>
        <v>0</v>
      </c>
      <c r="I51" s="11"/>
      <c r="J51" s="1">
        <f t="shared" si="14"/>
        <v>0</v>
      </c>
      <c r="K51" s="1">
        <f t="shared" si="15"/>
        <v>0</v>
      </c>
      <c r="L51" s="1">
        <f t="shared" si="16"/>
        <v>0</v>
      </c>
      <c r="M51" s="1">
        <f t="shared" si="17"/>
        <v>0</v>
      </c>
      <c r="N51" s="1">
        <f t="shared" si="18"/>
        <v>0</v>
      </c>
      <c r="O51" s="27">
        <f t="shared" si="19"/>
        <v>0</v>
      </c>
    </row>
    <row r="52" spans="1:15" s="9" customFormat="1" ht="58.5" customHeight="1" x14ac:dyDescent="0.25">
      <c r="A52" s="26">
        <v>39</v>
      </c>
      <c r="B52" s="130" t="s">
        <v>119</v>
      </c>
      <c r="C52" s="12"/>
      <c r="D52" s="132">
        <v>1</v>
      </c>
      <c r="E52" s="132" t="s">
        <v>132</v>
      </c>
      <c r="F52" s="13"/>
      <c r="G52" s="11"/>
      <c r="H52" s="1">
        <f t="shared" si="13"/>
        <v>0</v>
      </c>
      <c r="I52" s="11"/>
      <c r="J52" s="1">
        <f t="shared" si="14"/>
        <v>0</v>
      </c>
      <c r="K52" s="1">
        <f t="shared" si="15"/>
        <v>0</v>
      </c>
      <c r="L52" s="1">
        <f t="shared" si="16"/>
        <v>0</v>
      </c>
      <c r="M52" s="1">
        <f t="shared" si="17"/>
        <v>0</v>
      </c>
      <c r="N52" s="1">
        <f t="shared" si="18"/>
        <v>0</v>
      </c>
      <c r="O52" s="27">
        <f t="shared" si="19"/>
        <v>0</v>
      </c>
    </row>
    <row r="53" spans="1:15" s="9" customFormat="1" ht="69" customHeight="1" x14ac:dyDescent="0.25">
      <c r="A53" s="26">
        <v>40</v>
      </c>
      <c r="B53" s="130" t="s">
        <v>120</v>
      </c>
      <c r="C53" s="12"/>
      <c r="D53" s="132">
        <v>3</v>
      </c>
      <c r="E53" s="132" t="s">
        <v>132</v>
      </c>
      <c r="F53" s="13"/>
      <c r="G53" s="11"/>
      <c r="H53" s="1">
        <f t="shared" si="13"/>
        <v>0</v>
      </c>
      <c r="I53" s="11"/>
      <c r="J53" s="1">
        <f t="shared" si="14"/>
        <v>0</v>
      </c>
      <c r="K53" s="1">
        <f t="shared" si="15"/>
        <v>0</v>
      </c>
      <c r="L53" s="1">
        <f t="shared" si="16"/>
        <v>0</v>
      </c>
      <c r="M53" s="1">
        <f t="shared" si="17"/>
        <v>0</v>
      </c>
      <c r="N53" s="1">
        <f t="shared" si="18"/>
        <v>0</v>
      </c>
      <c r="O53" s="27">
        <f t="shared" si="19"/>
        <v>0</v>
      </c>
    </row>
    <row r="54" spans="1:15" s="9" customFormat="1" ht="112.5" x14ac:dyDescent="0.25">
      <c r="A54" s="26">
        <v>41</v>
      </c>
      <c r="B54" s="130" t="s">
        <v>121</v>
      </c>
      <c r="C54" s="12"/>
      <c r="D54" s="132">
        <v>1</v>
      </c>
      <c r="E54" s="132" t="s">
        <v>132</v>
      </c>
      <c r="F54" s="13"/>
      <c r="G54" s="11"/>
      <c r="H54" s="1">
        <f t="shared" si="13"/>
        <v>0</v>
      </c>
      <c r="I54" s="11"/>
      <c r="J54" s="1">
        <f t="shared" si="14"/>
        <v>0</v>
      </c>
      <c r="K54" s="1">
        <f t="shared" si="15"/>
        <v>0</v>
      </c>
      <c r="L54" s="1">
        <f t="shared" si="16"/>
        <v>0</v>
      </c>
      <c r="M54" s="1">
        <f t="shared" si="17"/>
        <v>0</v>
      </c>
      <c r="N54" s="1">
        <f t="shared" si="18"/>
        <v>0</v>
      </c>
      <c r="O54" s="27">
        <f t="shared" si="19"/>
        <v>0</v>
      </c>
    </row>
    <row r="55" spans="1:15" s="9" customFormat="1" ht="107" customHeight="1" x14ac:dyDescent="0.25">
      <c r="A55" s="26">
        <v>42</v>
      </c>
      <c r="B55" s="130" t="s">
        <v>122</v>
      </c>
      <c r="C55" s="12"/>
      <c r="D55" s="132">
        <v>1</v>
      </c>
      <c r="E55" s="132" t="s">
        <v>132</v>
      </c>
      <c r="F55" s="13"/>
      <c r="G55" s="11"/>
      <c r="H55" s="1">
        <f t="shared" si="13"/>
        <v>0</v>
      </c>
      <c r="I55" s="11"/>
      <c r="J55" s="1">
        <f t="shared" si="14"/>
        <v>0</v>
      </c>
      <c r="K55" s="1">
        <f t="shared" si="15"/>
        <v>0</v>
      </c>
      <c r="L55" s="1">
        <f t="shared" si="16"/>
        <v>0</v>
      </c>
      <c r="M55" s="1">
        <f t="shared" si="17"/>
        <v>0</v>
      </c>
      <c r="N55" s="1">
        <f t="shared" si="18"/>
        <v>0</v>
      </c>
      <c r="O55" s="27">
        <f t="shared" si="19"/>
        <v>0</v>
      </c>
    </row>
    <row r="56" spans="1:15" s="9" customFormat="1" ht="112.5" x14ac:dyDescent="0.25">
      <c r="A56" s="26">
        <v>43</v>
      </c>
      <c r="B56" s="130" t="s">
        <v>123</v>
      </c>
      <c r="C56" s="12"/>
      <c r="D56" s="132">
        <v>1</v>
      </c>
      <c r="E56" s="132" t="s">
        <v>132</v>
      </c>
      <c r="F56" s="13"/>
      <c r="G56" s="11"/>
      <c r="H56" s="1">
        <f t="shared" si="6"/>
        <v>0</v>
      </c>
      <c r="I56" s="11"/>
      <c r="J56" s="1">
        <f t="shared" si="7"/>
        <v>0</v>
      </c>
      <c r="K56" s="1">
        <f t="shared" si="8"/>
        <v>0</v>
      </c>
      <c r="L56" s="1">
        <f t="shared" si="9"/>
        <v>0</v>
      </c>
      <c r="M56" s="1">
        <f t="shared" si="10"/>
        <v>0</v>
      </c>
      <c r="N56" s="1">
        <f t="shared" si="11"/>
        <v>0</v>
      </c>
      <c r="O56" s="27">
        <f t="shared" si="12"/>
        <v>0</v>
      </c>
    </row>
    <row r="57" spans="1:15" s="9" customFormat="1" ht="87" customHeight="1" x14ac:dyDescent="0.25">
      <c r="A57" s="26">
        <v>44</v>
      </c>
      <c r="B57" s="130" t="s">
        <v>124</v>
      </c>
      <c r="C57" s="12"/>
      <c r="D57" s="132">
        <v>5</v>
      </c>
      <c r="E57" s="132" t="s">
        <v>132</v>
      </c>
      <c r="F57" s="13"/>
      <c r="G57" s="11"/>
      <c r="H57" s="1">
        <f t="shared" si="6"/>
        <v>0</v>
      </c>
      <c r="I57" s="11"/>
      <c r="J57" s="1">
        <f t="shared" si="7"/>
        <v>0</v>
      </c>
      <c r="K57" s="1">
        <f t="shared" si="8"/>
        <v>0</v>
      </c>
      <c r="L57" s="1">
        <f t="shared" si="9"/>
        <v>0</v>
      </c>
      <c r="M57" s="1">
        <f t="shared" si="10"/>
        <v>0</v>
      </c>
      <c r="N57" s="1">
        <f t="shared" si="11"/>
        <v>0</v>
      </c>
      <c r="O57" s="27">
        <f t="shared" si="12"/>
        <v>0</v>
      </c>
    </row>
    <row r="58" spans="1:15" s="9" customFormat="1" ht="68" customHeight="1" x14ac:dyDescent="0.25">
      <c r="A58" s="26">
        <v>45</v>
      </c>
      <c r="B58" s="130" t="s">
        <v>125</v>
      </c>
      <c r="C58" s="12"/>
      <c r="D58" s="132">
        <v>10</v>
      </c>
      <c r="E58" s="132" t="s">
        <v>132</v>
      </c>
      <c r="F58" s="13"/>
      <c r="G58" s="11"/>
      <c r="H58" s="1">
        <f t="shared" si="6"/>
        <v>0</v>
      </c>
      <c r="I58" s="11"/>
      <c r="J58" s="1">
        <f t="shared" si="7"/>
        <v>0</v>
      </c>
      <c r="K58" s="1">
        <f t="shared" si="8"/>
        <v>0</v>
      </c>
      <c r="L58" s="1">
        <f t="shared" si="9"/>
        <v>0</v>
      </c>
      <c r="M58" s="1">
        <f t="shared" si="10"/>
        <v>0</v>
      </c>
      <c r="N58" s="1">
        <f t="shared" si="11"/>
        <v>0</v>
      </c>
      <c r="O58" s="27">
        <f t="shared" si="12"/>
        <v>0</v>
      </c>
    </row>
    <row r="59" spans="1:15" s="9" customFormat="1" ht="62.5" x14ac:dyDescent="0.25">
      <c r="A59" s="26">
        <v>46</v>
      </c>
      <c r="B59" s="130" t="s">
        <v>126</v>
      </c>
      <c r="C59" s="12"/>
      <c r="D59" s="132">
        <v>5</v>
      </c>
      <c r="E59" s="132" t="s">
        <v>132</v>
      </c>
      <c r="F59" s="13"/>
      <c r="G59" s="11"/>
      <c r="H59" s="1">
        <f t="shared" si="6"/>
        <v>0</v>
      </c>
      <c r="I59" s="11"/>
      <c r="J59" s="1">
        <f t="shared" si="7"/>
        <v>0</v>
      </c>
      <c r="K59" s="1">
        <f t="shared" si="8"/>
        <v>0</v>
      </c>
      <c r="L59" s="1">
        <f t="shared" si="9"/>
        <v>0</v>
      </c>
      <c r="M59" s="1">
        <f t="shared" si="10"/>
        <v>0</v>
      </c>
      <c r="N59" s="1">
        <f t="shared" si="11"/>
        <v>0</v>
      </c>
      <c r="O59" s="27">
        <f t="shared" si="12"/>
        <v>0</v>
      </c>
    </row>
    <row r="60" spans="1:15" s="9" customFormat="1" ht="63.5" customHeight="1" x14ac:dyDescent="0.25">
      <c r="A60" s="26">
        <v>47</v>
      </c>
      <c r="B60" s="130" t="s">
        <v>127</v>
      </c>
      <c r="C60" s="12"/>
      <c r="D60" s="132">
        <v>2</v>
      </c>
      <c r="E60" s="132" t="s">
        <v>132</v>
      </c>
      <c r="F60" s="13"/>
      <c r="G60" s="11"/>
      <c r="H60" s="1">
        <f t="shared" si="6"/>
        <v>0</v>
      </c>
      <c r="I60" s="11"/>
      <c r="J60" s="1">
        <f t="shared" si="7"/>
        <v>0</v>
      </c>
      <c r="K60" s="1">
        <f t="shared" si="8"/>
        <v>0</v>
      </c>
      <c r="L60" s="1">
        <f t="shared" si="9"/>
        <v>0</v>
      </c>
      <c r="M60" s="1">
        <f t="shared" si="10"/>
        <v>0</v>
      </c>
      <c r="N60" s="1">
        <f t="shared" si="11"/>
        <v>0</v>
      </c>
      <c r="O60" s="27">
        <f t="shared" si="12"/>
        <v>0</v>
      </c>
    </row>
    <row r="61" spans="1:15" s="9" customFormat="1" ht="60.5" customHeight="1" x14ac:dyDescent="0.25">
      <c r="A61" s="26">
        <v>48</v>
      </c>
      <c r="B61" s="130" t="s">
        <v>128</v>
      </c>
      <c r="C61" s="12"/>
      <c r="D61" s="132">
        <v>1</v>
      </c>
      <c r="E61" s="132" t="s">
        <v>132</v>
      </c>
      <c r="F61" s="13"/>
      <c r="G61" s="11"/>
      <c r="H61" s="1">
        <f t="shared" si="6"/>
        <v>0</v>
      </c>
      <c r="I61" s="11"/>
      <c r="J61" s="1">
        <f t="shared" si="7"/>
        <v>0</v>
      </c>
      <c r="K61" s="1">
        <f t="shared" si="8"/>
        <v>0</v>
      </c>
      <c r="L61" s="1">
        <f t="shared" si="9"/>
        <v>0</v>
      </c>
      <c r="M61" s="1">
        <f t="shared" si="10"/>
        <v>0</v>
      </c>
      <c r="N61" s="1">
        <f t="shared" si="11"/>
        <v>0</v>
      </c>
      <c r="O61" s="27">
        <f t="shared" si="12"/>
        <v>0</v>
      </c>
    </row>
    <row r="62" spans="1:15" s="9" customFormat="1" ht="84.5" customHeight="1" x14ac:dyDescent="0.25">
      <c r="A62" s="26">
        <v>49</v>
      </c>
      <c r="B62" s="130" t="s">
        <v>129</v>
      </c>
      <c r="C62" s="12"/>
      <c r="D62" s="132">
        <v>7</v>
      </c>
      <c r="E62" s="132" t="s">
        <v>132</v>
      </c>
      <c r="F62" s="13"/>
      <c r="G62" s="11"/>
      <c r="H62" s="1">
        <f t="shared" ref="H62" si="20">+ROUND(F62*G62,0)</f>
        <v>0</v>
      </c>
      <c r="I62" s="11"/>
      <c r="J62" s="1">
        <f t="shared" ref="J62" si="21">ROUND(F62*I62,0)</f>
        <v>0</v>
      </c>
      <c r="K62" s="1">
        <f t="shared" ref="K62" si="22">ROUND(F62+H62+J62,0)</f>
        <v>0</v>
      </c>
      <c r="L62" s="1">
        <f t="shared" ref="L62" si="23">ROUND(F62*D62,0)</f>
        <v>0</v>
      </c>
      <c r="M62" s="1">
        <f t="shared" ref="M62" si="24">ROUND(L62*G62,0)</f>
        <v>0</v>
      </c>
      <c r="N62" s="1">
        <f t="shared" ref="N62" si="25">ROUND(L62*I62,0)</f>
        <v>0</v>
      </c>
      <c r="O62" s="27">
        <f t="shared" ref="O62" si="26">ROUND(L62+N62+M62,0)</f>
        <v>0</v>
      </c>
    </row>
    <row r="63" spans="1:15" s="9" customFormat="1" ht="72.5" customHeight="1" x14ac:dyDescent="0.25">
      <c r="A63" s="26">
        <v>50</v>
      </c>
      <c r="B63" s="130" t="s">
        <v>130</v>
      </c>
      <c r="C63" s="12"/>
      <c r="D63" s="132">
        <v>5</v>
      </c>
      <c r="E63" s="132" t="s">
        <v>132</v>
      </c>
      <c r="F63" s="13"/>
      <c r="G63" s="11"/>
      <c r="H63" s="1">
        <f t="shared" ref="H63:H64" si="27">+ROUND(F63*G63,0)</f>
        <v>0</v>
      </c>
      <c r="I63" s="11"/>
      <c r="J63" s="1">
        <f t="shared" si="0"/>
        <v>0</v>
      </c>
      <c r="K63" s="1">
        <f t="shared" si="1"/>
        <v>0</v>
      </c>
      <c r="L63" s="1">
        <f t="shared" si="2"/>
        <v>0</v>
      </c>
      <c r="M63" s="1">
        <f t="shared" si="3"/>
        <v>0</v>
      </c>
      <c r="N63" s="1">
        <f t="shared" si="4"/>
        <v>0</v>
      </c>
      <c r="O63" s="27">
        <f t="shared" si="5"/>
        <v>0</v>
      </c>
    </row>
    <row r="64" spans="1:15" s="9" customFormat="1" ht="52.5" customHeight="1" thickBot="1" x14ac:dyDescent="0.3">
      <c r="A64" s="26">
        <v>51</v>
      </c>
      <c r="B64" s="130" t="s">
        <v>131</v>
      </c>
      <c r="C64" s="28"/>
      <c r="D64" s="132">
        <v>1</v>
      </c>
      <c r="E64" s="132" t="s">
        <v>133</v>
      </c>
      <c r="F64" s="29"/>
      <c r="G64" s="30"/>
      <c r="H64" s="31">
        <f t="shared" si="27"/>
        <v>0</v>
      </c>
      <c r="I64" s="30"/>
      <c r="J64" s="31">
        <f t="shared" si="0"/>
        <v>0</v>
      </c>
      <c r="K64" s="31">
        <f t="shared" si="1"/>
        <v>0</v>
      </c>
      <c r="L64" s="31">
        <f t="shared" si="2"/>
        <v>0</v>
      </c>
      <c r="M64" s="31">
        <f t="shared" si="3"/>
        <v>0</v>
      </c>
      <c r="N64" s="31">
        <f t="shared" si="4"/>
        <v>0</v>
      </c>
      <c r="O64" s="32">
        <f t="shared" si="5"/>
        <v>0</v>
      </c>
    </row>
    <row r="65" spans="1:15" s="9" customFormat="1" ht="15" thickBot="1" x14ac:dyDescent="0.4">
      <c r="A65" s="94" t="s">
        <v>28</v>
      </c>
      <c r="B65" s="95"/>
      <c r="C65" s="95"/>
      <c r="D65" s="95"/>
      <c r="E65" s="95"/>
      <c r="F65" s="95"/>
      <c r="G65" s="95"/>
      <c r="H65" s="95"/>
      <c r="I65" s="95"/>
      <c r="J65" s="95"/>
      <c r="K65" s="95"/>
      <c r="L65" s="106" t="s">
        <v>29</v>
      </c>
      <c r="M65" s="107"/>
      <c r="N65" s="107"/>
      <c r="O65" s="40">
        <f>SUMIF(G:G,0%,L:L)+SUMIF(G:G,"",L:L)</f>
        <v>0</v>
      </c>
    </row>
    <row r="66" spans="1:15" s="9" customFormat="1" x14ac:dyDescent="0.35">
      <c r="A66" s="78" t="s">
        <v>30</v>
      </c>
      <c r="B66" s="79"/>
      <c r="C66" s="79"/>
      <c r="D66" s="79"/>
      <c r="E66" s="79"/>
      <c r="F66" s="79"/>
      <c r="G66" s="79"/>
      <c r="H66" s="79"/>
      <c r="I66" s="79"/>
      <c r="J66" s="79"/>
      <c r="K66" s="80"/>
      <c r="L66" s="100" t="s">
        <v>31</v>
      </c>
      <c r="M66" s="101"/>
      <c r="N66" s="101"/>
      <c r="O66" s="41">
        <f>SUMIF(G:G,5%,L:L)</f>
        <v>0</v>
      </c>
    </row>
    <row r="67" spans="1:15" s="9" customFormat="1" x14ac:dyDescent="0.35">
      <c r="A67" s="81"/>
      <c r="B67" s="82"/>
      <c r="C67" s="82"/>
      <c r="D67" s="82"/>
      <c r="E67" s="82"/>
      <c r="F67" s="82"/>
      <c r="G67" s="82"/>
      <c r="H67" s="82"/>
      <c r="I67" s="82"/>
      <c r="J67" s="82"/>
      <c r="K67" s="83"/>
      <c r="L67" s="100" t="s">
        <v>32</v>
      </c>
      <c r="M67" s="101"/>
      <c r="N67" s="101"/>
      <c r="O67" s="41">
        <f>SUMIF(G:G,19%,L:L)</f>
        <v>0</v>
      </c>
    </row>
    <row r="68" spans="1:15" s="9" customFormat="1" x14ac:dyDescent="0.35">
      <c r="A68" s="81"/>
      <c r="B68" s="82"/>
      <c r="C68" s="82"/>
      <c r="D68" s="82"/>
      <c r="E68" s="82"/>
      <c r="F68" s="82"/>
      <c r="G68" s="82"/>
      <c r="H68" s="82"/>
      <c r="I68" s="82"/>
      <c r="J68" s="82"/>
      <c r="K68" s="83"/>
      <c r="L68" s="102" t="s">
        <v>24</v>
      </c>
      <c r="M68" s="103"/>
      <c r="N68" s="103"/>
      <c r="O68" s="42">
        <f>SUM(O65:O67)</f>
        <v>0</v>
      </c>
    </row>
    <row r="69" spans="1:15" s="9" customFormat="1" x14ac:dyDescent="0.35">
      <c r="A69" s="81"/>
      <c r="B69" s="82"/>
      <c r="C69" s="82"/>
      <c r="D69" s="82"/>
      <c r="E69" s="82"/>
      <c r="F69" s="82"/>
      <c r="G69" s="82"/>
      <c r="H69" s="82"/>
      <c r="I69" s="82"/>
      <c r="J69" s="82"/>
      <c r="K69" s="83"/>
      <c r="L69" s="104" t="s">
        <v>33</v>
      </c>
      <c r="M69" s="105"/>
      <c r="N69" s="105"/>
      <c r="O69" s="43">
        <f>SUMIF(G:G,5%,M:M)</f>
        <v>0</v>
      </c>
    </row>
    <row r="70" spans="1:15" s="9" customFormat="1" x14ac:dyDescent="0.35">
      <c r="A70" s="81"/>
      <c r="B70" s="82"/>
      <c r="C70" s="82"/>
      <c r="D70" s="82"/>
      <c r="E70" s="82"/>
      <c r="F70" s="82"/>
      <c r="G70" s="82"/>
      <c r="H70" s="82"/>
      <c r="I70" s="82"/>
      <c r="J70" s="82"/>
      <c r="K70" s="83"/>
      <c r="L70" s="104" t="s">
        <v>34</v>
      </c>
      <c r="M70" s="105"/>
      <c r="N70" s="105"/>
      <c r="O70" s="43">
        <f>SUMIF(G:G,19%,M:M)</f>
        <v>0</v>
      </c>
    </row>
    <row r="71" spans="1:15" s="9" customFormat="1" x14ac:dyDescent="0.35">
      <c r="A71" s="81"/>
      <c r="B71" s="82"/>
      <c r="C71" s="82"/>
      <c r="D71" s="82"/>
      <c r="E71" s="82"/>
      <c r="F71" s="82"/>
      <c r="G71" s="82"/>
      <c r="H71" s="82"/>
      <c r="I71" s="82"/>
      <c r="J71" s="82"/>
      <c r="K71" s="83"/>
      <c r="L71" s="102" t="s">
        <v>35</v>
      </c>
      <c r="M71" s="103"/>
      <c r="N71" s="103"/>
      <c r="O71" s="42">
        <f>SUM(O69:O70)</f>
        <v>0</v>
      </c>
    </row>
    <row r="72" spans="1:15" s="9" customFormat="1" x14ac:dyDescent="0.35">
      <c r="A72" s="81"/>
      <c r="B72" s="82"/>
      <c r="C72" s="82"/>
      <c r="D72" s="82"/>
      <c r="E72" s="82"/>
      <c r="F72" s="82"/>
      <c r="G72" s="82"/>
      <c r="H72" s="82"/>
      <c r="I72" s="82"/>
      <c r="J72" s="82"/>
      <c r="K72" s="83"/>
      <c r="L72" s="100" t="s">
        <v>36</v>
      </c>
      <c r="M72" s="101"/>
      <c r="N72" s="101"/>
      <c r="O72" s="41">
        <f>SUMIF(I:I,8%,N:N)</f>
        <v>0</v>
      </c>
    </row>
    <row r="73" spans="1:15" s="9" customFormat="1" x14ac:dyDescent="0.35">
      <c r="A73" s="81"/>
      <c r="B73" s="82"/>
      <c r="C73" s="82"/>
      <c r="D73" s="82"/>
      <c r="E73" s="82"/>
      <c r="F73" s="82"/>
      <c r="G73" s="82"/>
      <c r="H73" s="82"/>
      <c r="I73" s="82"/>
      <c r="J73" s="82"/>
      <c r="K73" s="83"/>
      <c r="L73" s="98" t="s">
        <v>37</v>
      </c>
      <c r="M73" s="99"/>
      <c r="N73" s="99"/>
      <c r="O73" s="42">
        <f>SUM(O72)</f>
        <v>0</v>
      </c>
    </row>
    <row r="74" spans="1:15" s="9" customFormat="1" ht="121.5" customHeight="1" thickBot="1" x14ac:dyDescent="0.4">
      <c r="A74" s="84"/>
      <c r="B74" s="85"/>
      <c r="C74" s="85"/>
      <c r="D74" s="85"/>
      <c r="E74" s="85"/>
      <c r="F74" s="85"/>
      <c r="G74" s="85"/>
      <c r="H74" s="85"/>
      <c r="I74" s="85"/>
      <c r="J74" s="85"/>
      <c r="K74" s="86"/>
      <c r="L74" s="96" t="s">
        <v>38</v>
      </c>
      <c r="M74" s="97"/>
      <c r="N74" s="97"/>
      <c r="O74" s="44">
        <f>+O68+O71+O73</f>
        <v>0</v>
      </c>
    </row>
    <row r="76" spans="1:15" ht="15" thickBot="1" x14ac:dyDescent="0.4">
      <c r="B76" s="87"/>
      <c r="C76" s="87"/>
    </row>
    <row r="77" spans="1:15" x14ac:dyDescent="0.35">
      <c r="B77" s="65" t="s">
        <v>39</v>
      </c>
      <c r="C77" s="65"/>
    </row>
    <row r="78" spans="1:15" x14ac:dyDescent="0.35">
      <c r="M78" s="46"/>
      <c r="N78" s="47"/>
      <c r="O78" s="48"/>
    </row>
    <row r="79" spans="1:15" x14ac:dyDescent="0.35">
      <c r="M79" s="46"/>
      <c r="N79" s="47"/>
      <c r="O79" s="48"/>
    </row>
    <row r="80" spans="1:15" x14ac:dyDescent="0.35">
      <c r="A80" s="10" t="s">
        <v>40</v>
      </c>
      <c r="M80" s="46"/>
      <c r="N80" s="47"/>
      <c r="O80" s="48"/>
    </row>
    <row r="81" spans="1:17" x14ac:dyDescent="0.35">
      <c r="A81" s="64" t="s">
        <v>41</v>
      </c>
      <c r="B81" s="64"/>
      <c r="C81" s="64"/>
      <c r="D81" s="64"/>
      <c r="E81" s="64"/>
      <c r="F81" s="64"/>
      <c r="G81" s="64"/>
      <c r="H81" s="64"/>
      <c r="I81" s="64"/>
      <c r="J81" s="64"/>
      <c r="K81" s="64"/>
      <c r="L81" s="64"/>
      <c r="M81" s="64"/>
      <c r="N81" s="64"/>
      <c r="O81" s="64"/>
      <c r="P81" s="2"/>
      <c r="Q81" s="2"/>
    </row>
    <row r="82" spans="1:17" x14ac:dyDescent="0.35">
      <c r="A82" s="63" t="s">
        <v>42</v>
      </c>
      <c r="B82" s="63"/>
      <c r="C82" s="63"/>
      <c r="D82" s="63"/>
      <c r="E82" s="63"/>
      <c r="F82" s="63"/>
      <c r="G82" s="63"/>
      <c r="H82" s="63"/>
      <c r="I82" s="63"/>
      <c r="J82" s="63"/>
      <c r="K82" s="63"/>
      <c r="L82" s="63"/>
      <c r="M82" s="63"/>
      <c r="N82" s="63"/>
      <c r="O82" s="63"/>
      <c r="P82" s="45"/>
      <c r="Q82" s="45"/>
    </row>
    <row r="83" spans="1:17" x14ac:dyDescent="0.35">
      <c r="A83" s="62" t="s">
        <v>43</v>
      </c>
      <c r="B83" s="62"/>
      <c r="C83" s="62"/>
      <c r="D83" s="62"/>
      <c r="E83" s="62"/>
      <c r="F83" s="62"/>
      <c r="G83" s="62"/>
      <c r="H83" s="62"/>
      <c r="I83" s="62"/>
      <c r="J83" s="62"/>
      <c r="K83" s="62"/>
      <c r="L83" s="62"/>
      <c r="M83" s="62"/>
      <c r="N83" s="62"/>
      <c r="O83" s="62"/>
      <c r="P83" s="5"/>
      <c r="Q83" s="5"/>
    </row>
    <row r="84" spans="1:17" x14ac:dyDescent="0.35">
      <c r="A84" s="62" t="s">
        <v>44</v>
      </c>
      <c r="B84" s="62"/>
      <c r="C84" s="62"/>
      <c r="D84" s="62"/>
      <c r="E84" s="62"/>
      <c r="F84" s="62"/>
      <c r="G84" s="62"/>
      <c r="H84" s="62"/>
      <c r="I84" s="62"/>
      <c r="J84" s="62"/>
      <c r="K84" s="62"/>
      <c r="L84" s="62"/>
      <c r="M84" s="62"/>
      <c r="N84" s="62"/>
      <c r="O84" s="62"/>
      <c r="P84" s="5"/>
      <c r="Q84" s="5"/>
    </row>
    <row r="85" spans="1:17" x14ac:dyDescent="0.35">
      <c r="K85" s="2"/>
      <c r="L85" s="2"/>
      <c r="M85" s="2"/>
      <c r="N85" s="2"/>
    </row>
    <row r="127" spans="11:15" s="2" customFormat="1" x14ac:dyDescent="0.35">
      <c r="K127" s="4"/>
      <c r="L127" s="4"/>
      <c r="M127" s="4"/>
      <c r="N127" s="4"/>
      <c r="O127" s="4"/>
    </row>
    <row r="128" spans="11:15" s="2" customFormat="1" x14ac:dyDescent="0.35">
      <c r="K128" s="4"/>
      <c r="L128" s="4"/>
      <c r="M128" s="4"/>
      <c r="N128" s="4"/>
      <c r="O128" s="4"/>
    </row>
    <row r="129" spans="11:15" s="2" customFormat="1" x14ac:dyDescent="0.35">
      <c r="K129" s="4"/>
      <c r="L129" s="4"/>
      <c r="M129" s="4"/>
      <c r="N129" s="4"/>
      <c r="O129" s="4"/>
    </row>
    <row r="130" spans="11:15" s="2" customFormat="1" x14ac:dyDescent="0.35">
      <c r="K130" s="4"/>
      <c r="L130" s="4"/>
      <c r="M130" s="4"/>
      <c r="N130" s="4"/>
      <c r="O130" s="4"/>
    </row>
  </sheetData>
  <sheetProtection algorithmName="SHA-512" hashValue="/fZzl3GPro2FljNwDjOX2GzMmrZIIXQjvpO2i9qWq9WcUVZfmnXcbQgzIW/+b+hWczyWtQOAPyPhg6R3f2mHWA==" saltValue="H3BPBiW6IKb8o2iqhG1fDQ==" spinCount="100000" sheet="1" selectLockedCells="1"/>
  <mergeCells count="35">
    <mergeCell ref="L69:N69"/>
    <mergeCell ref="L68:N68"/>
    <mergeCell ref="L67:N67"/>
    <mergeCell ref="L66:N66"/>
    <mergeCell ref="L65:N65"/>
    <mergeCell ref="L74:N74"/>
    <mergeCell ref="L73:N73"/>
    <mergeCell ref="L72:N72"/>
    <mergeCell ref="L71:N71"/>
    <mergeCell ref="L70:N70"/>
    <mergeCell ref="A66:K74"/>
    <mergeCell ref="F9:I9"/>
    <mergeCell ref="B76:C76"/>
    <mergeCell ref="A9:B11"/>
    <mergeCell ref="D9:E9"/>
    <mergeCell ref="D11:E11"/>
    <mergeCell ref="A65:K65"/>
    <mergeCell ref="M11:N11"/>
    <mergeCell ref="M9:N9"/>
    <mergeCell ref="K9:L9"/>
    <mergeCell ref="K11:L11"/>
    <mergeCell ref="F11:I11"/>
    <mergeCell ref="A2:A5"/>
    <mergeCell ref="B2:M2"/>
    <mergeCell ref="N2:O2"/>
    <mergeCell ref="B3:M3"/>
    <mergeCell ref="N3:O3"/>
    <mergeCell ref="B4:M5"/>
    <mergeCell ref="N4:O4"/>
    <mergeCell ref="N5:O5"/>
    <mergeCell ref="A84:O84"/>
    <mergeCell ref="A83:O83"/>
    <mergeCell ref="A82:O82"/>
    <mergeCell ref="A81:O81"/>
    <mergeCell ref="B77:C77"/>
  </mergeCells>
  <dataValidations count="4">
    <dataValidation allowBlank="1" showInputMessage="1" showErrorMessage="1" promptTitle="Señor Cotizante" prompt="Por favor digite su número de identificación (NIT para PERSONA JURÍDICA o CC PERSONA NATURAL) según sea el caso." sqref="M11" xr:uid="{00000000-0002-0000-0000-000000000000}"/>
    <dataValidation allowBlank="1" showInputMessage="1" showErrorMessage="1" promptTitle="Señor Cotizante" prompt="Por favor adjunte el logo de su empresa, en caso de no contar con el logo escriba nuevamente su nombre, razón social o dejar en blanco." sqref="A9:B11" xr:uid="{00000000-0002-0000-0000-000001000000}"/>
    <dataValidation type="whole" allowBlank="1" showInputMessage="1" showErrorMessage="1" sqref="F14:F64" xr:uid="{00000000-0002-0000-0000-000002000000}">
      <formula1>0</formula1>
      <formula2>9.99999999999999E+41</formula2>
    </dataValidation>
    <dataValidation allowBlank="1" showInputMessage="1" showErrorMessage="1" promptTitle="NOMBRE/RAZÓN SOCIAL" prompt="NOMBRE/RAZÓN SOCIAL" sqref="F9:I9" xr:uid="{00000000-0002-0000-0000-000003000000}"/>
  </dataValidations>
  <pageMargins left="1.2649999999999999" right="0.7" top="0.75" bottom="0.75" header="0.3" footer="0.3"/>
  <pageSetup paperSize="9" scale="33" orientation="landscape" r:id="rId1"/>
  <rowBreaks count="1" manualBreakCount="1">
    <brk id="45" max="14" man="1"/>
  </rowBreaks>
  <colBreaks count="1" manualBreakCount="1">
    <brk id="15" max="41" man="1"/>
  </colBreaks>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4000000}">
          <x14:formula1>
            <xm:f>Cálculos!$D$7:$D$9</xm:f>
          </x14:formula1>
          <xm:sqref>G63:G64</xm:sqref>
        </x14:dataValidation>
        <x14:dataValidation type="list" allowBlank="1"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5000000}">
          <x14:formula1>
            <xm:f>Cálculos!$B$7:$B$9</xm:f>
          </x14:formula1>
          <xm:sqref>J12</xm:sqref>
        </x14:dataValidation>
        <x14:dataValidation type="list"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6000000}">
          <x14:formula1>
            <xm:f>Cálculos!$B$7:$B$9</xm:f>
          </x14:formula1>
          <xm:sqref>F11:I11</xm:sqref>
        </x14:dataValidation>
        <x14:dataValidation type="list" showInputMessage="1" showErrorMessage="1" xr:uid="{00000000-0002-0000-0000-000007000000}">
          <x14:formula1>
            <xm:f>Cálculos!$D$7:$D$9</xm:f>
          </x14:formula1>
          <xm:sqref>G14:G62</xm:sqref>
        </x14:dataValidation>
        <x14:dataValidation type="list" allowBlank="1" showInputMessage="1" showErrorMessage="1" xr:uid="{00000000-0002-0000-0000-000008000000}">
          <x14:formula1>
            <xm:f>Cálculos!$F$7:$F$8</xm:f>
          </x14:formula1>
          <xm:sqref>I14:I64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6:F10"/>
  <sheetViews>
    <sheetView zoomScale="140" zoomScaleNormal="140" workbookViewId="0">
      <selection activeCell="B16" sqref="B16"/>
    </sheetView>
  </sheetViews>
  <sheetFormatPr baseColWidth="10" defaultColWidth="11.453125" defaultRowHeight="14.5" x14ac:dyDescent="0.35"/>
  <cols>
    <col min="1" max="1" width="6.453125" customWidth="1"/>
    <col min="2" max="2" width="50" bestFit="1" customWidth="1"/>
    <col min="4" max="4" width="15" style="35" bestFit="1" customWidth="1"/>
    <col min="6" max="6" width="15" style="39" bestFit="1" customWidth="1"/>
  </cols>
  <sheetData>
    <row r="6" spans="2:6" x14ac:dyDescent="0.35">
      <c r="B6" s="14" t="s">
        <v>11</v>
      </c>
      <c r="D6" s="33" t="s">
        <v>45</v>
      </c>
      <c r="F6" s="36" t="s">
        <v>46</v>
      </c>
    </row>
    <row r="7" spans="2:6" x14ac:dyDescent="0.35">
      <c r="B7" s="2" t="s">
        <v>47</v>
      </c>
      <c r="D7" s="34">
        <v>0</v>
      </c>
      <c r="F7" s="37">
        <v>0.08</v>
      </c>
    </row>
    <row r="8" spans="2:6" x14ac:dyDescent="0.35">
      <c r="B8" s="2" t="s">
        <v>48</v>
      </c>
      <c r="D8" s="34">
        <v>0.05</v>
      </c>
      <c r="F8" s="38">
        <v>0</v>
      </c>
    </row>
    <row r="9" spans="2:6" x14ac:dyDescent="0.35">
      <c r="B9" s="2" t="s">
        <v>49</v>
      </c>
      <c r="D9" s="34">
        <v>0.19</v>
      </c>
    </row>
    <row r="10" spans="2:6" x14ac:dyDescent="0.35">
      <c r="D10" s="3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K31"/>
  <sheetViews>
    <sheetView showGridLines="0" zoomScale="115" zoomScaleNormal="115" zoomScaleSheetLayoutView="95" workbookViewId="0">
      <selection activeCell="M7" sqref="M7"/>
    </sheetView>
  </sheetViews>
  <sheetFormatPr baseColWidth="10" defaultColWidth="11.453125" defaultRowHeight="14.5" x14ac:dyDescent="0.35"/>
  <cols>
    <col min="2" max="2" width="10.26953125" customWidth="1"/>
    <col min="3" max="3" width="12.1796875" customWidth="1"/>
    <col min="10" max="11" width="12.81640625" customWidth="1"/>
  </cols>
  <sheetData>
    <row r="2" spans="2:11" ht="15" customHeight="1" x14ac:dyDescent="0.35">
      <c r="B2" s="128"/>
      <c r="C2" s="128"/>
      <c r="D2" s="119" t="s">
        <v>0</v>
      </c>
      <c r="E2" s="121"/>
      <c r="F2" s="121"/>
      <c r="G2" s="121"/>
      <c r="H2" s="120"/>
      <c r="I2" s="119" t="s">
        <v>50</v>
      </c>
      <c r="J2" s="120"/>
      <c r="K2" s="60"/>
    </row>
    <row r="3" spans="2:11" ht="15" customHeight="1" x14ac:dyDescent="0.35">
      <c r="B3" s="128"/>
      <c r="C3" s="128"/>
      <c r="D3" s="119" t="s">
        <v>2</v>
      </c>
      <c r="E3" s="121"/>
      <c r="F3" s="121"/>
      <c r="G3" s="121"/>
      <c r="H3" s="120"/>
      <c r="I3" s="119" t="s">
        <v>3</v>
      </c>
      <c r="J3" s="120"/>
      <c r="K3" s="59"/>
    </row>
    <row r="4" spans="2:11" ht="15" customHeight="1" x14ac:dyDescent="0.35">
      <c r="B4" s="128"/>
      <c r="C4" s="128"/>
      <c r="D4" s="122" t="s">
        <v>4</v>
      </c>
      <c r="E4" s="123"/>
      <c r="F4" s="123"/>
      <c r="G4" s="123"/>
      <c r="H4" s="124"/>
      <c r="I4" s="119" t="s">
        <v>5</v>
      </c>
      <c r="J4" s="120"/>
      <c r="K4" s="59"/>
    </row>
    <row r="5" spans="2:11" ht="15" customHeight="1" x14ac:dyDescent="0.35">
      <c r="B5" s="128"/>
      <c r="C5" s="128"/>
      <c r="D5" s="125"/>
      <c r="E5" s="126"/>
      <c r="F5" s="126"/>
      <c r="G5" s="126"/>
      <c r="H5" s="127"/>
      <c r="I5" s="119" t="s">
        <v>51</v>
      </c>
      <c r="J5" s="120"/>
      <c r="K5" s="59"/>
    </row>
    <row r="6" spans="2:11" x14ac:dyDescent="0.35">
      <c r="K6" s="51"/>
    </row>
    <row r="7" spans="2:11" ht="15.75" customHeight="1" x14ac:dyDescent="0.35">
      <c r="B7" s="117" t="s">
        <v>52</v>
      </c>
      <c r="C7" s="117"/>
      <c r="D7" s="117"/>
      <c r="E7" s="117"/>
      <c r="F7" s="117"/>
      <c r="G7" s="117"/>
      <c r="H7" s="117"/>
      <c r="I7" s="117"/>
      <c r="J7" s="117"/>
      <c r="K7" s="56"/>
    </row>
    <row r="8" spans="2:11" ht="15.75" customHeight="1" x14ac:dyDescent="0.35">
      <c r="B8" s="114" t="s">
        <v>53</v>
      </c>
      <c r="C8" s="114" t="s">
        <v>54</v>
      </c>
      <c r="D8" s="114"/>
      <c r="E8" s="114"/>
      <c r="F8" s="114"/>
      <c r="G8" s="117" t="s">
        <v>55</v>
      </c>
      <c r="H8" s="117"/>
      <c r="I8" s="117"/>
      <c r="J8" s="117"/>
      <c r="K8" s="56"/>
    </row>
    <row r="9" spans="2:11" ht="15.75" customHeight="1" x14ac:dyDescent="0.35">
      <c r="B9" s="114"/>
      <c r="C9" s="55" t="s">
        <v>56</v>
      </c>
      <c r="D9" s="55" t="s">
        <v>57</v>
      </c>
      <c r="E9" s="114" t="s">
        <v>58</v>
      </c>
      <c r="F9" s="114"/>
      <c r="G9" s="117"/>
      <c r="H9" s="117"/>
      <c r="I9" s="117"/>
      <c r="J9" s="117"/>
      <c r="K9" s="56"/>
    </row>
    <row r="10" spans="2:11" ht="15.75" customHeight="1" x14ac:dyDescent="0.35">
      <c r="B10" s="53">
        <v>1</v>
      </c>
      <c r="C10" s="53">
        <v>2021</v>
      </c>
      <c r="D10" s="53">
        <v>5</v>
      </c>
      <c r="E10" s="115">
        <v>24</v>
      </c>
      <c r="F10" s="115"/>
      <c r="G10" s="129" t="s">
        <v>59</v>
      </c>
      <c r="H10" s="129"/>
      <c r="I10" s="129"/>
      <c r="J10" s="129"/>
      <c r="K10" s="58"/>
    </row>
    <row r="11" spans="2:11" ht="57.75" customHeight="1" x14ac:dyDescent="0.35">
      <c r="B11" s="53">
        <v>2</v>
      </c>
      <c r="C11" s="53">
        <v>2022</v>
      </c>
      <c r="D11" s="53">
        <v>5</v>
      </c>
      <c r="E11" s="108">
        <v>31</v>
      </c>
      <c r="F11" s="109"/>
      <c r="G11" s="110" t="s">
        <v>60</v>
      </c>
      <c r="H11" s="111"/>
      <c r="I11" s="111"/>
      <c r="J11" s="112"/>
      <c r="K11" s="58"/>
    </row>
    <row r="12" spans="2:11" ht="82.5" customHeight="1" x14ac:dyDescent="0.35">
      <c r="B12" s="53">
        <v>3</v>
      </c>
      <c r="C12" s="53">
        <v>2022</v>
      </c>
      <c r="D12" s="53">
        <v>7</v>
      </c>
      <c r="E12" s="108">
        <v>27</v>
      </c>
      <c r="F12" s="109"/>
      <c r="G12" s="110" t="s">
        <v>61</v>
      </c>
      <c r="H12" s="111"/>
      <c r="I12" s="111"/>
      <c r="J12" s="112"/>
      <c r="K12" s="58"/>
    </row>
    <row r="13" spans="2:11" ht="100.5" customHeight="1" x14ac:dyDescent="0.35">
      <c r="B13" s="53">
        <v>4</v>
      </c>
      <c r="C13" s="53">
        <v>2023</v>
      </c>
      <c r="D13" s="53">
        <v>11</v>
      </c>
      <c r="E13" s="108">
        <v>30</v>
      </c>
      <c r="F13" s="109"/>
      <c r="G13" s="110" t="s">
        <v>62</v>
      </c>
      <c r="H13" s="111"/>
      <c r="I13" s="111"/>
      <c r="J13" s="112"/>
      <c r="K13" s="58"/>
    </row>
    <row r="14" spans="2:11" ht="70.5" customHeight="1" x14ac:dyDescent="0.35">
      <c r="B14" s="53">
        <v>5</v>
      </c>
      <c r="C14" s="53">
        <v>2024</v>
      </c>
      <c r="D14" s="61" t="s">
        <v>63</v>
      </c>
      <c r="E14" s="108">
        <v>27</v>
      </c>
      <c r="F14" s="109"/>
      <c r="G14" s="110" t="s">
        <v>64</v>
      </c>
      <c r="H14" s="111"/>
      <c r="I14" s="111"/>
      <c r="J14" s="112"/>
      <c r="K14" s="58"/>
    </row>
    <row r="15" spans="2:11" ht="76.5" customHeight="1" x14ac:dyDescent="0.35">
      <c r="B15" s="53">
        <v>6</v>
      </c>
      <c r="C15" s="53">
        <v>2024</v>
      </c>
      <c r="D15" s="61" t="s">
        <v>65</v>
      </c>
      <c r="E15" s="108"/>
      <c r="F15" s="109"/>
      <c r="G15" s="110" t="s">
        <v>66</v>
      </c>
      <c r="H15" s="111"/>
      <c r="I15" s="111"/>
      <c r="J15" s="112"/>
      <c r="K15" s="58"/>
    </row>
    <row r="16" spans="2:11" ht="15.75" customHeight="1" x14ac:dyDescent="0.35">
      <c r="B16" s="114" t="s">
        <v>67</v>
      </c>
      <c r="C16" s="114"/>
      <c r="D16" s="114"/>
      <c r="E16" s="114"/>
      <c r="F16" s="114"/>
      <c r="G16" s="114"/>
      <c r="H16" s="114"/>
      <c r="I16" s="114"/>
      <c r="J16" s="114"/>
      <c r="K16" s="54"/>
    </row>
    <row r="17" spans="2:11" x14ac:dyDescent="0.35">
      <c r="B17" s="114" t="s">
        <v>68</v>
      </c>
      <c r="C17" s="114"/>
      <c r="D17" s="114"/>
      <c r="E17" s="114"/>
      <c r="F17" s="114" t="s">
        <v>69</v>
      </c>
      <c r="G17" s="114"/>
      <c r="H17" s="114"/>
      <c r="I17" s="114"/>
      <c r="J17" s="114"/>
      <c r="K17" s="54"/>
    </row>
    <row r="18" spans="2:11" ht="15.75" customHeight="1" x14ac:dyDescent="0.35">
      <c r="B18" s="115" t="s">
        <v>70</v>
      </c>
      <c r="C18" s="115"/>
      <c r="D18" s="115"/>
      <c r="E18" s="115"/>
      <c r="F18" s="115" t="s">
        <v>71</v>
      </c>
      <c r="G18" s="115"/>
      <c r="H18" s="115"/>
      <c r="I18" s="115"/>
      <c r="J18" s="115"/>
      <c r="K18" s="52"/>
    </row>
    <row r="19" spans="2:11" x14ac:dyDescent="0.35">
      <c r="B19" s="114" t="s">
        <v>72</v>
      </c>
      <c r="C19" s="114"/>
      <c r="D19" s="114"/>
      <c r="E19" s="114"/>
      <c r="F19" s="114"/>
      <c r="G19" s="114"/>
      <c r="H19" s="114"/>
      <c r="I19" s="114"/>
      <c r="J19" s="114"/>
      <c r="K19" s="54"/>
    </row>
    <row r="20" spans="2:11" x14ac:dyDescent="0.35">
      <c r="B20" s="114" t="s">
        <v>68</v>
      </c>
      <c r="C20" s="114"/>
      <c r="D20" s="114"/>
      <c r="E20" s="114"/>
      <c r="F20" s="114" t="s">
        <v>69</v>
      </c>
      <c r="G20" s="114"/>
      <c r="H20" s="114"/>
      <c r="I20" s="114"/>
      <c r="J20" s="114"/>
      <c r="K20" s="54"/>
    </row>
    <row r="21" spans="2:11" ht="15.75" customHeight="1" x14ac:dyDescent="0.35">
      <c r="B21" s="116" t="s">
        <v>73</v>
      </c>
      <c r="C21" s="116"/>
      <c r="D21" s="116"/>
      <c r="E21" s="116"/>
      <c r="F21" s="116" t="s">
        <v>74</v>
      </c>
      <c r="G21" s="116"/>
      <c r="H21" s="116"/>
      <c r="I21" s="116"/>
      <c r="J21" s="116"/>
      <c r="K21" s="57"/>
    </row>
    <row r="22" spans="2:11" ht="15.75" customHeight="1" x14ac:dyDescent="0.35">
      <c r="B22" s="117" t="s">
        <v>75</v>
      </c>
      <c r="C22" s="117"/>
      <c r="D22" s="117"/>
      <c r="E22" s="117"/>
      <c r="F22" s="117"/>
      <c r="G22" s="117"/>
      <c r="H22" s="117"/>
      <c r="I22" s="117"/>
      <c r="J22" s="117"/>
      <c r="K22" s="56"/>
    </row>
    <row r="23" spans="2:11" x14ac:dyDescent="0.35">
      <c r="B23" s="114" t="s">
        <v>68</v>
      </c>
      <c r="C23" s="114"/>
      <c r="D23" s="114"/>
      <c r="E23" s="114" t="s">
        <v>69</v>
      </c>
      <c r="F23" s="114"/>
      <c r="G23" s="114"/>
      <c r="H23" s="114" t="s">
        <v>76</v>
      </c>
      <c r="I23" s="114"/>
      <c r="J23" s="114"/>
      <c r="K23" s="54"/>
    </row>
    <row r="24" spans="2:11" x14ac:dyDescent="0.35">
      <c r="B24" s="114"/>
      <c r="C24" s="114"/>
      <c r="D24" s="114"/>
      <c r="E24" s="114"/>
      <c r="F24" s="114"/>
      <c r="G24" s="114"/>
      <c r="H24" s="55" t="s">
        <v>56</v>
      </c>
      <c r="I24" s="55" t="s">
        <v>57</v>
      </c>
      <c r="J24" s="55" t="s">
        <v>58</v>
      </c>
      <c r="K24" s="54"/>
    </row>
    <row r="25" spans="2:11" x14ac:dyDescent="0.35">
      <c r="B25" s="115" t="s">
        <v>77</v>
      </c>
      <c r="C25" s="115"/>
      <c r="D25" s="115"/>
      <c r="E25" s="116" t="s">
        <v>78</v>
      </c>
      <c r="F25" s="116"/>
      <c r="G25" s="116"/>
      <c r="H25" s="53">
        <v>2024</v>
      </c>
      <c r="I25" s="61" t="s">
        <v>65</v>
      </c>
      <c r="J25" s="53"/>
      <c r="K25" s="52"/>
    </row>
    <row r="26" spans="2:11" x14ac:dyDescent="0.35">
      <c r="K26" s="51"/>
    </row>
    <row r="27" spans="2:11" ht="56.25" customHeight="1" x14ac:dyDescent="0.35">
      <c r="B27" s="51"/>
      <c r="C27" s="113" t="s">
        <v>79</v>
      </c>
      <c r="D27" s="113"/>
      <c r="E27" s="113"/>
      <c r="F27" s="113"/>
      <c r="G27" s="113"/>
      <c r="H27" s="113"/>
      <c r="I27" s="113"/>
      <c r="K27" s="51"/>
    </row>
    <row r="28" spans="2:11" ht="16.5" customHeight="1" x14ac:dyDescent="0.35">
      <c r="E28" s="118" t="s">
        <v>80</v>
      </c>
      <c r="F28" s="118"/>
      <c r="G28" s="118"/>
      <c r="H28" s="118"/>
      <c r="I28" s="118"/>
      <c r="J28" s="118"/>
      <c r="K28" s="50"/>
    </row>
    <row r="29" spans="2:11" x14ac:dyDescent="0.35">
      <c r="B29" s="51"/>
      <c r="C29" s="51"/>
      <c r="D29" s="51"/>
      <c r="E29" s="118"/>
      <c r="F29" s="118"/>
      <c r="G29" s="118"/>
      <c r="H29" s="118"/>
      <c r="I29" s="118"/>
      <c r="J29" s="118"/>
      <c r="K29" s="50"/>
    </row>
    <row r="30" spans="2:11" ht="15" customHeight="1" x14ac:dyDescent="0.35">
      <c r="C30" s="49"/>
      <c r="D30" s="49"/>
      <c r="E30" s="49"/>
      <c r="F30" s="49"/>
      <c r="G30" s="49"/>
      <c r="H30" s="49"/>
    </row>
    <row r="31" spans="2:11" x14ac:dyDescent="0.35">
      <c r="B31" s="49"/>
      <c r="C31" s="49"/>
      <c r="D31" s="49"/>
      <c r="E31" s="49"/>
      <c r="F31" s="49"/>
      <c r="G31" s="49"/>
      <c r="H31" s="49"/>
    </row>
  </sheetData>
  <mergeCells count="43">
    <mergeCell ref="B8:B9"/>
    <mergeCell ref="B2:C5"/>
    <mergeCell ref="C8:F8"/>
    <mergeCell ref="E9:F9"/>
    <mergeCell ref="G13:J13"/>
    <mergeCell ref="G8:J9"/>
    <mergeCell ref="B7:J7"/>
    <mergeCell ref="G11:J11"/>
    <mergeCell ref="E11:F11"/>
    <mergeCell ref="G12:J12"/>
    <mergeCell ref="G10:J10"/>
    <mergeCell ref="E15:F15"/>
    <mergeCell ref="G15:J15"/>
    <mergeCell ref="E28:J29"/>
    <mergeCell ref="I2:J2"/>
    <mergeCell ref="I3:J3"/>
    <mergeCell ref="I4:J4"/>
    <mergeCell ref="I5:J5"/>
    <mergeCell ref="D2:H2"/>
    <mergeCell ref="D3:H3"/>
    <mergeCell ref="D4:H5"/>
    <mergeCell ref="B23:D24"/>
    <mergeCell ref="B17:E17"/>
    <mergeCell ref="F17:J17"/>
    <mergeCell ref="B18:E18"/>
    <mergeCell ref="F18:J18"/>
    <mergeCell ref="E10:F10"/>
    <mergeCell ref="E14:F14"/>
    <mergeCell ref="G14:J14"/>
    <mergeCell ref="C27:I27"/>
    <mergeCell ref="E12:F12"/>
    <mergeCell ref="E13:F13"/>
    <mergeCell ref="E23:G24"/>
    <mergeCell ref="H23:J23"/>
    <mergeCell ref="B25:D25"/>
    <mergeCell ref="E25:G25"/>
    <mergeCell ref="B22:J22"/>
    <mergeCell ref="F21:J21"/>
    <mergeCell ref="F20:J20"/>
    <mergeCell ref="B19:J19"/>
    <mergeCell ref="B20:E20"/>
    <mergeCell ref="B21:E21"/>
    <mergeCell ref="B16:J16"/>
  </mergeCells>
  <phoneticPr fontId="38" type="noConversion"/>
  <pageMargins left="0.7" right="0.7" top="0.75" bottom="0.75" header="0.3" footer="0.3"/>
  <pageSetup paperSize="9" scale="6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632c1e4e-69c6-4d1f-81a1-009441d464e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15" ma:contentTypeDescription="Create a new document." ma:contentTypeScope="" ma:versionID="11760b32e10cea5d82114292e7fd8c98">
  <xsd:schema xmlns:xsd="http://www.w3.org/2001/XMLSchema" xmlns:xs="http://www.w3.org/2001/XMLSchema" xmlns:p="http://schemas.microsoft.com/office/2006/metadata/properties" xmlns:ns3="632c1e4e-69c6-4d1f-81a1-009441d464e5" xmlns:ns4="39f7a895-868e-4739-ab10-589c64175fbd" targetNamespace="http://schemas.microsoft.com/office/2006/metadata/properties" ma:root="true" ma:fieldsID="f9e79b74643415da39938a6e342133c1" ns3:_="" ns4:_="">
    <xsd:import namespace="632c1e4e-69c6-4d1f-81a1-009441d464e5"/>
    <xsd:import namespace="39f7a895-868e-4739-ab10-589c64175fb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f7a895-868e-4739-ab10-589c64175fb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45DBBF-B832-423F-936B-1E71F3349BA0}">
  <ds:schemaRefs>
    <ds:schemaRef ds:uri="http://schemas.microsoft.com/sharepoint/v3/contenttype/forms"/>
  </ds:schemaRefs>
</ds:datastoreItem>
</file>

<file path=customXml/itemProps2.xml><?xml version="1.0" encoding="utf-8"?>
<ds:datastoreItem xmlns:ds="http://schemas.openxmlformats.org/officeDocument/2006/customXml" ds:itemID="{564083AE-2A34-40CD-86CF-CD8A8FEF5E61}">
  <ds:schemaRefs>
    <ds:schemaRef ds:uri="http://schemas.microsoft.com/office/2006/metadata/properties"/>
    <ds:schemaRef ds:uri="http://schemas.microsoft.com/office/infopath/2007/PartnerControls"/>
    <ds:schemaRef ds:uri="632c1e4e-69c6-4d1f-81a1-009441d464e5"/>
  </ds:schemaRefs>
</ds:datastoreItem>
</file>

<file path=customXml/itemProps3.xml><?xml version="1.0" encoding="utf-8"?>
<ds:datastoreItem xmlns:ds="http://schemas.openxmlformats.org/officeDocument/2006/customXml" ds:itemID="{B9703D78-6D0D-4533-BBE6-11215A1FEE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39f7a895-868e-4739-ab10-589c64175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Bienes y Servicios</vt:lpstr>
      <vt:lpstr>Cálculos</vt:lpstr>
      <vt:lpstr>CONTROL CAMBIOS</vt:lpstr>
      <vt:lpstr>'Bienes y Servicios'!Área_de_impresión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ANGELICA MONTENEGRO BELTRAN</dc:creator>
  <cp:keywords/>
  <dc:description/>
  <cp:lastModifiedBy>hp</cp:lastModifiedBy>
  <cp:revision/>
  <dcterms:created xsi:type="dcterms:W3CDTF">2017-04-28T13:22:52Z</dcterms:created>
  <dcterms:modified xsi:type="dcterms:W3CDTF">2026-04-20T03:42:08Z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