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4.xml" ContentType="application/vnd.openxmlformats-officedocument.spreadsheetml.comments+xml"/>
  <Override PartName="/xl/charts/chart4.xml" ContentType="application/vnd.openxmlformats-officedocument.drawingml.chart+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codeName="{DD97A8EA-9A9A-E61F-A557-7D5A7D7259CE}"/>
  <workbookPr updateLinks="never" codeName="ThisWorkbook"/>
  <mc:AlternateContent xmlns:mc="http://schemas.openxmlformats.org/markup-compatibility/2006">
    <mc:Choice Requires="x15">
      <x15ac:absPath xmlns:x15ac="http://schemas.microsoft.com/office/spreadsheetml/2010/11/ac" url="D:\3) UCUNDINAMARCA VIGENCIA 2026\5. Matriz de indicadores vigencia 2026\"/>
    </mc:Choice>
  </mc:AlternateContent>
  <xr:revisionPtr revIDLastSave="0" documentId="13_ncr:1_{8672776D-613F-4E7D-A733-22A453485E13}" xr6:coauthVersionLast="47" xr6:coauthVersionMax="47" xr10:uidLastSave="{00000000-0000-0000-0000-000000000000}"/>
  <bookViews>
    <workbookView xWindow="-108" yWindow="-108" windowWidth="23256" windowHeight="12456" activeTab="4" xr2:uid="{00000000-000D-0000-FFFF-FFFF00000000}"/>
  </bookViews>
  <sheets>
    <sheet name="MATRIZ DE INDICADORES" sheetId="1" r:id="rId1"/>
    <sheet name="MDM-1" sheetId="52" r:id="rId2"/>
    <sheet name="MDM-3 " sheetId="53" r:id="rId3"/>
    <sheet name="MDM-4" sheetId="54" r:id="rId4"/>
    <sheet name="MDM-5" sheetId="55" r:id="rId5"/>
    <sheet name="ACTUALIZACIONES" sheetId="51" r:id="rId6"/>
    <sheet name="ITEM" sheetId="50" state="hidden" r:id="rId7"/>
  </sheets>
  <externalReferences>
    <externalReference r:id="rId8"/>
    <externalReference r:id="rId9"/>
    <externalReference r:id="rId10"/>
    <externalReference r:id="rId11"/>
  </externalReferences>
  <definedNames>
    <definedName name="_xlnm._FilterDatabase" localSheetId="0" hidden="1">'MATRIZ DE INDICADORES'!$B$12:$U$12</definedName>
    <definedName name="AAA_1" localSheetId="1">#REF!</definedName>
    <definedName name="AAA_1" localSheetId="4">#REF!</definedName>
    <definedName name="AAA_1">#REF!</definedName>
    <definedName name="_xlnm.Print_Area" localSheetId="5">ACTUALIZACIONES!$A$1:$F$17</definedName>
    <definedName name="_xlnm.Print_Area" localSheetId="0">'MATRIZ DE INDICADORES'!$A$1:$V$45</definedName>
    <definedName name="MFA_8" localSheetId="1">'[1]MATRIZ DE INDICADORES'!#REF!</definedName>
    <definedName name="MFA_8" localSheetId="2">'[2]MATRIZ DE INDICADORES'!#REF!</definedName>
    <definedName name="MFA_8" localSheetId="3">'[2]MATRIZ DE INDICADORES'!#REF!</definedName>
    <definedName name="MFA_8" localSheetId="4">'[2]MATRIZ DE INDICADORES'!#REF!</definedName>
    <definedName name="MFA_8">'MATRIZ DE INDICADORES'!#REF!</definedName>
    <definedName name="OLE_LINK1" localSheetId="5">ACTUALIZACIONES!#REF!</definedName>
    <definedName name="Z_34CE63CC_8C1B_460F_A260_1A12A31AF742_.wvu.FilterData" localSheetId="0" hidden="1">'MATRIZ DE INDICADORES'!$D$12:$V$12</definedName>
    <definedName name="Z_E72066E1_2E2A_4698_9EFF_16A0125F33B6_.wvu.FilterData" localSheetId="0" hidden="1">'MATRIZ DE INDICADORES'!$D$12:$V$12</definedName>
  </definedNames>
  <calcPr calcId="191028"/>
  <customWorkbookViews>
    <customWorkbookView name="JAIME ELDER ACOSTA RAMIREZ - Vista personalizada" guid="{E72066E1-2E2A-4698-9EFF-16A0125F33B6}" mergeInterval="0" personalView="1" maximized="1" xWindow="-8" yWindow="-8" windowWidth="1382" windowHeight="744" activeSheetId="46"/>
    <customWorkbookView name="HERNAN DARIO GONZALEZ MOLINA - Vista personalizada" guid="{34CE63CC-8C1B-460F-A260-1A12A31AF742}" mergeInterval="0" personalView="1" maximized="1" xWindow="-8" yWindow="-8" windowWidth="1382" windowHeight="74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8" i="52" l="1"/>
  <c r="E48" i="54"/>
  <c r="D48" i="54"/>
  <c r="E49" i="53"/>
  <c r="D49" i="53"/>
  <c r="E48" i="52" l="1"/>
  <c r="O49" i="55" l="1"/>
  <c r="N49" i="55"/>
  <c r="M49" i="55"/>
  <c r="L49" i="55"/>
  <c r="K49" i="55"/>
  <c r="J49" i="55"/>
  <c r="I49" i="55"/>
  <c r="H49" i="55"/>
  <c r="G49" i="55"/>
  <c r="F49" i="55"/>
  <c r="D49" i="55"/>
  <c r="E49" i="55" s="1"/>
  <c r="O48" i="55"/>
  <c r="N48" i="55"/>
  <c r="M48" i="55"/>
  <c r="L48" i="55"/>
  <c r="K48" i="55"/>
  <c r="J48" i="55"/>
  <c r="I48" i="55"/>
  <c r="H48" i="55"/>
  <c r="G48" i="55"/>
  <c r="F48" i="55"/>
  <c r="E48" i="55"/>
  <c r="D48" i="55"/>
  <c r="C46" i="55"/>
  <c r="O45" i="55"/>
  <c r="N45" i="55"/>
  <c r="M45" i="55"/>
  <c r="L45" i="55"/>
  <c r="K45" i="55"/>
  <c r="J45" i="55"/>
  <c r="I45" i="55"/>
  <c r="H45" i="55"/>
  <c r="G45" i="55"/>
  <c r="F45" i="55"/>
  <c r="E45" i="55"/>
  <c r="D45" i="55"/>
  <c r="J41" i="55"/>
  <c r="O49" i="54"/>
  <c r="N49" i="54"/>
  <c r="M49" i="54"/>
  <c r="L49" i="54"/>
  <c r="K49" i="54"/>
  <c r="J49" i="54"/>
  <c r="I49" i="54"/>
  <c r="H49" i="54"/>
  <c r="G49" i="54"/>
  <c r="F49" i="54"/>
  <c r="E49" i="54"/>
  <c r="D49" i="54"/>
  <c r="O48" i="54"/>
  <c r="N48" i="54"/>
  <c r="M48" i="54"/>
  <c r="L48" i="54"/>
  <c r="K48" i="54"/>
  <c r="J48" i="54"/>
  <c r="I48" i="54"/>
  <c r="H48" i="54"/>
  <c r="G48" i="54"/>
  <c r="F48" i="54"/>
  <c r="C46" i="54"/>
  <c r="O45" i="54"/>
  <c r="N45" i="54"/>
  <c r="M45" i="54"/>
  <c r="L45" i="54"/>
  <c r="K45" i="54"/>
  <c r="J45" i="54"/>
  <c r="I45" i="54"/>
  <c r="H45" i="54"/>
  <c r="G45" i="54"/>
  <c r="F45" i="54"/>
  <c r="E45" i="54"/>
  <c r="D45" i="54"/>
  <c r="J41" i="54"/>
  <c r="O50" i="53"/>
  <c r="N50" i="53"/>
  <c r="M50" i="53"/>
  <c r="L50" i="53"/>
  <c r="K50" i="53"/>
  <c r="J50" i="53"/>
  <c r="I50" i="53"/>
  <c r="H50" i="53"/>
  <c r="G50" i="53"/>
  <c r="F50" i="53"/>
  <c r="D50" i="53"/>
  <c r="E50" i="53" s="1"/>
  <c r="O49" i="53"/>
  <c r="N49" i="53"/>
  <c r="M49" i="53"/>
  <c r="L49" i="53"/>
  <c r="K49" i="53"/>
  <c r="J49" i="53"/>
  <c r="I49" i="53"/>
  <c r="H49" i="53"/>
  <c r="G49" i="53"/>
  <c r="F49" i="53"/>
  <c r="C48" i="53"/>
  <c r="C47" i="53"/>
  <c r="O46" i="53"/>
  <c r="N46" i="53"/>
  <c r="M46" i="53"/>
  <c r="L46" i="53"/>
  <c r="K46" i="53"/>
  <c r="J46" i="53"/>
  <c r="I46" i="53"/>
  <c r="H46" i="53"/>
  <c r="G46" i="53"/>
  <c r="F46" i="53"/>
  <c r="E46" i="53"/>
  <c r="D46" i="53"/>
  <c r="J42" i="53"/>
  <c r="O49" i="52"/>
  <c r="N49" i="52"/>
  <c r="M49" i="52"/>
  <c r="L49" i="52"/>
  <c r="K49" i="52"/>
  <c r="J49" i="52"/>
  <c r="I49" i="52"/>
  <c r="H49" i="52"/>
  <c r="G49" i="52"/>
  <c r="F49" i="52"/>
  <c r="E49" i="52"/>
  <c r="O48" i="52"/>
  <c r="N48" i="52"/>
  <c r="M48" i="52"/>
  <c r="L48" i="52"/>
  <c r="K48" i="52"/>
  <c r="J48" i="52"/>
  <c r="I48" i="52"/>
  <c r="H48" i="52"/>
  <c r="G48" i="52"/>
  <c r="F48" i="52"/>
  <c r="C46" i="52"/>
  <c r="O45" i="52"/>
  <c r="N45" i="52"/>
  <c r="M45" i="52"/>
  <c r="L45" i="52"/>
  <c r="K45" i="52"/>
  <c r="J45" i="52"/>
  <c r="I45" i="52"/>
  <c r="H45" i="52"/>
  <c r="G45" i="52"/>
  <c r="F45" i="52"/>
  <c r="E45" i="52"/>
  <c r="D45" i="52"/>
  <c r="J41" i="5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00000000-0006-0000-0100-000001000000}">
      <text>
        <r>
          <rPr>
            <b/>
            <sz val="9"/>
            <color indexed="81"/>
            <rFont val="Tahoma"/>
            <family val="2"/>
          </rPr>
          <t>OFICINA DE CALIDAD:</t>
        </r>
        <r>
          <rPr>
            <sz val="9"/>
            <color indexed="81"/>
            <rFont val="Tahoma"/>
            <family val="2"/>
          </rPr>
          <t xml:space="preserve">
SI APLICA, FAVOR DILIGENCIAR EN LA PARTE INFERIOR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00000000-0006-0000-0200-000001000000}">
      <text>
        <r>
          <rPr>
            <b/>
            <sz val="9"/>
            <color indexed="81"/>
            <rFont val="Tahoma"/>
            <family val="2"/>
          </rPr>
          <t>OFICINA DE CALIDAD:</t>
        </r>
        <r>
          <rPr>
            <sz val="9"/>
            <color indexed="81"/>
            <rFont val="Tahoma"/>
            <family val="2"/>
          </rPr>
          <t xml:space="preserve">
SI APLICA, FAVOR DILIGENCIAR EN LA PARTE INFERIOR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00000000-0006-0000-0300-000001000000}">
      <text>
        <r>
          <rPr>
            <b/>
            <sz val="9"/>
            <color indexed="81"/>
            <rFont val="Tahoma"/>
            <family val="2"/>
          </rPr>
          <t>OFICINA DE CALIDAD:</t>
        </r>
        <r>
          <rPr>
            <sz val="9"/>
            <color indexed="81"/>
            <rFont val="Tahoma"/>
            <family val="2"/>
          </rPr>
          <t xml:space="preserve">
SI APLICA, FAVOR DILIGENCIAR EN LA PARTE INFERIOR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00000000-0006-0000-0400-000001000000}">
      <text>
        <r>
          <rPr>
            <b/>
            <sz val="9"/>
            <color indexed="81"/>
            <rFont val="Tahoma"/>
            <family val="2"/>
          </rPr>
          <t>OFICINA DE CALIDAD:</t>
        </r>
        <r>
          <rPr>
            <sz val="9"/>
            <color indexed="81"/>
            <rFont val="Tahoma"/>
            <family val="2"/>
          </rPr>
          <t xml:space="preserve">
SI APLICA, FAVOR DILIGENCIAR EN LA PARTE INFERIOR</t>
        </r>
      </text>
    </comment>
  </commentList>
</comments>
</file>

<file path=xl/sharedStrings.xml><?xml version="1.0" encoding="utf-8"?>
<sst xmlns="http://schemas.openxmlformats.org/spreadsheetml/2006/main" count="645" uniqueCount="262">
  <si>
    <t>MACROPROCESO ESTRATÉGICO</t>
  </si>
  <si>
    <t>CÓDIGO: ESGr027</t>
  </si>
  <si>
    <t>PROCESO GESTIÓN SISTEMAS INTEGRADOS - CALIDAD</t>
  </si>
  <si>
    <t>VERSIÓN: 8</t>
  </si>
  <si>
    <t>MATRIZ DE MEDICIÓN Y SEGUIMIENTO A LOS PROCESOS DE GESTIÓN</t>
  </si>
  <si>
    <t>VIGENCIA: 2023-07-28</t>
  </si>
  <si>
    <t>PÁGINA: 1 de 6</t>
  </si>
  <si>
    <t>FECHA DE ACTUALIZACIÓN:</t>
  </si>
  <si>
    <t>AÑO</t>
  </si>
  <si>
    <t>MES</t>
  </si>
  <si>
    <t>DÍA</t>
  </si>
  <si>
    <t>ALINEACIÓN DE LOS INDICADORES CON LOS DOCUMENTOS ESTRATÉGICOS Y LOS OBJETIVOS DE CALIDAD</t>
  </si>
  <si>
    <t>PROCESO GESTIÓN</t>
  </si>
  <si>
    <t>FRENTES DEL PLAN ESTRATÉGICO</t>
  </si>
  <si>
    <t>LINEAMIENTOS DE LA POLÍTICA DE CALIDAD</t>
  </si>
  <si>
    <t>OBJETIVOS DE CALIDAD</t>
  </si>
  <si>
    <t>OBJETIVO GENERAL DEL PROCESO</t>
  </si>
  <si>
    <t>OBJETIVOS ESPECÍFICOS</t>
  </si>
  <si>
    <t>NOMBRE INDICADOR</t>
  </si>
  <si>
    <t>FÓRMULA</t>
  </si>
  <si>
    <t>TIPO DE INDICADOR</t>
  </si>
  <si>
    <t>SEGUIMIENTO MEDICIÓN</t>
  </si>
  <si>
    <t>META</t>
  </si>
  <si>
    <t>ACTIVIDAD</t>
  </si>
  <si>
    <t>RESPONSABLE DE LA ACTIVIDAD</t>
  </si>
  <si>
    <t>¿QUÉ RECURSOS SE REQUIEREN?</t>
  </si>
  <si>
    <t>FECHA EJECUCIÓN DE ACTIVIDADES</t>
  </si>
  <si>
    <t>EVIDENCIA</t>
  </si>
  <si>
    <t>¿CUÁNDO FINALIZARÁ?</t>
  </si>
  <si>
    <t xml:space="preserve">RESULTADO </t>
  </si>
  <si>
    <t>NIVEL OBTENIDO</t>
  </si>
  <si>
    <t>ACCESO</t>
  </si>
  <si>
    <t>Frente Estratégico V: Dialogo transfronterizo</t>
  </si>
  <si>
    <t>Buscar la articulación y participación con comunidades académicas internacionales mediante el diálogo transfronterizo</t>
  </si>
  <si>
    <t>Implementar las estrategias de dialogo transfronterizo planificadas a nivel institucional</t>
  </si>
  <si>
    <t>Promover el relacionamiento internacional de la Universidad de Cundinamarca con el mundo académico en ambientes globales, de modo que propicie la interacción de los profesores y estudiantes en redes y alianzas del conocimiento, en proyectos investigativos (ciencia, tecnología e innovación), voluntariado internacional, pasantías e intercambios y movilidad académica visualizada a través del currículo.</t>
  </si>
  <si>
    <t>Estudiantes beneficiados con la implementación de la acción estratégica de movilidad académica y alianzas correspondiente a la política Dialogando con el Mundo.</t>
  </si>
  <si>
    <t>Número de Movilizaciones realizadas para estudiantes de 5 a 10 semestre.</t>
  </si>
  <si>
    <t>Eficacia</t>
  </si>
  <si>
    <t>Semestral</t>
  </si>
  <si>
    <t>Planificar el cronograma de movilidad académica</t>
  </si>
  <si>
    <t>Proceso Dialogando con el Mundo</t>
  </si>
  <si>
    <t>Recurso Humano
Microsoft Office 365</t>
  </si>
  <si>
    <t>Cronograma de movilidad académica</t>
  </si>
  <si>
    <t>MDM-1</t>
  </si>
  <si>
    <t>Proyectar los términos de referencia para convocatoria de movilidad académica internacional</t>
  </si>
  <si>
    <t>Publicación de la Convocatoria (Micrositio)</t>
  </si>
  <si>
    <t>Realizar una mentoría virtual general (socialización) a los estudiantes y se hará de forma presencial en seccionales y extensiones</t>
  </si>
  <si>
    <t>Listados de asistencia</t>
  </si>
  <si>
    <t>Desarrollar las actividades descritas en el cronograma de los términos de referencia</t>
  </si>
  <si>
    <t>Proceso Dialogando con el Mundo
Dirección de Bienestar Universitario</t>
  </si>
  <si>
    <t>Publicación de la resolución de asignación presupuestal aprobada</t>
  </si>
  <si>
    <t>Implementar acciones según los resultados</t>
  </si>
  <si>
    <t>Según la necesidad</t>
  </si>
  <si>
    <t>Ficha técnica del indicador - Acción formulada</t>
  </si>
  <si>
    <t xml:space="preserve">Realizar relacionamiento con las Universidades Extranjeras a fin de lograr convenios </t>
  </si>
  <si>
    <t>Correo de invitación
Reuniones o encuentros
Visitas</t>
  </si>
  <si>
    <t>Legalizar los convenios</t>
  </si>
  <si>
    <t>Proceso Dialogando con el Mundo
Dirección Jurídica</t>
  </si>
  <si>
    <t>Convenios legalizados</t>
  </si>
  <si>
    <t>Publicar los convenios legalizados</t>
  </si>
  <si>
    <t>Convenio publicado (Micrositio)</t>
  </si>
  <si>
    <t>Ficha técnica de indicador - Acción formulada</t>
  </si>
  <si>
    <t>Cumplimiento en la realización de las Aulas Espejo</t>
  </si>
  <si>
    <t>Número de Aulas Espejo realizadas</t>
  </si>
  <si>
    <t>MDM-4</t>
  </si>
  <si>
    <t>Publicar la convocatoria en el Micrositio</t>
  </si>
  <si>
    <t>Realizar una mentoría virtual general (socialización) a los participantes</t>
  </si>
  <si>
    <t>Proceso Dialogando con el Mundo
Interacción Social Universitaria</t>
  </si>
  <si>
    <t>Lograr la implementación de los convenios de investigación conjunta internacional firmados.</t>
  </si>
  <si>
    <t>Convenios de Investigación Conjunta firmados</t>
  </si>
  <si>
    <t>Articular con la comunidad internacional la firma del convenio</t>
  </si>
  <si>
    <t>Proceso Dialogando con el Mundo
Dirección de Ciencia, Tecnología e Innovación
Dirección Jurídica</t>
  </si>
  <si>
    <t xml:space="preserve">Grabación mesas de trabajo
Correos que incluyen los documentos para la legalización de los convenios </t>
  </si>
  <si>
    <t>MDM-5</t>
  </si>
  <si>
    <t>Socializar con los Decanos y los Gestores de Conocimiento y el aprendizaje, los convenios en curso.</t>
  </si>
  <si>
    <t>Proceso Dialogando con el Mundo
Dirección de Ciencia, Tecnología e Innovación
Líderes de los grupos de investigación</t>
  </si>
  <si>
    <t>Medir los resultados de los Convenios de Investigación Conjunta firmados</t>
  </si>
  <si>
    <t xml:space="preserve">Diagonal 18 No. 20-29 Fusagasugá – Cundinamarca
Teléfono (601)  8281483 Línea Gratuita 018000180414
www.ucundinamarca.edu.co   E-mail:  info@ucundinamarca.edu.co
NIT: 890.680.062-2                                                                             </t>
  </si>
  <si>
    <t>Documento controlado por el Sistema de Gestión de la Calidad
Asegúrese que corresponde a la última versión consultando el Portal Institucional</t>
  </si>
  <si>
    <t>LINEAMIENTOS DE LA POLÍTICA DE SEGURIDAD Y SALUD EN EL TRABAJO</t>
  </si>
  <si>
    <t>OBJETIVOS DE SEGURIDAD Y SALUD EN EL TRABAJO</t>
  </si>
  <si>
    <t>ALINEACIÓN DE LOS INDICADORES CON LOS DOCUMENTOS ESTRATÉGICOS Y LOS OBJETIVOS DE SEGURIDAD Y SALUD EN EL TRABAJO</t>
  </si>
  <si>
    <t>LINEAMIENTOS DE LA POLÍTICA DE AMBIENTAL</t>
  </si>
  <si>
    <t>OBJETIVOS DE AMBIENTAL</t>
  </si>
  <si>
    <t>ALINEACIÓN DE LOS INDICADORES CON LOS DOCUMENTOS ESTRATÉGICOS Y LOS OBJETIVOS DE AMBIENTAL</t>
  </si>
  <si>
    <t>LINEAMIENTOS DE LA POLÍTICA DE SEGURIDAD DE LA INFORMACIÓN</t>
  </si>
  <si>
    <t>OBJETIVOS DE SEGURIDAD DE LA INFORMACIÓN</t>
  </si>
  <si>
    <t>ALINEACIÓN DE LOS INDICADORES CON LOS DOCUMENTOS ESTRATÉGICOS Y LOS OBJETIVOS DE SEGURIDAD DE LA INFORMACIÓN</t>
  </si>
  <si>
    <t>LINEAMIENTOS DE LA POLÍTICA DE SEGURIDAD DE ANTISOBORNO</t>
  </si>
  <si>
    <t>OBJETIVOS DE SEGURIDAD DE ANTISOBORNO</t>
  </si>
  <si>
    <t>ALINEACIÓN DE LOS INDICADORES CON LOS DOCUMENTOS ESTRATÉGICOS Y LOS OBJETIVOS DE SEGURIDAD DE ANTISOBORNO</t>
  </si>
  <si>
    <t>LINEAMIENTOS DE LA POLÍTICA DE LA CONCILIACIÓN DE LA VIDA PERSONAL, FAMILIAR Y LABORAL</t>
  </si>
  <si>
    <t>OBJETIVOS DE LA CONCILIACIÓN DE LA VIDA PERSONAL, FAMILIAR Y LABORAL</t>
  </si>
  <si>
    <t>ALINEACIÓN DE LOS INDICADORES CON LOS DOCUMENTOS ESTRATÉGICOS Y LOS OBJETIVOS DE LA CONCILIACIÓN DE LA VIDA PERSONAL, FAMILIAR Y LABORAL</t>
  </si>
  <si>
    <t xml:space="preserve">      REGRESAR</t>
  </si>
  <si>
    <t>PROCESO GESTIÓN SISTEMAS INTEGRADOS</t>
  </si>
  <si>
    <t>PÁGINA: 2 de 6</t>
  </si>
  <si>
    <t>FICHA DE INDICADOR</t>
  </si>
  <si>
    <t>MACROPROCESO</t>
  </si>
  <si>
    <t>Misional</t>
  </si>
  <si>
    <t>NOMBRE DEL INDICADOR</t>
  </si>
  <si>
    <t>Dialogando con el Mundo</t>
  </si>
  <si>
    <t>RESPONSABLE DE MEDICIÓN</t>
  </si>
  <si>
    <t>Vicerrectoría Académica</t>
  </si>
  <si>
    <t>1. COMPORTAMIENTO DE INDICADOR</t>
  </si>
  <si>
    <t>CLASIFICACIÓN DE LA MEDICIÓN</t>
  </si>
  <si>
    <t>META ANUAL</t>
  </si>
  <si>
    <t>NUMERADOR</t>
  </si>
  <si>
    <t>Número de movilizaciones realizadas para estudiantes de 5 a 10 semestre.</t>
  </si>
  <si>
    <t>UNIDAD DE MEDIDA</t>
  </si>
  <si>
    <t>Número de movilizaciones realizadas</t>
  </si>
  <si>
    <t>DENOMINADOR</t>
  </si>
  <si>
    <t>TENDENCIA</t>
  </si>
  <si>
    <t>Positiva</t>
  </si>
  <si>
    <t>NIVEL DE SEGREGACIÓN *</t>
  </si>
  <si>
    <t>Otros</t>
  </si>
  <si>
    <t>ESCALA</t>
  </si>
  <si>
    <t>Deficiente</t>
  </si>
  <si>
    <t>Aceptable</t>
  </si>
  <si>
    <t>Bueno</t>
  </si>
  <si>
    <t>Excelente</t>
  </si>
  <si>
    <t>0 a 69</t>
  </si>
  <si>
    <t>70 a 94</t>
  </si>
  <si>
    <t>95 a 120</t>
  </si>
  <si>
    <t>&gt;120</t>
  </si>
  <si>
    <t>ORIGEN DE DATOS NUMERADOR</t>
  </si>
  <si>
    <t>Consolidado de estudiantes beneficiados</t>
  </si>
  <si>
    <t>FRECUENCIA DE LA MEDICIÓN</t>
  </si>
  <si>
    <t>SEMESTRAL</t>
  </si>
  <si>
    <t>FRECUENCIA DE RESULTADO</t>
  </si>
  <si>
    <t>ANUAL</t>
  </si>
  <si>
    <t>ORIGEN DE DATOS DENOMINADOR</t>
  </si>
  <si>
    <t>RESULTADOS</t>
  </si>
  <si>
    <t>ANÁLISIS DE DATOS</t>
  </si>
  <si>
    <t>ACCIÓN FORMULADA</t>
  </si>
  <si>
    <t xml:space="preserve">RESPONSABLE </t>
  </si>
  <si>
    <t>PERIODO DE EVALUACIÓN</t>
  </si>
  <si>
    <t xml:space="preserve">VALOR </t>
  </si>
  <si>
    <t>META PONDERADA</t>
  </si>
  <si>
    <t>UNIDAD SEGREGADA (Ej. Facultad, Programa Académico, Área)</t>
  </si>
  <si>
    <t>RESULTADO</t>
  </si>
  <si>
    <t>ANÁLISIS DE DATOS SEGREGADO</t>
  </si>
  <si>
    <t>Casa Cundinamarca saliente</t>
  </si>
  <si>
    <t>Estudiante Embajador saliente</t>
  </si>
  <si>
    <t>Voluntariado saliente</t>
  </si>
  <si>
    <t>Estudiante Embajador entrante</t>
  </si>
  <si>
    <t>Voluntariado entrante</t>
  </si>
  <si>
    <t>Casa Cundinamarca entrante</t>
  </si>
  <si>
    <t>Estratégico</t>
  </si>
  <si>
    <t>Eficiencia</t>
  </si>
  <si>
    <t>Apoyo</t>
  </si>
  <si>
    <t>Acreditación</t>
  </si>
  <si>
    <t>Seguimiento, Medición, Análisis y Evaluación</t>
  </si>
  <si>
    <t>Direccionamiento Estratégico</t>
  </si>
  <si>
    <t>Negativa</t>
  </si>
  <si>
    <t>Planeación Institucional</t>
  </si>
  <si>
    <t>Por Unidad Regional</t>
  </si>
  <si>
    <t>Proyectos Especiales y Relaciones Interinstitucionales</t>
  </si>
  <si>
    <t>Por Facultad</t>
  </si>
  <si>
    <t>Sistemas Integrados</t>
  </si>
  <si>
    <t>Por Programa Académico</t>
  </si>
  <si>
    <t>Autoevaluación y Acreditación</t>
  </si>
  <si>
    <t>Por área</t>
  </si>
  <si>
    <t>Comunicaciones</t>
  </si>
  <si>
    <t>Por Laboratorio</t>
  </si>
  <si>
    <t>Formación y Aprendizaje</t>
  </si>
  <si>
    <t>Ciencia, Tecnología e Innovación</t>
  </si>
  <si>
    <t>No Aplica</t>
  </si>
  <si>
    <t>Interacción Social Universitaria</t>
  </si>
  <si>
    <t>Bienestar Universitario</t>
  </si>
  <si>
    <t>Admisiones y Registro</t>
  </si>
  <si>
    <t>Graduados</t>
  </si>
  <si>
    <t>Talento Humano</t>
  </si>
  <si>
    <t>Jurídica</t>
  </si>
  <si>
    <t>Financiera</t>
  </si>
  <si>
    <t>Sistemas y Tecnología</t>
  </si>
  <si>
    <t>Bienes y Servicios</t>
  </si>
  <si>
    <t>Documental</t>
  </si>
  <si>
    <t>Apoyo Académico</t>
  </si>
  <si>
    <t>Control Interno</t>
  </si>
  <si>
    <t>Control Disciplinario</t>
  </si>
  <si>
    <t>Servicio de Atención al Ciudadano</t>
  </si>
  <si>
    <t>PÁGINA: 3 de 6</t>
  </si>
  <si>
    <t>Dinamizar Convenios</t>
  </si>
  <si>
    <t>Número de convenios en ejecución*100</t>
  </si>
  <si>
    <t>Porcentual</t>
  </si>
  <si>
    <t xml:space="preserve">Número de convenios internacionales vigentes en la UDEC </t>
  </si>
  <si>
    <t>0% - 44.9%</t>
  </si>
  <si>
    <t>45% - 54.9%</t>
  </si>
  <si>
    <t>55% - 60%</t>
  </si>
  <si>
    <t>&gt;60%</t>
  </si>
  <si>
    <t>Consolidado de convenios</t>
  </si>
  <si>
    <t>PÁGINA: 4 de 6</t>
  </si>
  <si>
    <t>0 a 14</t>
  </si>
  <si>
    <t>15 a 29</t>
  </si>
  <si>
    <t>30 a 40</t>
  </si>
  <si>
    <t>&gt;40</t>
  </si>
  <si>
    <t>CONSOLIDADO DE AULAS ESPEJO</t>
  </si>
  <si>
    <t>PÁGINA: 5 de 6</t>
  </si>
  <si>
    <t>Número de convenios legalizados de investigación conjunta internacional en ejecución en la UDEC</t>
  </si>
  <si>
    <t>Número de convenios legalizados</t>
  </si>
  <si>
    <t>1 a 3</t>
  </si>
  <si>
    <t>4 a 6</t>
  </si>
  <si>
    <t>&gt;6</t>
  </si>
  <si>
    <t>Convenios de investigación conjunta internacional firmados</t>
  </si>
  <si>
    <t>PÁGINA: 6 de 6</t>
  </si>
  <si>
    <t>CONTROL DE ACTUALIZACIONES</t>
  </si>
  <si>
    <t>FECHA</t>
  </si>
  <si>
    <t>DESCRIPCIÓN DE LA ACTUALIZACIÓN</t>
  </si>
  <si>
    <t>RESPONSABLE</t>
  </si>
  <si>
    <t>CARGO</t>
  </si>
  <si>
    <r>
      <t xml:space="preserve">MDM-1: </t>
    </r>
    <r>
      <rPr>
        <sz val="11"/>
        <color theme="1"/>
        <rFont val="Arial"/>
        <family val="2"/>
      </rPr>
      <t>Se evidenció en la mesa de trabajo que el indicador  MDM-1 No es posible medirlo durante el periodo en que se prolongue la contingencia del covid-19, debido a las restricciones de movilidad que han impuesto los países.</t>
    </r>
  </si>
  <si>
    <t>Fabián Libardo Leal Orjuela</t>
  </si>
  <si>
    <t>Coordinador Dialogando con el Mundo</t>
  </si>
  <si>
    <t>24/03/2023</t>
  </si>
  <si>
    <r>
      <rPr>
        <b/>
        <sz val="11"/>
        <color theme="1"/>
        <rFont val="Arial"/>
        <family val="2"/>
      </rPr>
      <t>MDM-1:</t>
    </r>
    <r>
      <rPr>
        <sz val="11"/>
        <color theme="1"/>
        <rFont val="Arial"/>
        <family val="2"/>
      </rPr>
      <t xml:space="preserve"> "Estudiantes beneficiados con la implementación de la acción estratégica de movilidad académica y alianzas correspondiente a la política Dialogando con el Mundo." De acuerdo al comportamiento del indicador en  el 2022 se incrementa la meta al 80 el número de estudiantes beneficiados.
</t>
    </r>
    <r>
      <rPr>
        <b/>
        <sz val="11"/>
        <color theme="1"/>
        <rFont val="Arial"/>
        <family val="2"/>
      </rPr>
      <t>MDM-4</t>
    </r>
    <r>
      <rPr>
        <sz val="11"/>
        <color theme="1"/>
        <rFont val="Arial"/>
        <family val="2"/>
      </rPr>
      <t xml:space="preserve"> "Cumplimiento en la realización de las Aulas Espejo" se incrementa la meta a 40 el número de aulas espejo realizadas.
</t>
    </r>
    <r>
      <rPr>
        <b/>
        <sz val="11"/>
        <color theme="1"/>
        <rFont val="Arial"/>
        <family val="2"/>
      </rPr>
      <t xml:space="preserve">MDM-3 </t>
    </r>
    <r>
      <rPr>
        <sz val="11"/>
        <color theme="1"/>
        <rFont val="Arial"/>
        <family val="2"/>
      </rPr>
      <t xml:space="preserve">"Dinamizar Convenios" por los resultados obtenidos en el 2022 se incrementa la meta a un 60%
</t>
    </r>
    <r>
      <rPr>
        <b/>
        <sz val="11"/>
        <color theme="1"/>
        <rFont val="Arial"/>
        <family val="2"/>
      </rPr>
      <t xml:space="preserve">MDM-5 </t>
    </r>
    <r>
      <rPr>
        <sz val="11"/>
        <color theme="1"/>
        <rFont val="Arial"/>
        <family val="2"/>
      </rPr>
      <t>"Convenios de Investigación Conjunta firmados" de acuerdo al comportamiento en la medición del indicador se sube la meta a 6 el número de convenios firmados.</t>
    </r>
  </si>
  <si>
    <t>MENSUAL</t>
  </si>
  <si>
    <t>NÚMERO</t>
  </si>
  <si>
    <t>TRIMESTRAL</t>
  </si>
  <si>
    <t>PORCENTAJE</t>
  </si>
  <si>
    <t>FRECUENCIA DE 
RESULTADO</t>
  </si>
  <si>
    <t>feb-2025
mar-2025</t>
  </si>
  <si>
    <t>Inicio de:
IPA 2025
IIPA 2025</t>
  </si>
  <si>
    <t>Términos de referencia</t>
  </si>
  <si>
    <t>Vigencia 2025</t>
  </si>
  <si>
    <t>Asignar los recursos de apoyo académico-económico</t>
  </si>
  <si>
    <t>jun-2025
dic-2025</t>
  </si>
  <si>
    <t>Documentar los resultados de los estudiantes beneficiados con la implementación de la acción estratégica de movilidad académica y alianzas correspondiente a la política Dialogando con el Mundo.</t>
  </si>
  <si>
    <t>Productos académicos de los estudiantes</t>
  </si>
  <si>
    <t>jun - 2025
dic - 2025</t>
  </si>
  <si>
    <t>Informe sobre el impacto de los convenios ejecutados</t>
  </si>
  <si>
    <t>Evaluar los resultados de la ejecución de convenios</t>
  </si>
  <si>
    <t>Planificar la articulación de las experiencias internacionales</t>
  </si>
  <si>
    <t>Propuesta a las instituciones de educación superior a nivel internacional</t>
  </si>
  <si>
    <t>Apertura de la convocatoria de experiencias internacionales</t>
  </si>
  <si>
    <t>Articular con la comunidad internacional las experiencias mediadas por la tecnología</t>
  </si>
  <si>
    <t xml:space="preserve">Piezas gráficas de experiencias internacionales </t>
  </si>
  <si>
    <t>Certificar los eventos internacionales</t>
  </si>
  <si>
    <t>Certificado del Evento por ISU</t>
  </si>
  <si>
    <t>Evidenciar la ejecución de las experiencias internacionales</t>
  </si>
  <si>
    <t>Informe de experiencias internacionales</t>
  </si>
  <si>
    <t>Proceso Dialogando con el Mundo
Programas académicos</t>
  </si>
  <si>
    <t>IPA 2025
IIPA 2025</t>
  </si>
  <si>
    <t>Número de Convenios legalizados correspondientes a investigación conjunta</t>
  </si>
  <si>
    <t>Correos enviados a las facultades con la información sobre los convenios activos</t>
  </si>
  <si>
    <t>Investigadores de las facultades</t>
  </si>
  <si>
    <t>Informe final de la investigación</t>
  </si>
  <si>
    <t>Listado de los preseleccionados y seleccionados</t>
  </si>
  <si>
    <t>Implementar acciones estratégicas que garanticen que anualmente se realizan 168 movilidades académicas salientes para estudiantes de 5 a 10 semestre, dando alcance a la política Dialogando con el Mundo dentro de la vigencia 2025.</t>
  </si>
  <si>
    <t>Lograr la dinamización del 60% de los convenios establecidos en la Universidad de Cundinamarca a través del desarrollo de las actividades de Dialogando con el Mundo durante los dos periodos académicos del 2025.</t>
  </si>
  <si>
    <t xml:space="preserve">Número de convenios en ejecución*100/Número de convenios internacionales vigentes en la UDEC </t>
  </si>
  <si>
    <t>Dar cumplimiento para que se realicen 56 aulas espejo que permitan la consolidación del Portafolio de aulas espejo, con el apoyo de los Docentes, Estudiantes y los profesionales de Dialogando con el Mundo durante los dos periodos académicos en curso.</t>
  </si>
  <si>
    <t>Aperturar la convocatoria de los términos de referencia</t>
  </si>
  <si>
    <t>2 SEMESTRE:
Para el período 2025-2 se realizaron 73 movilidades salientes y 49 movilidades entrantes correspondientes a los programas de Estudiante Embajador, Casa Cundinamarca y Voluntariado Internacional para un total de 122 movilidades académicas realizadas durante el segundo periodo académico. Para este periodo se tuvo un incremento significativo en las movilidades salientes, esto se logro por medio de las estrategias y alianzas internacionales referentes a la Política Dialogando con el Mundo.</t>
  </si>
  <si>
    <t xml:space="preserve">2 SEMESTRE: 
En el período 2025-2 se articularon las estrategias del Modelo Educativo Digital Transmoderno, por el cual la Universidad de Cundinamarca se define como translocal, con el fin de hacer énfasis en su identidad como universidad pública, de entender desde su contexto departamental su realidad frente a la globalidad.                                                                                                                                                                                                            
Atendiendo dicha actividad, la política Dialogando con el Mundo busca incentivar a estudiantes para que realicen actividades de movilidad académica internacional, promoviendo beneficios a partir del intercambio de saberes con otras universidades del orden nacional e internacional, como es el caso de los voluntariados.                                           </t>
  </si>
  <si>
    <t xml:space="preserve">2 SEMESTRE: 
Durante el 2025-2 se ejecutaron 17 convenios de los 30 vigentes en ese momento, por medio de cooperación internacional de movilidad académica, experiencias académicas y proyectos de investigación. Además, se continuó el proceso de renovación de los convenios que vencieron en las vigencias 2024 y 2025 y el proceso de convenios marco con instituciones con las que no se tenía cooperación. </t>
  </si>
  <si>
    <t xml:space="preserve">2 SEMESTRE:
Fortalecimiento y ampliación de la cooperación internacional mediante el seguimiento a la ejecución de los convenios activos e impulsando la formalización de convenios nuevos que promuevan la ejecución de los frentes de estratégicos de Dialogando con el Mundo. </t>
  </si>
  <si>
    <t>2 SEMESTRE: 
En el segundo periodo académico de 2025 se articularon y están en proceso de certificación 14 experiencias académicas internacionales con la participación activa de 6 facultades; lo anterior, corresponde a la estrategia de internacionalización del currículo a todos los programas por parte del proceso Dialogando con el Mundo.</t>
  </si>
  <si>
    <t>2 SEMESTRE: 
Ampliar la implementación de experiencias académicas para el segundo semestre con la participación de todas las facultades, promoviendo la participación de todos los programas académicos y unidades regionales en el marco del proceso Dialogando con el Mundo.</t>
  </si>
  <si>
    <t xml:space="preserve">2 SEMESTRE:
Durante el segundo periodo académico del 2025 se continuo proceso de legalización de 3 convenios de investigación conjunta con universidades internacionales, de los cuales, se legalizó 1 a corte del 30 de diciembre de 2025.  </t>
  </si>
  <si>
    <t>2 SEMESTRE:
Acelerar los procesos de legalización de convenios internacionales de investigación conjunta, dando continuidad a los 2 convenios en trámite y gestionando nuevos convenios durante la nueva vigencia en articulación con los programas académicos y la Dirección de investigación, con el fin de cumplir la meta anual y ejecutar los convenios marco establecidos.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</si>
</sst>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Red]0"/>
    <numFmt numFmtId="165" formatCode="0.00;[Red]0.00"/>
  </numFmts>
  <fonts count="34" x14ac:knownFonts="1">
    <font>
      <sz val="11"/>
      <color theme="1"/>
      <name val="Calibri"/>
      <family val="2"/>
      <scheme val="minor"/>
    </font>
    <font>
      <sz val="11"/>
      <color theme="1"/>
      <name val="Calibri"/>
      <family val="2"/>
      <scheme val="minor"/>
    </font>
    <font>
      <sz val="12"/>
      <color theme="1"/>
      <name val="Arial"/>
      <family val="2"/>
    </font>
    <font>
      <b/>
      <sz val="12"/>
      <color theme="1"/>
      <name val="Arial"/>
      <family val="2"/>
    </font>
    <font>
      <b/>
      <sz val="9"/>
      <color theme="1"/>
      <name val="Arial"/>
      <family val="2"/>
    </font>
    <font>
      <b/>
      <sz val="11"/>
      <color theme="1"/>
      <name val="Arial"/>
      <family val="2"/>
    </font>
    <font>
      <u/>
      <sz val="11"/>
      <color theme="10"/>
      <name val="Calibri"/>
      <family val="2"/>
      <scheme val="minor"/>
    </font>
    <font>
      <sz val="11"/>
      <color theme="1"/>
      <name val="Arial"/>
      <family val="2"/>
    </font>
    <font>
      <b/>
      <sz val="10"/>
      <color theme="1"/>
      <name val="Arial"/>
      <family val="2"/>
    </font>
    <font>
      <b/>
      <sz val="11"/>
      <color theme="0"/>
      <name val="Arial"/>
      <family val="2"/>
    </font>
    <font>
      <b/>
      <sz val="11"/>
      <color rgb="FFFF0000"/>
      <name val="Arial"/>
      <family val="2"/>
    </font>
    <font>
      <b/>
      <sz val="11"/>
      <color rgb="FF0070C0"/>
      <name val="Arial"/>
      <family val="2"/>
    </font>
    <font>
      <b/>
      <sz val="10"/>
      <color theme="0"/>
      <name val="Arial"/>
      <family val="2"/>
    </font>
    <font>
      <b/>
      <sz val="11"/>
      <color rgb="FF0F3D38"/>
      <name val="Arial"/>
      <family val="2"/>
    </font>
    <font>
      <b/>
      <sz val="9"/>
      <color theme="1" tint="0.499984740745262"/>
      <name val="Arial"/>
      <family val="2"/>
    </font>
    <font>
      <sz val="9"/>
      <color indexed="81"/>
      <name val="Tahoma"/>
      <family val="2"/>
    </font>
    <font>
      <b/>
      <sz val="9"/>
      <color indexed="81"/>
      <name val="Tahoma"/>
      <family val="2"/>
    </font>
    <font>
      <sz val="11"/>
      <name val="Arial"/>
      <family val="2"/>
    </font>
    <font>
      <sz val="12"/>
      <name val="Arial"/>
      <family val="2"/>
    </font>
    <font>
      <b/>
      <sz val="8"/>
      <color theme="1"/>
      <name val="Arial"/>
      <family val="2"/>
    </font>
    <font>
      <sz val="11"/>
      <color theme="0" tint="-0.14999847407452621"/>
      <name val="Arial"/>
      <family val="2"/>
    </font>
    <font>
      <sz val="11"/>
      <color rgb="FF000000"/>
      <name val="Arial"/>
      <family val="2"/>
    </font>
    <font>
      <b/>
      <sz val="9"/>
      <color rgb="FF292929"/>
      <name val="Arial"/>
      <family val="2"/>
    </font>
    <font>
      <sz val="10"/>
      <name val="Arial"/>
      <family val="2"/>
    </font>
    <font>
      <i/>
      <sz val="10"/>
      <color theme="1"/>
      <name val="Arial"/>
      <family val="2"/>
    </font>
    <font>
      <sz val="10"/>
      <color theme="1"/>
      <name val="Arial"/>
      <family val="2"/>
    </font>
    <font>
      <sz val="12"/>
      <color theme="0" tint="-4.9989318521683403E-2"/>
      <name val="Arial"/>
      <family val="2"/>
    </font>
    <font>
      <sz val="11"/>
      <color theme="0" tint="-4.9989318521683403E-2"/>
      <name val="Arial"/>
      <family val="2"/>
    </font>
    <font>
      <sz val="11"/>
      <name val="Arial"/>
      <family val="2"/>
    </font>
    <font>
      <sz val="11"/>
      <color rgb="FF000000"/>
      <name val="Arial"/>
      <family val="2"/>
    </font>
    <font>
      <sz val="11"/>
      <color theme="1"/>
      <name val="Arial"/>
      <family val="2"/>
    </font>
    <font>
      <sz val="8"/>
      <color rgb="FF000000"/>
      <name val="Segoe UI"/>
      <family val="2"/>
    </font>
    <font>
      <sz val="10"/>
      <color rgb="FF000000"/>
      <name val="Arial"/>
      <family val="2"/>
    </font>
    <font>
      <b/>
      <sz val="11"/>
      <name val="Arial"/>
      <family val="2"/>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4B514E"/>
        <bgColor indexed="64"/>
      </patternFill>
    </fill>
    <fill>
      <patternFill patternType="solid">
        <fgColor rgb="FFD9D9D9"/>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FFFFFF"/>
        <bgColor rgb="FF000000"/>
      </patternFill>
    </fill>
  </fills>
  <borders count="36">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diagonal/>
    </border>
    <border>
      <left/>
      <right style="thin">
        <color rgb="FF4B514E"/>
      </right>
      <top/>
      <bottom/>
      <diagonal/>
    </border>
    <border>
      <left style="thin">
        <color rgb="FF4B514E"/>
      </left>
      <right/>
      <top/>
      <bottom style="thin">
        <color rgb="FF4B514E"/>
      </bottom>
      <diagonal/>
    </border>
    <border>
      <left/>
      <right style="thin">
        <color rgb="FF4B514E"/>
      </right>
      <top/>
      <bottom style="thin">
        <color rgb="FF4B514E"/>
      </bottom>
      <diagonal/>
    </border>
    <border>
      <left/>
      <right/>
      <top style="thin">
        <color rgb="FF4B514E"/>
      </top>
      <bottom style="thin">
        <color rgb="FF4B514E"/>
      </bottom>
      <diagonal/>
    </border>
    <border>
      <left/>
      <right/>
      <top style="thin">
        <color rgb="FF4B514E"/>
      </top>
      <bottom/>
      <diagonal/>
    </border>
    <border>
      <left/>
      <right/>
      <top/>
      <bottom style="thin">
        <color rgb="FF4B514E"/>
      </bottom>
      <diagonal/>
    </border>
    <border>
      <left style="thin">
        <color rgb="FF4B514E"/>
      </left>
      <right style="thin">
        <color rgb="FF4B514E"/>
      </right>
      <top/>
      <bottom style="thin">
        <color rgb="FF4B514E"/>
      </bottom>
      <diagonal/>
    </border>
    <border>
      <left style="thin">
        <color rgb="FF4B514E"/>
      </left>
      <right style="thin">
        <color rgb="FF4B514E"/>
      </right>
      <top style="thin">
        <color rgb="FF4B514E"/>
      </top>
      <bottom/>
      <diagonal/>
    </border>
    <border>
      <left style="thin">
        <color rgb="FF4B514E"/>
      </left>
      <right style="thin">
        <color rgb="FF4B514E"/>
      </right>
      <top/>
      <bottom/>
      <diagonal/>
    </border>
    <border>
      <left style="thin">
        <color rgb="FF4E4B48"/>
      </left>
      <right style="thin">
        <color rgb="FF4E4B48"/>
      </right>
      <top style="thin">
        <color rgb="FF4E4B48"/>
      </top>
      <bottom style="thin">
        <color rgb="FF4E4B48"/>
      </bottom>
      <diagonal/>
    </border>
    <border>
      <left/>
      <right/>
      <top style="thin">
        <color rgb="FF4E4B48"/>
      </top>
      <bottom/>
      <diagonal/>
    </border>
    <border>
      <left style="thin">
        <color indexed="64"/>
      </left>
      <right style="thin">
        <color indexed="64"/>
      </right>
      <top style="thin">
        <color indexed="64"/>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bottom style="thin">
        <color rgb="FF4B514E"/>
      </bottom>
      <diagonal/>
    </border>
    <border>
      <left/>
      <right/>
      <top/>
      <bottom style="thin">
        <color indexed="64"/>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s>
  <cellStyleXfs count="3">
    <xf numFmtId="0" fontId="0" fillId="0" borderId="0"/>
    <xf numFmtId="9" fontId="1" fillId="0" borderId="0" applyFont="0" applyFill="0" applyBorder="0" applyAlignment="0" applyProtection="0"/>
    <xf numFmtId="0" fontId="6" fillId="0" borderId="0" applyNumberFormat="0" applyFill="0" applyBorder="0" applyAlignment="0" applyProtection="0"/>
  </cellStyleXfs>
  <cellXfs count="314">
    <xf numFmtId="0" fontId="0" fillId="0" borderId="0" xfId="0"/>
    <xf numFmtId="0" fontId="7" fillId="2" borderId="0" xfId="0" applyFont="1" applyFill="1"/>
    <xf numFmtId="0" fontId="10"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7" fillId="2" borderId="0" xfId="0" applyFont="1" applyFill="1" applyAlignment="1">
      <alignment vertical="center"/>
    </xf>
    <xf numFmtId="0" fontId="7" fillId="2" borderId="0" xfId="0" applyFont="1" applyFill="1" applyAlignment="1">
      <alignment horizontal="center" vertical="center"/>
    </xf>
    <xf numFmtId="0" fontId="9" fillId="2" borderId="0" xfId="0" applyFont="1" applyFill="1" applyAlignment="1">
      <alignment horizontal="center" vertical="center"/>
    </xf>
    <xf numFmtId="0" fontId="2" fillId="2" borderId="0" xfId="0" applyFont="1" applyFill="1" applyAlignment="1">
      <alignment vertical="center"/>
    </xf>
    <xf numFmtId="0" fontId="7" fillId="5" borderId="0" xfId="0" applyFont="1" applyFill="1"/>
    <xf numFmtId="0" fontId="2" fillId="5" borderId="0" xfId="0" applyFont="1" applyFill="1"/>
    <xf numFmtId="0" fontId="2" fillId="5" borderId="0" xfId="0" applyFont="1" applyFill="1" applyAlignment="1">
      <alignment vertical="center"/>
    </xf>
    <xf numFmtId="0" fontId="7" fillId="5" borderId="0" xfId="0" applyFont="1" applyFill="1" applyAlignment="1">
      <alignment vertical="center"/>
    </xf>
    <xf numFmtId="0" fontId="2" fillId="2" borderId="0" xfId="0" applyFont="1" applyFill="1" applyAlignment="1">
      <alignment horizontal="center" vertical="center"/>
    </xf>
    <xf numFmtId="0" fontId="2" fillId="5" borderId="0" xfId="0" applyFont="1" applyFill="1" applyAlignment="1">
      <alignment horizontal="center" vertical="center"/>
    </xf>
    <xf numFmtId="1" fontId="2" fillId="2" borderId="0" xfId="0" applyNumberFormat="1" applyFont="1" applyFill="1" applyAlignment="1">
      <alignment horizontal="center" vertical="center"/>
    </xf>
    <xf numFmtId="0" fontId="2" fillId="3" borderId="0" xfId="0" applyFont="1" applyFill="1"/>
    <xf numFmtId="0" fontId="7" fillId="3" borderId="0" xfId="0" applyFont="1" applyFill="1"/>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7" fillId="2" borderId="1" xfId="1" applyNumberFormat="1" applyFont="1" applyFill="1" applyBorder="1" applyAlignment="1">
      <alignment horizontal="center" vertical="center"/>
    </xf>
    <xf numFmtId="0" fontId="11" fillId="2" borderId="0" xfId="0" applyFont="1" applyFill="1" applyAlignment="1">
      <alignment horizontal="center" vertical="center"/>
    </xf>
    <xf numFmtId="0" fontId="7" fillId="2" borderId="0" xfId="1" applyNumberFormat="1" applyFont="1" applyFill="1" applyBorder="1" applyAlignment="1">
      <alignment horizontal="center" vertical="center"/>
    </xf>
    <xf numFmtId="0" fontId="18" fillId="5" borderId="0" xfId="0" applyFont="1" applyFill="1"/>
    <xf numFmtId="0" fontId="20" fillId="3" borderId="0" xfId="0" applyFont="1" applyFill="1"/>
    <xf numFmtId="0" fontId="9" fillId="10" borderId="1" xfId="0" applyFont="1" applyFill="1" applyBorder="1" applyAlignment="1">
      <alignment horizontal="center" vertical="center"/>
    </xf>
    <xf numFmtId="164" fontId="5" fillId="6" borderId="1" xfId="0" applyNumberFormat="1" applyFont="1" applyFill="1" applyBorder="1" applyAlignment="1">
      <alignment horizontal="center" vertical="center"/>
    </xf>
    <xf numFmtId="164" fontId="7" fillId="2" borderId="1" xfId="1" applyNumberFormat="1" applyFont="1" applyFill="1" applyBorder="1" applyAlignment="1">
      <alignment horizontal="center" vertical="center"/>
    </xf>
    <xf numFmtId="9" fontId="2" fillId="5" borderId="0" xfId="1" applyFont="1" applyFill="1" applyAlignment="1">
      <alignment horizontal="center" vertical="center"/>
    </xf>
    <xf numFmtId="0" fontId="26" fillId="3" borderId="0" xfId="0" applyFont="1" applyFill="1"/>
    <xf numFmtId="0" fontId="27" fillId="3" borderId="0" xfId="0" applyFont="1" applyFill="1"/>
    <xf numFmtId="165" fontId="5" fillId="6" borderId="1" xfId="0" applyNumberFormat="1" applyFont="1" applyFill="1" applyBorder="1" applyAlignment="1">
      <alignment horizontal="center" vertical="center"/>
    </xf>
    <xf numFmtId="165" fontId="5" fillId="7" borderId="1" xfId="0" applyNumberFormat="1" applyFont="1" applyFill="1" applyBorder="1" applyAlignment="1">
      <alignment horizontal="center" vertical="center"/>
    </xf>
    <xf numFmtId="165" fontId="5" fillId="8" borderId="1" xfId="0" applyNumberFormat="1" applyFont="1" applyFill="1" applyBorder="1" applyAlignment="1">
      <alignment horizontal="center" vertical="center"/>
    </xf>
    <xf numFmtId="165" fontId="8" fillId="9" borderId="1" xfId="0" applyNumberFormat="1" applyFont="1" applyFill="1" applyBorder="1" applyAlignment="1">
      <alignment horizontal="center" vertical="center"/>
    </xf>
    <xf numFmtId="164" fontId="5" fillId="7" borderId="1" xfId="0" applyNumberFormat="1" applyFont="1" applyFill="1" applyBorder="1" applyAlignment="1">
      <alignment horizontal="center" vertical="center"/>
    </xf>
    <xf numFmtId="164" fontId="5" fillId="8" borderId="1" xfId="0" applyNumberFormat="1" applyFont="1" applyFill="1" applyBorder="1" applyAlignment="1">
      <alignment horizontal="center" vertical="center"/>
    </xf>
    <xf numFmtId="164" fontId="8" fillId="9" borderId="1" xfId="0" applyNumberFormat="1" applyFont="1" applyFill="1" applyBorder="1" applyAlignment="1">
      <alignment horizontal="center" vertical="center"/>
    </xf>
    <xf numFmtId="164" fontId="7" fillId="2" borderId="1" xfId="1" applyNumberFormat="1" applyFont="1" applyFill="1" applyBorder="1" applyAlignment="1" applyProtection="1">
      <alignment horizontal="center" vertical="center"/>
    </xf>
    <xf numFmtId="0" fontId="7" fillId="2" borderId="1" xfId="1" applyNumberFormat="1" applyFont="1" applyFill="1" applyBorder="1" applyAlignment="1" applyProtection="1">
      <alignment horizontal="center" vertical="center"/>
    </xf>
    <xf numFmtId="9" fontId="2" fillId="5" borderId="0" xfId="1" applyFont="1" applyFill="1" applyAlignment="1" applyProtection="1">
      <alignment horizontal="center" vertical="center"/>
    </xf>
    <xf numFmtId="0" fontId="7" fillId="2" borderId="0" xfId="1" applyNumberFormat="1" applyFont="1" applyFill="1" applyBorder="1" applyAlignment="1" applyProtection="1">
      <alignment horizontal="center" vertical="center"/>
    </xf>
    <xf numFmtId="0" fontId="5" fillId="6" borderId="1" xfId="0" applyFont="1" applyFill="1" applyBorder="1" applyAlignment="1">
      <alignment horizontal="center" vertical="center"/>
    </xf>
    <xf numFmtId="49" fontId="5" fillId="7" borderId="1" xfId="0" applyNumberFormat="1" applyFont="1" applyFill="1" applyBorder="1" applyAlignment="1">
      <alignment horizontal="center" vertical="center"/>
    </xf>
    <xf numFmtId="0" fontId="5" fillId="8" borderId="1" xfId="0" applyFont="1" applyFill="1" applyBorder="1" applyAlignment="1">
      <alignment horizontal="center" vertical="center"/>
    </xf>
    <xf numFmtId="0" fontId="5" fillId="9" borderId="1" xfId="0" applyFont="1" applyFill="1" applyBorder="1" applyAlignment="1">
      <alignment horizontal="center" vertical="center"/>
    </xf>
    <xf numFmtId="0" fontId="9" fillId="10" borderId="1" xfId="0" applyFont="1" applyFill="1" applyBorder="1" applyAlignment="1">
      <alignment horizontal="center" vertical="center" wrapText="1"/>
    </xf>
    <xf numFmtId="9" fontId="7" fillId="2" borderId="1" xfId="1" applyFont="1" applyFill="1" applyBorder="1" applyAlignment="1" applyProtection="1">
      <alignment horizontal="center" vertical="center"/>
    </xf>
    <xf numFmtId="0" fontId="17" fillId="5" borderId="0" xfId="0" applyFont="1" applyFill="1"/>
    <xf numFmtId="0" fontId="20" fillId="5" borderId="0" xfId="0" applyFont="1" applyFill="1"/>
    <xf numFmtId="0" fontId="5" fillId="2" borderId="18" xfId="0" applyFont="1" applyFill="1" applyBorder="1" applyAlignment="1">
      <alignment horizontal="center" vertical="center"/>
    </xf>
    <xf numFmtId="0" fontId="8" fillId="2" borderId="0" xfId="0" applyFont="1" applyFill="1"/>
    <xf numFmtId="0" fontId="8" fillId="2" borderId="0" xfId="0" applyFont="1" applyFill="1" applyAlignment="1">
      <alignment vertical="center"/>
    </xf>
    <xf numFmtId="0" fontId="7" fillId="2" borderId="0" xfId="0" applyFont="1" applyFill="1" applyAlignment="1">
      <alignment horizontal="center" vertical="top"/>
    </xf>
    <xf numFmtId="0" fontId="14" fillId="2" borderId="0" xfId="0" applyFont="1" applyFill="1" applyAlignment="1">
      <alignment horizontal="left" vertical="top"/>
    </xf>
    <xf numFmtId="0" fontId="8" fillId="2" borderId="19" xfId="0" applyFont="1" applyFill="1" applyBorder="1" applyAlignment="1">
      <alignment horizontal="center" vertical="center" wrapText="1"/>
    </xf>
    <xf numFmtId="0" fontId="8" fillId="2" borderId="0" xfId="0" applyFont="1" applyFill="1" applyAlignment="1">
      <alignment wrapText="1"/>
    </xf>
    <xf numFmtId="0" fontId="9" fillId="12" borderId="18" xfId="0" applyFont="1" applyFill="1" applyBorder="1" applyAlignment="1">
      <alignment horizontal="center" vertical="center"/>
    </xf>
    <xf numFmtId="0" fontId="4" fillId="2" borderId="0" xfId="0" applyFont="1" applyFill="1" applyAlignment="1">
      <alignment horizontal="center" vertical="center"/>
    </xf>
    <xf numFmtId="0" fontId="12" fillId="10" borderId="15" xfId="0" applyFont="1" applyFill="1" applyBorder="1" applyAlignment="1">
      <alignment horizontal="center" vertical="center" wrapText="1"/>
    </xf>
    <xf numFmtId="0" fontId="4" fillId="5" borderId="0" xfId="0" applyFont="1" applyFill="1" applyAlignment="1">
      <alignment horizontal="center" vertical="center"/>
    </xf>
    <xf numFmtId="0" fontId="4" fillId="0" borderId="0" xfId="0" applyFont="1" applyAlignment="1">
      <alignment horizontal="center" vertical="center"/>
    </xf>
    <xf numFmtId="0" fontId="14" fillId="0" borderId="0" xfId="0" applyFont="1" applyAlignment="1">
      <alignment horizontal="left" vertical="top"/>
    </xf>
    <xf numFmtId="0" fontId="14" fillId="3" borderId="0" xfId="0" applyFont="1" applyFill="1" applyAlignment="1">
      <alignment horizontal="left" vertical="top"/>
    </xf>
    <xf numFmtId="0" fontId="8" fillId="5" borderId="0" xfId="0" applyFont="1" applyFill="1"/>
    <xf numFmtId="0" fontId="8" fillId="5" borderId="0" xfId="0" applyFont="1" applyFill="1" applyAlignment="1">
      <alignment vertical="center"/>
    </xf>
    <xf numFmtId="0" fontId="5" fillId="5" borderId="0" xfId="0" applyFont="1" applyFill="1" applyAlignment="1">
      <alignment horizontal="center" vertical="center"/>
    </xf>
    <xf numFmtId="0" fontId="7" fillId="5" borderId="0" xfId="0" applyFont="1" applyFill="1" applyAlignment="1">
      <alignment horizontal="center" vertical="top"/>
    </xf>
    <xf numFmtId="0" fontId="7" fillId="5" borderId="0" xfId="0" applyFont="1" applyFill="1" applyAlignment="1">
      <alignment horizontal="center" vertical="center"/>
    </xf>
    <xf numFmtId="0" fontId="0" fillId="2" borderId="0" xfId="0" applyFill="1"/>
    <xf numFmtId="14" fontId="12" fillId="10" borderId="1" xfId="0" applyNumberFormat="1" applyFont="1" applyFill="1" applyBorder="1" applyAlignment="1">
      <alignment horizontal="center" vertical="center" wrapText="1"/>
    </xf>
    <xf numFmtId="0" fontId="12" fillId="10" borderId="1" xfId="0" applyFont="1" applyFill="1" applyBorder="1" applyAlignment="1">
      <alignment horizontal="center" vertical="center" wrapText="1"/>
    </xf>
    <xf numFmtId="14" fontId="7" fillId="0" borderId="1" xfId="0" applyNumberFormat="1" applyFont="1" applyBorder="1" applyAlignment="1">
      <alignment horizontal="center" vertical="center"/>
    </xf>
    <xf numFmtId="0" fontId="5" fillId="0" borderId="1" xfId="0" applyFont="1" applyBorder="1" applyAlignment="1">
      <alignment horizontal="justify"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23" fillId="2" borderId="0" xfId="0" applyFont="1" applyFill="1" applyAlignment="1">
      <alignment wrapText="1"/>
    </xf>
    <xf numFmtId="14" fontId="7" fillId="2" borderId="0" xfId="0" applyNumberFormat="1" applyFont="1" applyFill="1" applyAlignment="1">
      <alignment horizontal="center" vertical="center"/>
    </xf>
    <xf numFmtId="0" fontId="7" fillId="2" borderId="0" xfId="0" applyFont="1" applyFill="1" applyAlignment="1">
      <alignment horizontal="justify"/>
    </xf>
    <xf numFmtId="0" fontId="24" fillId="2" borderId="0" xfId="0" applyFont="1" applyFill="1" applyAlignment="1">
      <alignment vertical="center" wrapText="1"/>
    </xf>
    <xf numFmtId="165" fontId="5" fillId="9" borderId="1" xfId="0" applyNumberFormat="1" applyFont="1" applyFill="1" applyBorder="1" applyAlignment="1">
      <alignment horizontal="center" vertical="center"/>
    </xf>
    <xf numFmtId="0" fontId="32" fillId="0" borderId="18" xfId="0" applyFont="1" applyBorder="1" applyAlignment="1">
      <alignment horizontal="center" vertical="center" wrapText="1"/>
    </xf>
    <xf numFmtId="17" fontId="32" fillId="0" borderId="18" xfId="0" applyNumberFormat="1" applyFont="1" applyBorder="1" applyAlignment="1">
      <alignment horizontal="center" vertical="center" wrapText="1"/>
    </xf>
    <xf numFmtId="0" fontId="32" fillId="0" borderId="29"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18" xfId="0" applyFont="1" applyBorder="1" applyAlignment="1">
      <alignment horizontal="justify" vertical="center"/>
    </xf>
    <xf numFmtId="0" fontId="25" fillId="0" borderId="18" xfId="0" applyFont="1" applyBorder="1" applyAlignment="1">
      <alignment horizontal="justify" vertical="center" wrapText="1"/>
    </xf>
    <xf numFmtId="0" fontId="25" fillId="2" borderId="18" xfId="0" applyFont="1" applyFill="1" applyBorder="1" applyAlignment="1">
      <alignment horizontal="center" vertical="center" wrapText="1"/>
    </xf>
    <xf numFmtId="0" fontId="25" fillId="0" borderId="29" xfId="0" applyFont="1" applyBorder="1" applyAlignment="1">
      <alignment horizontal="center" wrapText="1"/>
    </xf>
    <xf numFmtId="0" fontId="32" fillId="2" borderId="18" xfId="0" applyFont="1" applyFill="1" applyBorder="1" applyAlignment="1">
      <alignment horizontal="center" vertical="center" wrapText="1"/>
    </xf>
    <xf numFmtId="0" fontId="25" fillId="2" borderId="29" xfId="0" applyFont="1" applyFill="1" applyBorder="1" applyAlignment="1">
      <alignment horizontal="center" vertical="center" wrapText="1"/>
    </xf>
    <xf numFmtId="1" fontId="7" fillId="2" borderId="0" xfId="1" applyNumberFormat="1" applyFont="1" applyFill="1" applyBorder="1" applyAlignment="1" applyProtection="1">
      <alignment horizontal="center" vertical="center"/>
    </xf>
    <xf numFmtId="0" fontId="32" fillId="2" borderId="29" xfId="0" applyFont="1" applyFill="1" applyBorder="1" applyAlignment="1">
      <alignment horizontal="center" vertical="center" wrapText="1"/>
    </xf>
    <xf numFmtId="0" fontId="25" fillId="2" borderId="24" xfId="0" applyFont="1" applyFill="1" applyBorder="1" applyAlignment="1">
      <alignment horizontal="center" vertical="center" wrapText="1"/>
    </xf>
    <xf numFmtId="0" fontId="25" fillId="2" borderId="30" xfId="0" applyFont="1" applyFill="1" applyBorder="1" applyAlignment="1">
      <alignment horizontal="center" vertical="center" wrapText="1"/>
    </xf>
    <xf numFmtId="0" fontId="25" fillId="2" borderId="18" xfId="0" applyFont="1" applyFill="1" applyBorder="1" applyAlignment="1">
      <alignment horizontal="justify" vertical="center"/>
    </xf>
    <xf numFmtId="0" fontId="5" fillId="2" borderId="1" xfId="0" applyFont="1" applyFill="1" applyBorder="1" applyAlignment="1" applyProtection="1">
      <alignment horizontal="center" vertical="center"/>
      <protection locked="0"/>
    </xf>
    <xf numFmtId="164" fontId="7" fillId="0" borderId="1" xfId="1" applyNumberFormat="1" applyFont="1" applyFill="1" applyBorder="1" applyAlignment="1" applyProtection="1">
      <alignment horizontal="center" vertical="center"/>
    </xf>
    <xf numFmtId="0" fontId="7" fillId="0" borderId="1" xfId="1" applyNumberFormat="1" applyFont="1" applyFill="1" applyBorder="1" applyAlignment="1">
      <alignment horizontal="center" vertical="center"/>
    </xf>
    <xf numFmtId="164" fontId="7" fillId="0" borderId="1" xfId="1" applyNumberFormat="1" applyFont="1" applyFill="1" applyBorder="1" applyAlignment="1">
      <alignment horizontal="center" vertical="center"/>
    </xf>
    <xf numFmtId="0" fontId="13" fillId="2" borderId="0" xfId="2" applyFont="1" applyFill="1" applyAlignment="1" applyProtection="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9" fillId="12" borderId="1" xfId="0" applyFont="1" applyFill="1" applyBorder="1" applyAlignment="1">
      <alignment horizontal="center" vertical="center"/>
    </xf>
    <xf numFmtId="0" fontId="7" fillId="2" borderId="11" xfId="0" applyFont="1" applyFill="1" applyBorder="1" applyAlignment="1">
      <alignment horizontal="center" vertical="center"/>
    </xf>
    <xf numFmtId="0" fontId="3" fillId="11" borderId="16" xfId="0" applyFont="1" applyFill="1" applyBorder="1" applyAlignment="1">
      <alignment horizontal="center" vertical="center"/>
    </xf>
    <xf numFmtId="0" fontId="9" fillId="10" borderId="1" xfId="0" applyFont="1" applyFill="1" applyBorder="1" applyAlignment="1">
      <alignment horizontal="center" vertical="center" wrapText="1"/>
    </xf>
    <xf numFmtId="0" fontId="5" fillId="2" borderId="13" xfId="0" applyFont="1" applyFill="1" applyBorder="1" applyAlignment="1">
      <alignment horizontal="left" vertical="center" wrapText="1"/>
    </xf>
    <xf numFmtId="0" fontId="9" fillId="10" borderId="13"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9" fillId="10" borderId="1" xfId="0" applyFont="1" applyFill="1" applyBorder="1" applyAlignment="1">
      <alignment horizontal="center" vertical="center"/>
    </xf>
    <xf numFmtId="0" fontId="5" fillId="2" borderId="1" xfId="0" applyFont="1" applyFill="1" applyBorder="1" applyAlignment="1">
      <alignment horizontal="left"/>
    </xf>
    <xf numFmtId="0" fontId="5" fillId="2" borderId="1" xfId="0" applyFont="1" applyFill="1" applyBorder="1" applyAlignment="1">
      <alignment horizontal="left" vertical="center"/>
    </xf>
    <xf numFmtId="0" fontId="7" fillId="2" borderId="3"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3" fillId="2" borderId="0" xfId="0" applyFont="1" applyFill="1" applyAlignment="1">
      <alignment horizontal="center" vertical="center"/>
    </xf>
    <xf numFmtId="0" fontId="5" fillId="2" borderId="4"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9" fillId="10" borderId="4" xfId="0" applyFont="1" applyFill="1" applyBorder="1" applyAlignment="1">
      <alignment horizontal="center" vertical="center"/>
    </xf>
    <xf numFmtId="0" fontId="9" fillId="10" borderId="5" xfId="0" applyFont="1" applyFill="1" applyBorder="1" applyAlignment="1">
      <alignment horizontal="center" vertical="center"/>
    </xf>
    <xf numFmtId="0" fontId="9" fillId="10" borderId="8" xfId="0" applyFont="1" applyFill="1" applyBorder="1" applyAlignment="1">
      <alignment horizontal="center" vertical="center"/>
    </xf>
    <xf numFmtId="0" fontId="9" fillId="10" borderId="9" xfId="0" applyFont="1" applyFill="1" applyBorder="1" applyAlignment="1">
      <alignment horizontal="center" vertical="center"/>
    </xf>
    <xf numFmtId="9" fontId="5" fillId="2" borderId="4" xfId="1" applyFont="1" applyFill="1" applyBorder="1" applyAlignment="1" applyProtection="1">
      <alignment horizontal="center" vertical="center" wrapText="1"/>
    </xf>
    <xf numFmtId="9" fontId="5" fillId="2" borderId="5" xfId="1" applyFont="1" applyFill="1" applyBorder="1" applyAlignment="1" applyProtection="1">
      <alignment horizontal="center" vertical="center" wrapText="1"/>
    </xf>
    <xf numFmtId="9" fontId="5" fillId="2" borderId="8" xfId="1" applyFont="1" applyFill="1" applyBorder="1" applyAlignment="1" applyProtection="1">
      <alignment horizontal="center" vertical="center" wrapText="1"/>
    </xf>
    <xf numFmtId="9" fontId="5" fillId="2" borderId="9" xfId="1" applyFont="1" applyFill="1" applyBorder="1" applyAlignment="1" applyProtection="1">
      <alignment horizontal="center" vertical="center" wrapText="1"/>
    </xf>
    <xf numFmtId="0" fontId="9" fillId="2" borderId="2"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164" fontId="5" fillId="0" borderId="1" xfId="1" applyNumberFormat="1" applyFont="1" applyFill="1" applyBorder="1" applyAlignment="1" applyProtection="1">
      <alignment horizontal="center" vertical="center" wrapText="1"/>
    </xf>
    <xf numFmtId="0" fontId="9" fillId="10" borderId="6" xfId="0" applyFont="1" applyFill="1" applyBorder="1" applyAlignment="1">
      <alignment horizontal="center" vertical="center"/>
    </xf>
    <xf numFmtId="0" fontId="9" fillId="10" borderId="7"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0" xfId="0" applyFont="1" applyFill="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9" xfId="0" applyFont="1" applyFill="1" applyBorder="1" applyAlignment="1">
      <alignment horizontal="center" vertical="center"/>
    </xf>
    <xf numFmtId="0" fontId="9" fillId="10" borderId="4" xfId="0" applyFont="1" applyFill="1" applyBorder="1" applyAlignment="1">
      <alignment horizontal="center" vertical="center" wrapText="1"/>
    </xf>
    <xf numFmtId="0" fontId="9" fillId="10" borderId="5" xfId="0" applyFont="1" applyFill="1" applyBorder="1" applyAlignment="1">
      <alignment horizontal="center" vertical="center" wrapText="1"/>
    </xf>
    <xf numFmtId="0" fontId="9" fillId="10" borderId="6" xfId="0" applyFont="1" applyFill="1" applyBorder="1" applyAlignment="1">
      <alignment horizontal="center" vertical="center" wrapText="1"/>
    </xf>
    <xf numFmtId="0" fontId="9" fillId="10" borderId="7" xfId="0" applyFont="1" applyFill="1" applyBorder="1" applyAlignment="1">
      <alignment horizontal="center" vertical="center" wrapText="1"/>
    </xf>
    <xf numFmtId="0" fontId="9" fillId="10" borderId="8" xfId="0" applyFont="1" applyFill="1" applyBorder="1" applyAlignment="1">
      <alignment horizontal="center" vertical="center" wrapText="1"/>
    </xf>
    <xf numFmtId="0" fontId="9" fillId="10" borderId="9" xfId="0" applyFont="1" applyFill="1" applyBorder="1" applyAlignment="1">
      <alignment horizontal="center" vertical="center" wrapText="1"/>
    </xf>
    <xf numFmtId="0" fontId="9" fillId="10" borderId="2" xfId="0" applyFont="1" applyFill="1" applyBorder="1" applyAlignment="1">
      <alignment horizontal="center" vertical="center"/>
    </xf>
    <xf numFmtId="0" fontId="9" fillId="10" borderId="10" xfId="0" applyFont="1" applyFill="1" applyBorder="1" applyAlignment="1">
      <alignment horizontal="center" vertical="center"/>
    </xf>
    <xf numFmtId="0" fontId="9" fillId="10" borderId="3" xfId="0" applyFont="1" applyFill="1" applyBorder="1" applyAlignment="1">
      <alignment horizontal="center" vertical="center"/>
    </xf>
    <xf numFmtId="0" fontId="5" fillId="2" borderId="1" xfId="0" applyFont="1" applyFill="1" applyBorder="1" applyAlignment="1">
      <alignment horizontal="center" vertical="center"/>
    </xf>
    <xf numFmtId="0" fontId="19" fillId="2" borderId="1" xfId="0" applyFont="1" applyFill="1" applyBorder="1" applyAlignment="1">
      <alignment horizontal="center" vertical="center" wrapText="1"/>
    </xf>
    <xf numFmtId="0" fontId="9" fillId="12" borderId="14" xfId="0" applyFont="1" applyFill="1" applyBorder="1" applyAlignment="1">
      <alignment horizontal="center" vertical="center"/>
    </xf>
    <xf numFmtId="0" fontId="5" fillId="11" borderId="5" xfId="0" applyFont="1" applyFill="1" applyBorder="1" applyAlignment="1">
      <alignment horizontal="left" vertical="center" wrapText="1"/>
    </xf>
    <xf numFmtId="0" fontId="7" fillId="11" borderId="14" xfId="0" applyFont="1" applyFill="1" applyBorder="1" applyAlignment="1">
      <alignment horizontal="left" vertical="center" wrapText="1"/>
    </xf>
    <xf numFmtId="0" fontId="7" fillId="2" borderId="9" xfId="0" applyFont="1" applyFill="1" applyBorder="1" applyAlignment="1">
      <alignment horizontal="justify" vertical="top"/>
    </xf>
    <xf numFmtId="0" fontId="7" fillId="2" borderId="13" xfId="0" applyFont="1" applyFill="1" applyBorder="1" applyAlignment="1">
      <alignment horizontal="justify" vertical="top"/>
    </xf>
    <xf numFmtId="0" fontId="9" fillId="10" borderId="11" xfId="0" applyFont="1" applyFill="1" applyBorder="1" applyAlignment="1">
      <alignment horizontal="center" vertical="center" wrapText="1"/>
    </xf>
    <xf numFmtId="0" fontId="9" fillId="10" borderId="12" xfId="0" applyFont="1" applyFill="1" applyBorder="1" applyAlignment="1">
      <alignment horizontal="center" vertical="center" wrapText="1"/>
    </xf>
    <xf numFmtId="0" fontId="9" fillId="10" borderId="16" xfId="0" applyFont="1" applyFill="1" applyBorder="1" applyAlignment="1">
      <alignment horizontal="center" vertical="center"/>
    </xf>
    <xf numFmtId="0" fontId="17" fillId="2" borderId="9" xfId="0" applyFont="1" applyFill="1" applyBorder="1" applyAlignment="1" applyProtection="1">
      <alignment horizontal="justify" vertical="center" wrapText="1"/>
      <protection locked="0"/>
    </xf>
    <xf numFmtId="0" fontId="17" fillId="2" borderId="13" xfId="0" applyFont="1" applyFill="1" applyBorder="1" applyAlignment="1" applyProtection="1">
      <alignment horizontal="justify" vertical="center"/>
      <protection locked="0"/>
    </xf>
    <xf numFmtId="0" fontId="17" fillId="2" borderId="3" xfId="0" applyFont="1" applyFill="1" applyBorder="1" applyAlignment="1" applyProtection="1">
      <alignment horizontal="justify" vertical="center"/>
      <protection locked="0"/>
    </xf>
    <xf numFmtId="0" fontId="17" fillId="2" borderId="1" xfId="0" applyFont="1" applyFill="1" applyBorder="1" applyAlignment="1" applyProtection="1">
      <alignment horizontal="justify" vertical="center"/>
      <protection locked="0"/>
    </xf>
    <xf numFmtId="0" fontId="17" fillId="2" borderId="5" xfId="0" applyFont="1" applyFill="1" applyBorder="1" applyAlignment="1" applyProtection="1">
      <alignment horizontal="justify" vertical="center"/>
      <protection locked="0"/>
    </xf>
    <xf numFmtId="0" fontId="17" fillId="2" borderId="14" xfId="0" applyFont="1" applyFill="1" applyBorder="1" applyAlignment="1" applyProtection="1">
      <alignment horizontal="justify" vertical="center"/>
      <protection locked="0"/>
    </xf>
    <xf numFmtId="0" fontId="5" fillId="11" borderId="7" xfId="0" applyFont="1" applyFill="1" applyBorder="1" applyAlignment="1">
      <alignment horizontal="left" vertical="center" wrapText="1"/>
    </xf>
    <xf numFmtId="0" fontId="7" fillId="11" borderId="15" xfId="0" applyFont="1" applyFill="1" applyBorder="1" applyAlignment="1">
      <alignment horizontal="left" vertical="center" wrapText="1"/>
    </xf>
    <xf numFmtId="0" fontId="7" fillId="2" borderId="7" xfId="0" applyFont="1" applyFill="1" applyBorder="1" applyAlignment="1">
      <alignment horizontal="justify" vertical="top"/>
    </xf>
    <xf numFmtId="0" fontId="7" fillId="2" borderId="15" xfId="0" applyFont="1" applyFill="1" applyBorder="1" applyAlignment="1">
      <alignment horizontal="justify" vertical="top"/>
    </xf>
    <xf numFmtId="0" fontId="9" fillId="12" borderId="8" xfId="0" applyFont="1" applyFill="1" applyBorder="1" applyAlignment="1">
      <alignment horizontal="center" vertical="center"/>
    </xf>
    <xf numFmtId="0" fontId="9" fillId="12" borderId="12" xfId="0" applyFont="1" applyFill="1" applyBorder="1" applyAlignment="1">
      <alignment horizontal="center" vertical="center"/>
    </xf>
    <xf numFmtId="0" fontId="9" fillId="12" borderId="9" xfId="0" applyFont="1" applyFill="1" applyBorder="1" applyAlignment="1">
      <alignment horizontal="center" vertical="center"/>
    </xf>
    <xf numFmtId="0" fontId="9" fillId="10" borderId="14" xfId="0" applyFont="1" applyFill="1" applyBorder="1" applyAlignment="1">
      <alignment horizontal="center" vertical="center" wrapText="1"/>
    </xf>
    <xf numFmtId="0" fontId="5" fillId="2" borderId="14" xfId="0" applyFont="1" applyFill="1" applyBorder="1" applyAlignment="1">
      <alignment horizontal="center" vertical="center"/>
    </xf>
    <xf numFmtId="0" fontId="5" fillId="2" borderId="13" xfId="0" applyFont="1" applyFill="1" applyBorder="1" applyAlignment="1">
      <alignment horizontal="center" vertical="center"/>
    </xf>
    <xf numFmtId="0" fontId="5" fillId="0" borderId="14"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9" fillId="4" borderId="14" xfId="0" applyFont="1" applyFill="1" applyBorder="1" applyAlignment="1">
      <alignment horizontal="center" vertical="center"/>
    </xf>
    <xf numFmtId="0" fontId="17" fillId="2" borderId="0" xfId="0" applyFont="1" applyFill="1" applyAlignment="1" applyProtection="1">
      <alignment horizontal="justify" vertical="center" wrapText="1"/>
      <protection locked="0"/>
    </xf>
    <xf numFmtId="0" fontId="17" fillId="2" borderId="7" xfId="0" applyFont="1" applyFill="1" applyBorder="1" applyAlignment="1" applyProtection="1">
      <alignment horizontal="justify" vertical="center" wrapText="1"/>
      <protection locked="0"/>
    </xf>
    <xf numFmtId="0" fontId="17" fillId="2" borderId="12" xfId="0" applyFont="1" applyFill="1" applyBorder="1" applyAlignment="1">
      <alignment horizontal="justify" vertical="center" wrapText="1"/>
    </xf>
    <xf numFmtId="0" fontId="17" fillId="2" borderId="9" xfId="0" applyFont="1" applyFill="1" applyBorder="1" applyAlignment="1">
      <alignment horizontal="justify" vertical="center" wrapText="1"/>
    </xf>
    <xf numFmtId="0" fontId="7" fillId="2" borderId="16" xfId="1" applyNumberFormat="1" applyFont="1" applyFill="1" applyBorder="1" applyAlignment="1" applyProtection="1">
      <alignment horizontal="center" vertical="center"/>
      <protection locked="0"/>
    </xf>
    <xf numFmtId="1" fontId="7" fillId="2" borderId="16" xfId="1" applyNumberFormat="1" applyFont="1" applyFill="1" applyBorder="1" applyAlignment="1" applyProtection="1">
      <alignment horizontal="center" vertical="center"/>
      <protection locked="0"/>
    </xf>
    <xf numFmtId="0" fontId="7" fillId="2" borderId="33" xfId="0" applyFont="1" applyFill="1" applyBorder="1" applyAlignment="1" applyProtection="1">
      <alignment horizontal="center"/>
      <protection locked="0"/>
    </xf>
    <xf numFmtId="0" fontId="7" fillId="2" borderId="34" xfId="0" applyFont="1" applyFill="1" applyBorder="1" applyAlignment="1" applyProtection="1">
      <alignment horizontal="center"/>
      <protection locked="0"/>
    </xf>
    <xf numFmtId="0" fontId="7" fillId="2" borderId="35" xfId="0" applyFont="1" applyFill="1" applyBorder="1" applyAlignment="1" applyProtection="1">
      <alignment horizontal="center"/>
      <protection locked="0"/>
    </xf>
    <xf numFmtId="0" fontId="7" fillId="2" borderId="17" xfId="1" applyNumberFormat="1" applyFont="1" applyFill="1" applyBorder="1" applyAlignment="1" applyProtection="1">
      <alignment horizontal="center" vertical="center"/>
    </xf>
    <xf numFmtId="1" fontId="7" fillId="2" borderId="17" xfId="1" applyNumberFormat="1" applyFont="1" applyFill="1" applyBorder="1" applyAlignment="1" applyProtection="1">
      <alignment horizontal="center" vertical="center"/>
    </xf>
    <xf numFmtId="0" fontId="30" fillId="2" borderId="16" xfId="1" applyNumberFormat="1" applyFont="1" applyFill="1" applyBorder="1" applyAlignment="1" applyProtection="1">
      <alignment horizontal="center" vertical="center"/>
      <protection locked="0"/>
    </xf>
    <xf numFmtId="0" fontId="7" fillId="2" borderId="4" xfId="0" applyFont="1" applyFill="1" applyBorder="1" applyAlignment="1">
      <alignment horizontal="center"/>
    </xf>
    <xf numFmtId="0" fontId="7" fillId="2" borderId="11" xfId="0" applyFont="1" applyFill="1" applyBorder="1" applyAlignment="1">
      <alignment horizontal="center"/>
    </xf>
    <xf numFmtId="0" fontId="7" fillId="2" borderId="6" xfId="0" applyFont="1" applyFill="1" applyBorder="1" applyAlignment="1">
      <alignment horizontal="center"/>
    </xf>
    <xf numFmtId="0" fontId="7" fillId="2" borderId="0" xfId="0" applyFont="1" applyFill="1" applyAlignment="1">
      <alignment horizontal="center"/>
    </xf>
    <xf numFmtId="0" fontId="7" fillId="2" borderId="8" xfId="0" applyFont="1" applyFill="1" applyBorder="1" applyAlignment="1">
      <alignment horizontal="center"/>
    </xf>
    <xf numFmtId="0" fontId="7" fillId="2" borderId="12" xfId="0" applyFont="1" applyFill="1" applyBorder="1" applyAlignment="1">
      <alignment horizontal="center"/>
    </xf>
    <xf numFmtId="0" fontId="8" fillId="2" borderId="19" xfId="0" applyFont="1" applyFill="1" applyBorder="1" applyAlignment="1">
      <alignment horizontal="center" vertical="center" wrapText="1"/>
    </xf>
    <xf numFmtId="0" fontId="24" fillId="2" borderId="0" xfId="0" applyFont="1" applyFill="1" applyAlignment="1">
      <alignment horizontal="right" vertical="center" wrapText="1"/>
    </xf>
    <xf numFmtId="0" fontId="5" fillId="11" borderId="4" xfId="0" applyFont="1" applyFill="1" applyBorder="1" applyAlignment="1">
      <alignment horizontal="center" vertical="center" wrapText="1"/>
    </xf>
    <xf numFmtId="0" fontId="5" fillId="11" borderId="11" xfId="0" applyFont="1" applyFill="1" applyBorder="1" applyAlignment="1">
      <alignment horizontal="center" vertical="center" wrapText="1"/>
    </xf>
    <xf numFmtId="0" fontId="5" fillId="11" borderId="5" xfId="0" applyFont="1" applyFill="1" applyBorder="1" applyAlignment="1">
      <alignment horizontal="center" vertical="center" wrapText="1"/>
    </xf>
    <xf numFmtId="0" fontId="5" fillId="11" borderId="8" xfId="0" applyFont="1" applyFill="1" applyBorder="1" applyAlignment="1">
      <alignment horizontal="center" vertical="center" wrapText="1"/>
    </xf>
    <xf numFmtId="0" fontId="5" fillId="11" borderId="12" xfId="0" applyFont="1" applyFill="1" applyBorder="1" applyAlignment="1">
      <alignment horizontal="center" vertical="center" wrapText="1"/>
    </xf>
    <xf numFmtId="0" fontId="5" fillId="11" borderId="9" xfId="0" applyFont="1" applyFill="1" applyBorder="1" applyAlignment="1">
      <alignment horizontal="center" vertical="center" wrapText="1"/>
    </xf>
    <xf numFmtId="0" fontId="9" fillId="12" borderId="18" xfId="0" applyFont="1" applyFill="1" applyBorder="1" applyAlignment="1">
      <alignment horizontal="center" vertical="center" wrapText="1"/>
    </xf>
    <xf numFmtId="0" fontId="25" fillId="2" borderId="25"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25" fillId="2" borderId="27" xfId="0" applyFont="1" applyFill="1" applyBorder="1" applyAlignment="1">
      <alignment horizontal="center" vertical="center" wrapText="1"/>
    </xf>
    <xf numFmtId="0" fontId="25" fillId="2" borderId="20" xfId="0" applyFont="1" applyFill="1" applyBorder="1" applyAlignment="1">
      <alignment horizontal="center" vertical="center" wrapText="1"/>
    </xf>
    <xf numFmtId="0" fontId="25" fillId="2" borderId="23" xfId="0" applyFont="1" applyFill="1" applyBorder="1" applyAlignment="1">
      <alignment horizontal="center" vertical="center" wrapText="1"/>
    </xf>
    <xf numFmtId="0" fontId="25" fillId="2" borderId="21"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25" fillId="2" borderId="18" xfId="0" applyFont="1" applyFill="1" applyBorder="1" applyAlignment="1">
      <alignment horizontal="center" vertical="center" wrapText="1"/>
    </xf>
    <xf numFmtId="0" fontId="23" fillId="2" borderId="0" xfId="0" applyFont="1" applyFill="1" applyAlignment="1">
      <alignment horizontal="center" wrapText="1"/>
    </xf>
    <xf numFmtId="0" fontId="23" fillId="2" borderId="18" xfId="0" applyFont="1" applyFill="1" applyBorder="1" applyAlignment="1">
      <alignment horizontal="center" vertical="center" wrapText="1"/>
    </xf>
    <xf numFmtId="0" fontId="25" fillId="2" borderId="20" xfId="0" applyFont="1" applyFill="1" applyBorder="1" applyAlignment="1">
      <alignment horizontal="center" vertical="center"/>
    </xf>
    <xf numFmtId="0" fontId="25" fillId="2" borderId="23" xfId="0" applyFont="1" applyFill="1" applyBorder="1" applyAlignment="1">
      <alignment horizontal="center" vertical="center"/>
    </xf>
    <xf numFmtId="0" fontId="25" fillId="2" borderId="31" xfId="0" applyFont="1" applyFill="1" applyBorder="1" applyAlignment="1">
      <alignment horizontal="center" vertical="center"/>
    </xf>
    <xf numFmtId="9" fontId="0" fillId="2" borderId="0" xfId="0" applyNumberFormat="1" applyFill="1" applyAlignment="1">
      <alignment horizontal="center" vertical="center" wrapText="1"/>
    </xf>
    <xf numFmtId="0" fontId="0" fillId="2" borderId="0" xfId="0" applyFill="1" applyAlignment="1">
      <alignment horizontal="center" vertical="center" wrapText="1"/>
    </xf>
    <xf numFmtId="0" fontId="0" fillId="2" borderId="32" xfId="0" applyFill="1" applyBorder="1" applyAlignment="1">
      <alignment horizontal="center" vertical="center" wrapText="1"/>
    </xf>
    <xf numFmtId="0" fontId="23" fillId="2" borderId="20" xfId="0" applyFont="1" applyFill="1" applyBorder="1" applyAlignment="1">
      <alignment horizontal="center" vertical="center" wrapText="1"/>
    </xf>
    <xf numFmtId="0" fontId="23" fillId="2" borderId="23" xfId="0" applyFont="1" applyFill="1" applyBorder="1" applyAlignment="1">
      <alignment horizontal="center" vertical="center" wrapText="1"/>
    </xf>
    <xf numFmtId="0" fontId="23" fillId="2" borderId="21" xfId="0" applyFont="1" applyFill="1" applyBorder="1" applyAlignment="1">
      <alignment horizontal="center" vertical="center" wrapText="1"/>
    </xf>
    <xf numFmtId="0" fontId="0" fillId="2" borderId="20" xfId="0" applyFill="1" applyBorder="1" applyAlignment="1">
      <alignment horizontal="center" vertical="center" wrapText="1"/>
    </xf>
    <xf numFmtId="0" fontId="0" fillId="2" borderId="23" xfId="0" applyFill="1" applyBorder="1" applyAlignment="1">
      <alignment horizontal="center" vertical="center" wrapText="1"/>
    </xf>
    <xf numFmtId="0" fontId="0" fillId="2" borderId="21" xfId="0" applyFill="1" applyBorder="1" applyAlignment="1">
      <alignment horizontal="center" vertical="center" wrapText="1"/>
    </xf>
    <xf numFmtId="9" fontId="25" fillId="2" borderId="26" xfId="0" applyNumberFormat="1" applyFont="1" applyFill="1" applyBorder="1" applyAlignment="1">
      <alignment horizontal="center" vertical="center" wrapText="1"/>
    </xf>
    <xf numFmtId="9" fontId="25" fillId="2" borderId="27" xfId="0" applyNumberFormat="1" applyFont="1" applyFill="1" applyBorder="1" applyAlignment="1">
      <alignment horizontal="center" vertical="center" wrapText="1"/>
    </xf>
    <xf numFmtId="9" fontId="25" fillId="2" borderId="20" xfId="0" applyNumberFormat="1" applyFont="1" applyFill="1" applyBorder="1" applyAlignment="1">
      <alignment horizontal="center" vertical="center" wrapText="1"/>
    </xf>
    <xf numFmtId="9" fontId="25" fillId="2" borderId="23" xfId="0" applyNumberFormat="1" applyFont="1" applyFill="1" applyBorder="1" applyAlignment="1">
      <alignment horizontal="center" vertical="center" wrapText="1"/>
    </xf>
    <xf numFmtId="9" fontId="25" fillId="2" borderId="21" xfId="0" applyNumberFormat="1" applyFont="1" applyFill="1" applyBorder="1" applyAlignment="1">
      <alignment horizontal="center" vertical="center" wrapText="1"/>
    </xf>
    <xf numFmtId="0" fontId="23" fillId="0" borderId="18" xfId="0" applyFont="1" applyBorder="1" applyAlignment="1">
      <alignment horizontal="center" vertical="center" wrapText="1"/>
    </xf>
    <xf numFmtId="0" fontId="25" fillId="2" borderId="22" xfId="0" applyFont="1" applyFill="1" applyBorder="1" applyAlignment="1">
      <alignment horizontal="center" vertical="center" wrapText="1"/>
    </xf>
    <xf numFmtId="0" fontId="5" fillId="2" borderId="10" xfId="0" applyFont="1" applyFill="1" applyBorder="1" applyAlignment="1">
      <alignment horizontal="center" vertical="center" wrapText="1"/>
    </xf>
    <xf numFmtId="10" fontId="5" fillId="2" borderId="4" xfId="1" applyNumberFormat="1" applyFont="1" applyFill="1" applyBorder="1" applyAlignment="1" applyProtection="1">
      <alignment horizontal="center" vertical="center"/>
    </xf>
    <xf numFmtId="10" fontId="5" fillId="2" borderId="5" xfId="1" applyNumberFormat="1" applyFont="1" applyFill="1" applyBorder="1" applyAlignment="1" applyProtection="1">
      <alignment horizontal="center" vertical="center"/>
    </xf>
    <xf numFmtId="10" fontId="5" fillId="2" borderId="8" xfId="1" applyNumberFormat="1" applyFont="1" applyFill="1" applyBorder="1" applyAlignment="1" applyProtection="1">
      <alignment horizontal="center" vertical="center"/>
    </xf>
    <xf numFmtId="10" fontId="5" fillId="2" borderId="9" xfId="1" applyNumberFormat="1" applyFont="1" applyFill="1" applyBorder="1" applyAlignment="1" applyProtection="1">
      <alignment horizontal="center" vertical="center"/>
    </xf>
    <xf numFmtId="9" fontId="33" fillId="2" borderId="1" xfId="1" applyFont="1" applyFill="1" applyBorder="1" applyAlignment="1" applyProtection="1">
      <alignment horizontal="center" vertical="center"/>
    </xf>
    <xf numFmtId="0" fontId="19" fillId="2" borderId="2"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7" fillId="2" borderId="16" xfId="1" applyNumberFormat="1" applyFont="1" applyFill="1" applyBorder="1" applyAlignment="1" applyProtection="1">
      <alignment horizontal="center" vertical="center"/>
    </xf>
    <xf numFmtId="1" fontId="7" fillId="2" borderId="16" xfId="1" applyNumberFormat="1" applyFont="1" applyFill="1" applyBorder="1" applyAlignment="1" applyProtection="1">
      <alignment horizontal="center" vertical="center"/>
    </xf>
    <xf numFmtId="0" fontId="7" fillId="2" borderId="0" xfId="0" applyFont="1" applyFill="1" applyAlignment="1" applyProtection="1">
      <alignment horizontal="justify" vertical="center" wrapText="1"/>
      <protection locked="0"/>
    </xf>
    <xf numFmtId="0" fontId="7" fillId="2" borderId="7" xfId="0" applyFont="1" applyFill="1" applyBorder="1" applyAlignment="1" applyProtection="1">
      <alignment horizontal="justify" vertical="center" wrapText="1"/>
      <protection locked="0"/>
    </xf>
    <xf numFmtId="0" fontId="13" fillId="2" borderId="0" xfId="2" applyFont="1" applyFill="1" applyAlignment="1">
      <alignment horizontal="center" vertical="center"/>
    </xf>
    <xf numFmtId="0" fontId="5" fillId="2" borderId="6" xfId="0" applyFont="1" applyFill="1" applyBorder="1" applyAlignment="1">
      <alignment horizontal="center" vertical="center" wrapText="1"/>
    </xf>
    <xf numFmtId="9" fontId="5" fillId="2" borderId="4" xfId="1" applyFont="1" applyFill="1" applyBorder="1" applyAlignment="1">
      <alignment horizontal="center" vertical="center" wrapText="1"/>
    </xf>
    <xf numFmtId="9" fontId="5" fillId="2" borderId="5" xfId="1" applyFont="1" applyFill="1" applyBorder="1" applyAlignment="1">
      <alignment horizontal="center" vertical="center" wrapText="1"/>
    </xf>
    <xf numFmtId="9" fontId="5" fillId="2" borderId="8" xfId="1" applyFont="1" applyFill="1" applyBorder="1" applyAlignment="1">
      <alignment horizontal="center" vertical="center" wrapText="1"/>
    </xf>
    <xf numFmtId="9" fontId="5" fillId="2" borderId="9" xfId="1" applyFont="1" applyFill="1" applyBorder="1" applyAlignment="1">
      <alignment horizontal="center" vertical="center" wrapText="1"/>
    </xf>
    <xf numFmtId="0" fontId="9" fillId="10" borderId="14" xfId="0" applyFont="1" applyFill="1" applyBorder="1" applyAlignment="1">
      <alignment horizontal="center" vertical="center"/>
    </xf>
    <xf numFmtId="164" fontId="5" fillId="0" borderId="1" xfId="1" applyNumberFormat="1" applyFont="1" applyFill="1" applyBorder="1" applyAlignment="1">
      <alignment horizontal="center" vertical="center"/>
    </xf>
    <xf numFmtId="0" fontId="9" fillId="10" borderId="11" xfId="0" applyFont="1" applyFill="1" applyBorder="1" applyAlignment="1">
      <alignment horizontal="center" vertical="center"/>
    </xf>
    <xf numFmtId="0" fontId="9" fillId="10" borderId="0" xfId="0" applyFont="1" applyFill="1" applyAlignment="1">
      <alignment horizontal="center" vertical="center"/>
    </xf>
    <xf numFmtId="0" fontId="9" fillId="10" borderId="12" xfId="0" applyFont="1" applyFill="1" applyBorder="1" applyAlignment="1">
      <alignment horizontal="center" vertical="center"/>
    </xf>
    <xf numFmtId="0" fontId="5" fillId="2" borderId="18" xfId="0" applyFont="1" applyFill="1" applyBorder="1" applyAlignment="1">
      <alignment horizontal="center" vertical="center"/>
    </xf>
    <xf numFmtId="0" fontId="9" fillId="10" borderId="0" xfId="0" applyFont="1" applyFill="1" applyAlignment="1">
      <alignment horizontal="center" vertical="center" wrapText="1"/>
    </xf>
    <xf numFmtId="0" fontId="19" fillId="2" borderId="18" xfId="0" applyFont="1" applyFill="1" applyBorder="1" applyAlignment="1">
      <alignment horizontal="center" vertical="center" wrapText="1"/>
    </xf>
    <xf numFmtId="0" fontId="17" fillId="13" borderId="0" xfId="0" applyFont="1" applyFill="1" applyAlignment="1" applyProtection="1">
      <alignment vertical="center" wrapText="1"/>
      <protection locked="0"/>
    </xf>
    <xf numFmtId="0" fontId="28" fillId="13" borderId="0" xfId="0" applyFont="1" applyFill="1" applyAlignment="1" applyProtection="1">
      <alignment vertical="center" wrapText="1"/>
      <protection locked="0"/>
    </xf>
    <xf numFmtId="0" fontId="28" fillId="13" borderId="7" xfId="0" applyFont="1" applyFill="1" applyBorder="1" applyAlignment="1" applyProtection="1">
      <alignment vertical="center" wrapText="1"/>
      <protection locked="0"/>
    </xf>
    <xf numFmtId="0" fontId="28" fillId="13" borderId="12" xfId="0" applyFont="1" applyFill="1" applyBorder="1" applyAlignment="1" applyProtection="1">
      <alignment vertical="center" wrapText="1"/>
      <protection locked="0"/>
    </xf>
    <xf numFmtId="0" fontId="28" fillId="13" borderId="9" xfId="0" applyFont="1" applyFill="1" applyBorder="1" applyAlignment="1" applyProtection="1">
      <alignment vertical="center" wrapText="1"/>
      <protection locked="0"/>
    </xf>
    <xf numFmtId="0" fontId="21" fillId="13" borderId="0" xfId="0" applyFont="1" applyFill="1" applyAlignment="1" applyProtection="1">
      <alignment vertical="center" wrapText="1"/>
      <protection locked="0"/>
    </xf>
    <xf numFmtId="0" fontId="29" fillId="13" borderId="0" xfId="0" applyFont="1" applyFill="1" applyAlignment="1" applyProtection="1">
      <alignment vertical="center" wrapText="1"/>
      <protection locked="0"/>
    </xf>
    <xf numFmtId="0" fontId="29" fillId="13" borderId="7" xfId="0" applyFont="1" applyFill="1" applyBorder="1" applyAlignment="1" applyProtection="1">
      <alignment vertical="center" wrapText="1"/>
      <protection locked="0"/>
    </xf>
    <xf numFmtId="0" fontId="7" fillId="2" borderId="16" xfId="1" applyNumberFormat="1" applyFont="1" applyFill="1" applyBorder="1" applyAlignment="1">
      <alignment horizontal="center" vertical="center"/>
    </xf>
    <xf numFmtId="1" fontId="7" fillId="2" borderId="16" xfId="1" applyNumberFormat="1" applyFont="1" applyFill="1" applyBorder="1" applyAlignment="1">
      <alignment horizontal="center" vertical="center"/>
    </xf>
    <xf numFmtId="0" fontId="7" fillId="2" borderId="17" xfId="1" applyNumberFormat="1" applyFont="1" applyFill="1" applyBorder="1" applyAlignment="1">
      <alignment horizontal="center" vertical="center"/>
    </xf>
    <xf numFmtId="0" fontId="5" fillId="2" borderId="0" xfId="0" applyFont="1" applyFill="1" applyAlignment="1">
      <alignment horizontal="center" vertical="center" wrapText="1"/>
    </xf>
    <xf numFmtId="0" fontId="5" fillId="2" borderId="7" xfId="0" applyFont="1" applyFill="1" applyBorder="1" applyAlignment="1">
      <alignment horizontal="center" vertical="center" wrapText="1"/>
    </xf>
    <xf numFmtId="0" fontId="21" fillId="13" borderId="0" xfId="0" applyFont="1" applyFill="1" applyAlignment="1" applyProtection="1">
      <alignment horizontal="left" vertical="center" wrapText="1"/>
      <protection locked="0"/>
    </xf>
    <xf numFmtId="0" fontId="29" fillId="13" borderId="0" xfId="0" applyFont="1" applyFill="1" applyAlignment="1" applyProtection="1">
      <alignment horizontal="left" vertical="center" wrapText="1"/>
      <protection locked="0"/>
    </xf>
    <xf numFmtId="0" fontId="29" fillId="13" borderId="7" xfId="0" applyFont="1" applyFill="1" applyBorder="1" applyAlignment="1" applyProtection="1">
      <alignment horizontal="left" vertical="center" wrapText="1"/>
      <protection locked="0"/>
    </xf>
    <xf numFmtId="0" fontId="22" fillId="2" borderId="2"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21" fillId="2" borderId="1" xfId="0" applyFont="1" applyFill="1" applyBorder="1" applyAlignment="1">
      <alignment vertical="top" wrapText="1"/>
    </xf>
    <xf numFmtId="0" fontId="12" fillId="10" borderId="12" xfId="0" applyFont="1" applyFill="1" applyBorder="1" applyAlignment="1">
      <alignment horizontal="center"/>
    </xf>
    <xf numFmtId="0" fontId="22" fillId="2" borderId="4" xfId="0" applyFont="1" applyFill="1" applyBorder="1" applyAlignment="1">
      <alignment horizontal="center" vertical="center" wrapText="1"/>
    </xf>
    <xf numFmtId="0" fontId="22" fillId="2" borderId="11"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22" fillId="2" borderId="12" xfId="0" applyFont="1" applyFill="1" applyBorder="1" applyAlignment="1">
      <alignment horizontal="center" vertical="center" wrapText="1"/>
    </xf>
  </cellXfs>
  <cellStyles count="3">
    <cellStyle name="Hipervínculo" xfId="2" builtinId="8"/>
    <cellStyle name="Normal" xfId="0" builtinId="0"/>
    <cellStyle name="Porcentaje" xfId="1" builtinId="5"/>
  </cellStyles>
  <dxfs count="4">
    <dxf>
      <fill>
        <patternFill>
          <bgColor rgb="FF00B050"/>
        </patternFill>
      </fill>
    </dxf>
    <dxf>
      <fill>
        <patternFill>
          <bgColor rgb="FFFFFF00"/>
        </patternFill>
      </fill>
    </dxf>
    <dxf>
      <fill>
        <patternFill>
          <bgColor rgb="FFFF0000"/>
        </patternFill>
      </fill>
    </dxf>
    <dxf>
      <fill>
        <patternFill>
          <bgColor rgb="FF00B0F0"/>
        </patternFill>
      </fill>
    </dxf>
  </dxfs>
  <tableStyles count="0" defaultTableStyle="TableStyleMedium2" defaultPivotStyle="PivotStyleLight16"/>
  <colors>
    <mruColors>
      <color rgb="FF00482B"/>
      <color rgb="FF4E4B48"/>
      <color rgb="FFFBE122"/>
      <color rgb="FFDAAA00"/>
      <color rgb="FF4B514E"/>
      <color rgb="FFD5CA3D"/>
      <color rgb="FFEDE394"/>
      <color rgb="FFFAC927"/>
      <color rgb="FFD8C7EE"/>
      <color rgb="FF0F3D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250519105472587E-2"/>
          <c:y val="3.4383572029933245E-2"/>
          <c:w val="0.93592350599799301"/>
          <c:h val="0.83197854826951256"/>
        </c:manualLayout>
      </c:layout>
      <c:lineChart>
        <c:grouping val="standard"/>
        <c:varyColors val="0"/>
        <c:ser>
          <c:idx val="0"/>
          <c:order val="0"/>
          <c:tx>
            <c:strRef>
              <c:f>'MDM-1'!$C$48</c:f>
              <c:strCache>
                <c:ptCount val="1"/>
                <c:pt idx="0">
                  <c:v>VALOR </c:v>
                </c:pt>
              </c:strCache>
            </c:strRef>
          </c:tx>
          <c:spPr>
            <a:ln w="34925" cap="rnd">
              <a:solidFill>
                <a:schemeClr val="accent2">
                  <a:lumMod val="75000"/>
                </a:schemeClr>
              </a:solidFill>
              <a:round/>
            </a:ln>
            <a:effectLst>
              <a:outerShdw blurRad="57150" dist="19050" dir="5400000" algn="ctr" rotWithShape="0">
                <a:srgbClr val="000000">
                  <a:alpha val="63000"/>
                </a:srgbClr>
              </a:outerShdw>
            </a:effectLst>
          </c:spPr>
          <c:marker>
            <c:symbol val="none"/>
          </c:marker>
          <c:cat>
            <c:strRef>
              <c:f>'[4]MDM-1'!$D$46:$E$46</c:f>
              <c:strCache>
                <c:ptCount val="2"/>
                <c:pt idx="0">
                  <c:v>JUNIO</c:v>
                </c:pt>
                <c:pt idx="1">
                  <c:v>DICIEMBRE</c:v>
                </c:pt>
              </c:strCache>
            </c:strRef>
          </c:cat>
          <c:val>
            <c:numRef>
              <c:f>'MDM-1'!$D$48:$E$48</c:f>
              <c:numCache>
                <c:formatCode>0;[Red]0</c:formatCode>
                <c:ptCount val="2"/>
                <c:pt idx="0">
                  <c:v>112</c:v>
                </c:pt>
                <c:pt idx="1">
                  <c:v>234</c:v>
                </c:pt>
              </c:numCache>
            </c:numRef>
          </c:val>
          <c:smooth val="0"/>
          <c:extLst>
            <c:ext xmlns:c16="http://schemas.microsoft.com/office/drawing/2014/chart" uri="{C3380CC4-5D6E-409C-BE32-E72D297353CC}">
              <c16:uniqueId val="{00000000-EC80-4B2A-B66A-79083FD3B0D9}"/>
            </c:ext>
          </c:extLst>
        </c:ser>
        <c:ser>
          <c:idx val="1"/>
          <c:order val="1"/>
          <c:tx>
            <c:strRef>
              <c:f>'[4]MDM-1'!$C$50</c:f>
              <c:strCache>
                <c:ptCount val="1"/>
                <c:pt idx="0">
                  <c:v>META PONDERADA</c:v>
                </c:pt>
              </c:strCache>
            </c:strRef>
          </c:tx>
          <c:spPr>
            <a:ln w="34925" cap="rnd">
              <a:solidFill>
                <a:srgbClr val="00B050"/>
              </a:solidFill>
              <a:round/>
            </a:ln>
            <a:effectLst>
              <a:outerShdw blurRad="57150" dist="19050" dir="5400000" algn="ctr" rotWithShape="0">
                <a:srgbClr val="000000">
                  <a:alpha val="63000"/>
                </a:srgbClr>
              </a:outerShdw>
            </a:effectLst>
          </c:spPr>
          <c:marker>
            <c:symbol val="none"/>
          </c:marker>
          <c:trendline>
            <c:trendlineType val="linear"/>
            <c:dispRSqr val="0"/>
            <c:dispEq val="0"/>
          </c:trendline>
          <c:cat>
            <c:strRef>
              <c:f>'[4]MDM-1'!$D$46:$E$46</c:f>
              <c:strCache>
                <c:ptCount val="2"/>
                <c:pt idx="0">
                  <c:v>JUNIO</c:v>
                </c:pt>
                <c:pt idx="1">
                  <c:v>DICIEMBRE</c:v>
                </c:pt>
              </c:strCache>
            </c:strRef>
          </c:cat>
          <c:val>
            <c:numRef>
              <c:f>'[4]MDM-1'!$D$50:$E$50</c:f>
              <c:numCache>
                <c:formatCode>General</c:formatCode>
                <c:ptCount val="2"/>
                <c:pt idx="0">
                  <c:v>0.15</c:v>
                </c:pt>
                <c:pt idx="1">
                  <c:v>0.3</c:v>
                </c:pt>
              </c:numCache>
            </c:numRef>
          </c:val>
          <c:smooth val="0"/>
          <c:extLst>
            <c:ext xmlns:c16="http://schemas.microsoft.com/office/drawing/2014/chart" uri="{C3380CC4-5D6E-409C-BE32-E72D297353CC}">
              <c16:uniqueId val="{00000001-EC80-4B2A-B66A-79083FD3B0D9}"/>
            </c:ext>
          </c:extLst>
        </c:ser>
        <c:dLbls>
          <c:showLegendKey val="0"/>
          <c:showVal val="0"/>
          <c:showCatName val="0"/>
          <c:showSerName val="0"/>
          <c:showPercent val="0"/>
          <c:showBubbleSize val="0"/>
        </c:dLbls>
        <c:smooth val="0"/>
        <c:axId val="-1934752464"/>
        <c:axId val="-1934754096"/>
      </c:lineChart>
      <c:catAx>
        <c:axId val="-1934752464"/>
        <c:scaling>
          <c:orientation val="minMax"/>
        </c:scaling>
        <c:delete val="0"/>
        <c:axPos val="b"/>
        <c:numFmt formatCode="General" sourceLinked="0"/>
        <c:majorTickMark val="none"/>
        <c:minorTickMark val="none"/>
        <c:tickLblPos val="nextTo"/>
        <c:spPr>
          <a:noFill/>
          <a:ln w="12700" cap="flat" cmpd="sng" algn="ctr">
            <a:solidFill>
              <a:schemeClr val="tx1">
                <a:lumMod val="15000"/>
                <a:lumOff val="85000"/>
              </a:schemeClr>
            </a:solidFill>
            <a:round/>
          </a:ln>
          <a:effectLst/>
        </c:spPr>
        <c:txPr>
          <a:bodyPr rot="-2700000" spcFirstLastPara="1" vertOverflow="ellipsis"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34754096"/>
        <c:crosses val="autoZero"/>
        <c:auto val="1"/>
        <c:lblAlgn val="ctr"/>
        <c:lblOffset val="100"/>
        <c:noMultiLvlLbl val="0"/>
      </c:catAx>
      <c:valAx>
        <c:axId val="-1934754096"/>
        <c:scaling>
          <c:orientation val="minMax"/>
        </c:scaling>
        <c:delete val="0"/>
        <c:axPos val="l"/>
        <c:majorGridlines>
          <c:spPr>
            <a:ln w="9525" cap="flat" cmpd="sng" algn="ctr">
              <a:solidFill>
                <a:schemeClr val="tx1">
                  <a:lumMod val="15000"/>
                  <a:lumOff val="85000"/>
                </a:schemeClr>
              </a:solidFill>
              <a:round/>
            </a:ln>
            <a:effectLst/>
          </c:spPr>
        </c:majorGridlines>
        <c:numFmt formatCode="0;[Red]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347524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335276636481919E-2"/>
          <c:y val="5.0506053088213661E-2"/>
          <c:w val="0.93592350599799301"/>
          <c:h val="0.83197854826951256"/>
        </c:manualLayout>
      </c:layout>
      <c:lineChart>
        <c:grouping val="standard"/>
        <c:varyColors val="0"/>
        <c:ser>
          <c:idx val="0"/>
          <c:order val="0"/>
          <c:tx>
            <c:strRef>
              <c:f>'MDM-3 '!$C$49</c:f>
              <c:strCache>
                <c:ptCount val="1"/>
                <c:pt idx="0">
                  <c:v>VALOR </c:v>
                </c:pt>
              </c:strCache>
            </c:strRef>
          </c:tx>
          <c:spPr>
            <a:ln w="34925" cap="rnd">
              <a:solidFill>
                <a:schemeClr val="accent2">
                  <a:lumMod val="75000"/>
                </a:schemeClr>
              </a:solidFill>
              <a:round/>
            </a:ln>
            <a:effectLst>
              <a:outerShdw blurRad="57150" dist="19050" dir="5400000" algn="ctr" rotWithShape="0">
                <a:srgbClr val="000000">
                  <a:alpha val="63000"/>
                </a:srgbClr>
              </a:outerShdw>
            </a:effectLst>
          </c:spPr>
          <c:marker>
            <c:symbol val="none"/>
          </c:marker>
          <c:cat>
            <c:strRef>
              <c:f>'[4]MDM-3'!$D$46:$E$46</c:f>
              <c:strCache>
                <c:ptCount val="2"/>
                <c:pt idx="0">
                  <c:v>JUNIO</c:v>
                </c:pt>
                <c:pt idx="1">
                  <c:v>DICIEMBRE</c:v>
                </c:pt>
              </c:strCache>
            </c:strRef>
          </c:cat>
          <c:val>
            <c:numRef>
              <c:f>'MDM-3 '!$D$49:$E$49</c:f>
              <c:numCache>
                <c:formatCode>0%</c:formatCode>
                <c:ptCount val="2"/>
                <c:pt idx="0">
                  <c:v>0.27777777777777779</c:v>
                </c:pt>
                <c:pt idx="1">
                  <c:v>0.56666666666666665</c:v>
                </c:pt>
              </c:numCache>
            </c:numRef>
          </c:val>
          <c:smooth val="0"/>
          <c:extLst>
            <c:ext xmlns:c16="http://schemas.microsoft.com/office/drawing/2014/chart" uri="{C3380CC4-5D6E-409C-BE32-E72D297353CC}">
              <c16:uniqueId val="{00000000-FA6E-400C-B0BD-0B4EA1D979E2}"/>
            </c:ext>
          </c:extLst>
        </c:ser>
        <c:ser>
          <c:idx val="1"/>
          <c:order val="1"/>
          <c:tx>
            <c:strRef>
              <c:f>'[4]MDM-3'!$C$50</c:f>
              <c:strCache>
                <c:ptCount val="1"/>
                <c:pt idx="0">
                  <c:v>META PONDERADA</c:v>
                </c:pt>
              </c:strCache>
            </c:strRef>
          </c:tx>
          <c:spPr>
            <a:ln w="34925" cap="rnd">
              <a:solidFill>
                <a:srgbClr val="00B050"/>
              </a:solidFill>
              <a:round/>
            </a:ln>
            <a:effectLst>
              <a:outerShdw blurRad="57150" dist="19050" dir="5400000" algn="ctr" rotWithShape="0">
                <a:srgbClr val="000000">
                  <a:alpha val="63000"/>
                </a:srgbClr>
              </a:outerShdw>
            </a:effectLst>
          </c:spPr>
          <c:marker>
            <c:symbol val="none"/>
          </c:marker>
          <c:cat>
            <c:strRef>
              <c:f>'[4]MDM-3'!$D$46:$E$46</c:f>
              <c:strCache>
                <c:ptCount val="2"/>
                <c:pt idx="0">
                  <c:v>JUNIO</c:v>
                </c:pt>
                <c:pt idx="1">
                  <c:v>DICIEMBRE</c:v>
                </c:pt>
              </c:strCache>
            </c:strRef>
          </c:cat>
          <c:val>
            <c:numRef>
              <c:f>'[4]MDM-3'!$D$50:$E$50</c:f>
              <c:numCache>
                <c:formatCode>General</c:formatCode>
                <c:ptCount val="2"/>
                <c:pt idx="0">
                  <c:v>0.1</c:v>
                </c:pt>
                <c:pt idx="1">
                  <c:v>0.2</c:v>
                </c:pt>
              </c:numCache>
            </c:numRef>
          </c:val>
          <c:smooth val="0"/>
          <c:extLst>
            <c:ext xmlns:c16="http://schemas.microsoft.com/office/drawing/2014/chart" uri="{C3380CC4-5D6E-409C-BE32-E72D297353CC}">
              <c16:uniqueId val="{00000001-FA6E-400C-B0BD-0B4EA1D979E2}"/>
            </c:ext>
          </c:extLst>
        </c:ser>
        <c:dLbls>
          <c:showLegendKey val="0"/>
          <c:showVal val="0"/>
          <c:showCatName val="0"/>
          <c:showSerName val="0"/>
          <c:showPercent val="0"/>
          <c:showBubbleSize val="0"/>
        </c:dLbls>
        <c:smooth val="0"/>
        <c:axId val="-1934748656"/>
        <c:axId val="-1934504976"/>
      </c:lineChart>
      <c:catAx>
        <c:axId val="-1934748656"/>
        <c:scaling>
          <c:orientation val="minMax"/>
        </c:scaling>
        <c:delete val="0"/>
        <c:axPos val="b"/>
        <c:numFmt formatCode="General" sourceLinked="0"/>
        <c:majorTickMark val="none"/>
        <c:minorTickMark val="none"/>
        <c:tickLblPos val="nextTo"/>
        <c:spPr>
          <a:noFill/>
          <a:ln w="12700" cap="flat" cmpd="sng" algn="ctr">
            <a:solidFill>
              <a:schemeClr val="tx1">
                <a:lumMod val="15000"/>
                <a:lumOff val="85000"/>
              </a:schemeClr>
            </a:solidFill>
            <a:round/>
          </a:ln>
          <a:effectLst/>
        </c:spPr>
        <c:txPr>
          <a:bodyPr rot="-2700000" spcFirstLastPara="1" vertOverflow="ellipsis"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34504976"/>
        <c:crosses val="autoZero"/>
        <c:auto val="1"/>
        <c:lblAlgn val="ctr"/>
        <c:lblOffset val="100"/>
        <c:noMultiLvlLbl val="0"/>
      </c:catAx>
      <c:valAx>
        <c:axId val="-19345049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347486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6809961716643622E-2"/>
          <c:y val="2.8110524061059197E-2"/>
          <c:w val="0.93592350599799301"/>
          <c:h val="0.83197854826951256"/>
        </c:manualLayout>
      </c:layout>
      <c:lineChart>
        <c:grouping val="standard"/>
        <c:varyColors val="0"/>
        <c:ser>
          <c:idx val="0"/>
          <c:order val="0"/>
          <c:tx>
            <c:strRef>
              <c:f>'MDM-4'!$C$48</c:f>
              <c:strCache>
                <c:ptCount val="1"/>
                <c:pt idx="0">
                  <c:v>VALOR </c:v>
                </c:pt>
              </c:strCache>
            </c:strRef>
          </c:tx>
          <c:spPr>
            <a:ln w="34925" cap="rnd">
              <a:solidFill>
                <a:schemeClr val="accent2">
                  <a:lumMod val="75000"/>
                </a:schemeClr>
              </a:solidFill>
              <a:round/>
            </a:ln>
            <a:effectLst>
              <a:outerShdw blurRad="57150" dist="19050" dir="5400000" algn="ctr" rotWithShape="0">
                <a:srgbClr val="000000">
                  <a:alpha val="63000"/>
                </a:srgbClr>
              </a:outerShdw>
            </a:effectLst>
          </c:spPr>
          <c:marker>
            <c:symbol val="none"/>
          </c:marker>
          <c:cat>
            <c:strRef>
              <c:f>'[4]MDM-1'!$D$46:$E$46</c:f>
              <c:strCache>
                <c:ptCount val="2"/>
                <c:pt idx="0">
                  <c:v>JUNIO</c:v>
                </c:pt>
                <c:pt idx="1">
                  <c:v>DICIEMBRE</c:v>
                </c:pt>
              </c:strCache>
            </c:strRef>
          </c:cat>
          <c:val>
            <c:numRef>
              <c:f>'MDM-4'!$D$48:$E$48</c:f>
              <c:numCache>
                <c:formatCode>General</c:formatCode>
                <c:ptCount val="2"/>
                <c:pt idx="0">
                  <c:v>20</c:v>
                </c:pt>
                <c:pt idx="1">
                  <c:v>34</c:v>
                </c:pt>
              </c:numCache>
            </c:numRef>
          </c:val>
          <c:smooth val="0"/>
          <c:extLst>
            <c:ext xmlns:c16="http://schemas.microsoft.com/office/drawing/2014/chart" uri="{C3380CC4-5D6E-409C-BE32-E72D297353CC}">
              <c16:uniqueId val="{00000000-2FFF-4D32-B937-9E8F56786DFD}"/>
            </c:ext>
          </c:extLst>
        </c:ser>
        <c:ser>
          <c:idx val="1"/>
          <c:order val="1"/>
          <c:tx>
            <c:strRef>
              <c:f>'[4]MDM-1'!$C$50</c:f>
              <c:strCache>
                <c:ptCount val="1"/>
                <c:pt idx="0">
                  <c:v>META PONDERADA</c:v>
                </c:pt>
              </c:strCache>
            </c:strRef>
          </c:tx>
          <c:spPr>
            <a:ln w="34925" cap="rnd">
              <a:solidFill>
                <a:srgbClr val="00B050"/>
              </a:solidFill>
              <a:round/>
            </a:ln>
            <a:effectLst>
              <a:outerShdw blurRad="57150" dist="19050" dir="5400000" algn="ctr" rotWithShape="0">
                <a:srgbClr val="000000">
                  <a:alpha val="63000"/>
                </a:srgbClr>
              </a:outerShdw>
            </a:effectLst>
          </c:spPr>
          <c:marker>
            <c:symbol val="none"/>
          </c:marker>
          <c:trendline>
            <c:trendlineType val="linear"/>
            <c:dispRSqr val="0"/>
            <c:dispEq val="0"/>
          </c:trendline>
          <c:cat>
            <c:strRef>
              <c:f>'[4]MDM-1'!$D$46:$E$46</c:f>
              <c:strCache>
                <c:ptCount val="2"/>
                <c:pt idx="0">
                  <c:v>JUNIO</c:v>
                </c:pt>
                <c:pt idx="1">
                  <c:v>DICIEMBRE</c:v>
                </c:pt>
              </c:strCache>
            </c:strRef>
          </c:cat>
          <c:val>
            <c:numRef>
              <c:f>'[4]MDM-1'!$D$50:$E$50</c:f>
              <c:numCache>
                <c:formatCode>General</c:formatCode>
                <c:ptCount val="2"/>
                <c:pt idx="0">
                  <c:v>0.15</c:v>
                </c:pt>
                <c:pt idx="1">
                  <c:v>0.3</c:v>
                </c:pt>
              </c:numCache>
            </c:numRef>
          </c:val>
          <c:smooth val="0"/>
          <c:extLst>
            <c:ext xmlns:c16="http://schemas.microsoft.com/office/drawing/2014/chart" uri="{C3380CC4-5D6E-409C-BE32-E72D297353CC}">
              <c16:uniqueId val="{00000001-2FFF-4D32-B937-9E8F56786DFD}"/>
            </c:ext>
          </c:extLst>
        </c:ser>
        <c:dLbls>
          <c:showLegendKey val="0"/>
          <c:showVal val="0"/>
          <c:showCatName val="0"/>
          <c:showSerName val="0"/>
          <c:showPercent val="0"/>
          <c:showBubbleSize val="0"/>
        </c:dLbls>
        <c:smooth val="0"/>
        <c:axId val="-1934752464"/>
        <c:axId val="-1934754096"/>
      </c:lineChart>
      <c:catAx>
        <c:axId val="-1934752464"/>
        <c:scaling>
          <c:orientation val="minMax"/>
        </c:scaling>
        <c:delete val="0"/>
        <c:axPos val="b"/>
        <c:numFmt formatCode="General" sourceLinked="0"/>
        <c:majorTickMark val="none"/>
        <c:minorTickMark val="none"/>
        <c:tickLblPos val="nextTo"/>
        <c:spPr>
          <a:noFill/>
          <a:ln w="12700" cap="flat" cmpd="sng" algn="ctr">
            <a:solidFill>
              <a:schemeClr val="tx1">
                <a:lumMod val="15000"/>
                <a:lumOff val="85000"/>
              </a:schemeClr>
            </a:solidFill>
            <a:round/>
          </a:ln>
          <a:effectLst/>
        </c:spPr>
        <c:txPr>
          <a:bodyPr rot="-2700000" spcFirstLastPara="1" vertOverflow="ellipsis"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34754096"/>
        <c:crosses val="autoZero"/>
        <c:auto val="1"/>
        <c:lblAlgn val="ctr"/>
        <c:lblOffset val="100"/>
        <c:noMultiLvlLbl val="0"/>
      </c:catAx>
      <c:valAx>
        <c:axId val="-19347540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347524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6809922399068107E-2"/>
          <c:y val="2.0307701382017339E-2"/>
          <c:w val="0.93592350599799301"/>
          <c:h val="0.83197854826951256"/>
        </c:manualLayout>
      </c:layout>
      <c:lineChart>
        <c:grouping val="standard"/>
        <c:varyColors val="0"/>
        <c:ser>
          <c:idx val="0"/>
          <c:order val="0"/>
          <c:tx>
            <c:strRef>
              <c:f>'[2]MDM-4'!$C$48</c:f>
              <c:strCache>
                <c:ptCount val="1"/>
                <c:pt idx="0">
                  <c:v>VALOR </c:v>
                </c:pt>
              </c:strCache>
            </c:strRef>
          </c:tx>
          <c:spPr>
            <a:ln w="34925" cap="rnd">
              <a:solidFill>
                <a:schemeClr val="accent2">
                  <a:lumMod val="75000"/>
                </a:schemeClr>
              </a:solidFill>
              <a:round/>
            </a:ln>
            <a:effectLst>
              <a:outerShdw blurRad="57150" dist="19050" dir="5400000" algn="ctr" rotWithShape="0">
                <a:srgbClr val="000000">
                  <a:alpha val="63000"/>
                </a:srgbClr>
              </a:outerShdw>
            </a:effectLst>
          </c:spPr>
          <c:marker>
            <c:symbol val="none"/>
          </c:marker>
          <c:cat>
            <c:strRef>
              <c:f>'[4]MDM-1'!$D$46:$E$46</c:f>
              <c:strCache>
                <c:ptCount val="2"/>
                <c:pt idx="0">
                  <c:v>JUNIO</c:v>
                </c:pt>
                <c:pt idx="1">
                  <c:v>DICIEMBRE</c:v>
                </c:pt>
              </c:strCache>
            </c:strRef>
          </c:cat>
          <c:val>
            <c:numRef>
              <c:f>'[2]MDM-4'!$D$48:$E$48</c:f>
              <c:numCache>
                <c:formatCode>General</c:formatCode>
                <c:ptCount val="2"/>
                <c:pt idx="0">
                  <c:v>28</c:v>
                </c:pt>
                <c:pt idx="1">
                  <c:v>0</c:v>
                </c:pt>
              </c:numCache>
            </c:numRef>
          </c:val>
          <c:smooth val="0"/>
          <c:extLst>
            <c:ext xmlns:c16="http://schemas.microsoft.com/office/drawing/2014/chart" uri="{C3380CC4-5D6E-409C-BE32-E72D297353CC}">
              <c16:uniqueId val="{00000000-9B04-4FE4-AF38-9DF8FC1A5B33}"/>
            </c:ext>
          </c:extLst>
        </c:ser>
        <c:ser>
          <c:idx val="1"/>
          <c:order val="1"/>
          <c:tx>
            <c:strRef>
              <c:f>'[4]MDM-1'!$C$50</c:f>
              <c:strCache>
                <c:ptCount val="1"/>
                <c:pt idx="0">
                  <c:v>META PONDERADA</c:v>
                </c:pt>
              </c:strCache>
            </c:strRef>
          </c:tx>
          <c:spPr>
            <a:ln w="34925" cap="rnd">
              <a:solidFill>
                <a:srgbClr val="00B050"/>
              </a:solidFill>
              <a:round/>
            </a:ln>
            <a:effectLst>
              <a:outerShdw blurRad="57150" dist="19050" dir="5400000" algn="ctr" rotWithShape="0">
                <a:srgbClr val="000000">
                  <a:alpha val="63000"/>
                </a:srgbClr>
              </a:outerShdw>
            </a:effectLst>
          </c:spPr>
          <c:marker>
            <c:symbol val="none"/>
          </c:marker>
          <c:trendline>
            <c:trendlineType val="linear"/>
            <c:dispRSqr val="0"/>
            <c:dispEq val="0"/>
          </c:trendline>
          <c:cat>
            <c:strRef>
              <c:f>'[4]MDM-1'!$D$46:$E$46</c:f>
              <c:strCache>
                <c:ptCount val="2"/>
                <c:pt idx="0">
                  <c:v>JUNIO</c:v>
                </c:pt>
                <c:pt idx="1">
                  <c:v>DICIEMBRE</c:v>
                </c:pt>
              </c:strCache>
            </c:strRef>
          </c:cat>
          <c:val>
            <c:numRef>
              <c:f>'[4]MDM-1'!$D$50:$E$50</c:f>
              <c:numCache>
                <c:formatCode>General</c:formatCode>
                <c:ptCount val="2"/>
                <c:pt idx="0">
                  <c:v>0.15</c:v>
                </c:pt>
                <c:pt idx="1">
                  <c:v>0.3</c:v>
                </c:pt>
              </c:numCache>
            </c:numRef>
          </c:val>
          <c:smooth val="0"/>
          <c:extLst>
            <c:ext xmlns:c16="http://schemas.microsoft.com/office/drawing/2014/chart" uri="{C3380CC4-5D6E-409C-BE32-E72D297353CC}">
              <c16:uniqueId val="{00000001-9B04-4FE4-AF38-9DF8FC1A5B33}"/>
            </c:ext>
          </c:extLst>
        </c:ser>
        <c:dLbls>
          <c:showLegendKey val="0"/>
          <c:showVal val="0"/>
          <c:showCatName val="0"/>
          <c:showSerName val="0"/>
          <c:showPercent val="0"/>
          <c:showBubbleSize val="0"/>
        </c:dLbls>
        <c:smooth val="0"/>
        <c:axId val="-1934752464"/>
        <c:axId val="-1934754096"/>
      </c:lineChart>
      <c:catAx>
        <c:axId val="-1934752464"/>
        <c:scaling>
          <c:orientation val="minMax"/>
        </c:scaling>
        <c:delete val="0"/>
        <c:axPos val="b"/>
        <c:numFmt formatCode="General" sourceLinked="0"/>
        <c:majorTickMark val="none"/>
        <c:minorTickMark val="none"/>
        <c:tickLblPos val="nextTo"/>
        <c:spPr>
          <a:noFill/>
          <a:ln w="12700" cap="flat" cmpd="sng" algn="ctr">
            <a:solidFill>
              <a:schemeClr val="tx1">
                <a:lumMod val="15000"/>
                <a:lumOff val="85000"/>
              </a:schemeClr>
            </a:solidFill>
            <a:round/>
          </a:ln>
          <a:effectLst/>
        </c:spPr>
        <c:txPr>
          <a:bodyPr rot="-2700000" spcFirstLastPara="1" vertOverflow="ellipsis"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34754096"/>
        <c:crosses val="autoZero"/>
        <c:auto val="1"/>
        <c:lblAlgn val="ctr"/>
        <c:lblOffset val="100"/>
        <c:noMultiLvlLbl val="0"/>
      </c:catAx>
      <c:valAx>
        <c:axId val="-19347540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347524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trlProps/ctrlProp1.xml><?xml version="1.0" encoding="utf-8"?>
<formControlPr xmlns="http://schemas.microsoft.com/office/spreadsheetml/2009/9/main" objectType="Radio" firstButton="1" fmlaLink="$E$17" lockText="1" noThreeD="1"/>
</file>

<file path=xl/ctrlProps/ctrlProp10.xml><?xml version="1.0" encoding="utf-8"?>
<formControlPr xmlns="http://schemas.microsoft.com/office/spreadsheetml/2009/9/main" objectType="Radio" firstButton="1" fmlaLink="$E$17" lockText="1" noThreeD="1"/>
</file>

<file path=xl/ctrlProps/ctrlProp11.xml><?xml version="1.0" encoding="utf-8"?>
<formControlPr xmlns="http://schemas.microsoft.com/office/spreadsheetml/2009/9/main" objectType="Radio" checked="Checked" lockText="1" noThreeD="1"/>
</file>

<file path=xl/ctrlProps/ctrlProp12.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checked="Checked" firstButton="1" fmlaLink="$E$17"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firstButton="1" fmlaLink="$E$17"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MDM-1'!A1"/><Relationship Id="rId1" Type="http://schemas.openxmlformats.org/officeDocument/2006/relationships/image" Target="../media/image1.png"/><Relationship Id="rId6" Type="http://schemas.openxmlformats.org/officeDocument/2006/relationships/hyperlink" Target="#'MDM-5'!A1"/><Relationship Id="rId5" Type="http://schemas.openxmlformats.org/officeDocument/2006/relationships/hyperlink" Target="#'MDM-4'!A1"/><Relationship Id="rId4" Type="http://schemas.openxmlformats.org/officeDocument/2006/relationships/hyperlink" Target="#'MDM-3 '!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TRIZ DE INDICADORES'!A1"/><Relationship Id="rId1" Type="http://schemas.openxmlformats.org/officeDocument/2006/relationships/chart" Target="../charts/chart1.xml"/><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TRIZ DE INDICADORES'!A1"/><Relationship Id="rId1" Type="http://schemas.openxmlformats.org/officeDocument/2006/relationships/chart" Target="../charts/chart2.xml"/><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TRIZ DE INDICADORES'!A1"/><Relationship Id="rId1" Type="http://schemas.openxmlformats.org/officeDocument/2006/relationships/chart" Target="../charts/chart3.xml"/><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TRIZ DE INDICADORES'!A1"/><Relationship Id="rId1" Type="http://schemas.openxmlformats.org/officeDocument/2006/relationships/chart" Target="../charts/chart4.xml"/><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1202532</xdr:colOff>
      <xdr:row>1</xdr:row>
      <xdr:rowOff>35718</xdr:rowOff>
    </xdr:from>
    <xdr:to>
      <xdr:col>2</xdr:col>
      <xdr:colOff>161767</xdr:colOff>
      <xdr:row>4</xdr:row>
      <xdr:rowOff>184218</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97782" y="226218"/>
          <a:ext cx="387985" cy="72000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20</xdr:col>
      <xdr:colOff>326571</xdr:colOff>
      <xdr:row>19</xdr:row>
      <xdr:rowOff>95250</xdr:rowOff>
    </xdr:from>
    <xdr:to>
      <xdr:col>20</xdr:col>
      <xdr:colOff>771618</xdr:colOff>
      <xdr:row>19</xdr:row>
      <xdr:rowOff>534200</xdr:rowOff>
    </xdr:to>
    <xdr:pic>
      <xdr:nvPicPr>
        <xdr:cNvPr id="2" name="Imagen 1">
          <a:hlinkClick xmlns:r="http://schemas.openxmlformats.org/officeDocument/2006/relationships" r:id="rId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a:stretch>
          <a:fillRect/>
        </a:stretch>
      </xdr:blipFill>
      <xdr:spPr>
        <a:xfrm>
          <a:off x="28779107" y="8939893"/>
          <a:ext cx="445047" cy="438950"/>
        </a:xfrm>
        <a:prstGeom prst="rect">
          <a:avLst/>
        </a:prstGeom>
      </xdr:spPr>
    </xdr:pic>
    <xdr:clientData/>
  </xdr:twoCellAnchor>
  <xdr:twoCellAnchor editAs="oneCell">
    <xdr:from>
      <xdr:col>20</xdr:col>
      <xdr:colOff>353786</xdr:colOff>
      <xdr:row>24</xdr:row>
      <xdr:rowOff>95249</xdr:rowOff>
    </xdr:from>
    <xdr:to>
      <xdr:col>20</xdr:col>
      <xdr:colOff>798833</xdr:colOff>
      <xdr:row>24</xdr:row>
      <xdr:rowOff>534199</xdr:rowOff>
    </xdr:to>
    <xdr:pic>
      <xdr:nvPicPr>
        <xdr:cNvPr id="5" name="Imagen 4">
          <a:hlinkClick xmlns:r="http://schemas.openxmlformats.org/officeDocument/2006/relationships" r:id="rId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28806322" y="12232820"/>
          <a:ext cx="445047" cy="438950"/>
        </a:xfrm>
        <a:prstGeom prst="rect">
          <a:avLst/>
        </a:prstGeom>
      </xdr:spPr>
    </xdr:pic>
    <xdr:clientData/>
  </xdr:twoCellAnchor>
  <xdr:twoCellAnchor editAs="oneCell">
    <xdr:from>
      <xdr:col>20</xdr:col>
      <xdr:colOff>353785</xdr:colOff>
      <xdr:row>31</xdr:row>
      <xdr:rowOff>54429</xdr:rowOff>
    </xdr:from>
    <xdr:to>
      <xdr:col>20</xdr:col>
      <xdr:colOff>798832</xdr:colOff>
      <xdr:row>31</xdr:row>
      <xdr:rowOff>493379</xdr:rowOff>
    </xdr:to>
    <xdr:pic>
      <xdr:nvPicPr>
        <xdr:cNvPr id="8" name="Imagen 7">
          <a:hlinkClick xmlns:r="http://schemas.openxmlformats.org/officeDocument/2006/relationships" r:id="rId5"/>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stretch>
          <a:fillRect/>
        </a:stretch>
      </xdr:blipFill>
      <xdr:spPr>
        <a:xfrm>
          <a:off x="28806321" y="17294679"/>
          <a:ext cx="445047" cy="438950"/>
        </a:xfrm>
        <a:prstGeom prst="rect">
          <a:avLst/>
        </a:prstGeom>
      </xdr:spPr>
    </xdr:pic>
    <xdr:clientData/>
  </xdr:twoCellAnchor>
  <xdr:twoCellAnchor editAs="oneCell">
    <xdr:from>
      <xdr:col>20</xdr:col>
      <xdr:colOff>299357</xdr:colOff>
      <xdr:row>35</xdr:row>
      <xdr:rowOff>0</xdr:rowOff>
    </xdr:from>
    <xdr:to>
      <xdr:col>20</xdr:col>
      <xdr:colOff>744404</xdr:colOff>
      <xdr:row>35</xdr:row>
      <xdr:rowOff>438950</xdr:rowOff>
    </xdr:to>
    <xdr:pic>
      <xdr:nvPicPr>
        <xdr:cNvPr id="9" name="Imagen 8">
          <a:hlinkClick xmlns:r="http://schemas.openxmlformats.org/officeDocument/2006/relationships" r:id="rId6"/>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a:stretch>
          <a:fillRect/>
        </a:stretch>
      </xdr:blipFill>
      <xdr:spPr>
        <a:xfrm>
          <a:off x="28751893" y="22288500"/>
          <a:ext cx="445047" cy="438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9525</xdr:colOff>
      <xdr:row>26</xdr:row>
      <xdr:rowOff>42861</xdr:rowOff>
    </xdr:from>
    <xdr:to>
      <xdr:col>8</xdr:col>
      <xdr:colOff>781049</xdr:colOff>
      <xdr:row>41</xdr:row>
      <xdr:rowOff>142874</xdr:rowOff>
    </xdr:to>
    <xdr:graphicFrame macro="">
      <xdr:nvGraphicFramePr>
        <xdr:cNvPr id="2" name="3 Gráfico">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30480</xdr:colOff>
          <xdr:row>16</xdr:row>
          <xdr:rowOff>144780</xdr:rowOff>
        </xdr:from>
        <xdr:to>
          <xdr:col>5</xdr:col>
          <xdr:colOff>899160</xdr:colOff>
          <xdr:row>17</xdr:row>
          <xdr:rowOff>152400</xdr:rowOff>
        </xdr:to>
        <xdr:sp macro="" textlink="">
          <xdr:nvSpPr>
            <xdr:cNvPr id="379905" name="Option Button 1" hidden="1">
              <a:extLst>
                <a:ext uri="{63B3BB69-23CF-44E3-9099-C40C66FF867C}">
                  <a14:compatExt spid="_x0000_s379905"/>
                </a:ext>
                <a:ext uri="{FF2B5EF4-FFF2-40B4-BE49-F238E27FC236}">
                  <a16:creationId xmlns:a16="http://schemas.microsoft.com/office/drawing/2014/main" id="{00000000-0008-0000-0100-000001C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ES"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16</xdr:row>
          <xdr:rowOff>121920</xdr:rowOff>
        </xdr:from>
        <xdr:to>
          <xdr:col>5</xdr:col>
          <xdr:colOff>38100</xdr:colOff>
          <xdr:row>17</xdr:row>
          <xdr:rowOff>152400</xdr:rowOff>
        </xdr:to>
        <xdr:sp macro="" textlink="">
          <xdr:nvSpPr>
            <xdr:cNvPr id="379906" name="Option Button 2" hidden="1">
              <a:extLst>
                <a:ext uri="{63B3BB69-23CF-44E3-9099-C40C66FF867C}">
                  <a14:compatExt spid="_x0000_s379906"/>
                </a:ext>
                <a:ext uri="{FF2B5EF4-FFF2-40B4-BE49-F238E27FC236}">
                  <a16:creationId xmlns:a16="http://schemas.microsoft.com/office/drawing/2014/main" id="{00000000-0008-0000-0100-000002C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ES" sz="800" b="0" i="0" u="none" strike="noStrike" baseline="0">
                  <a:solidFill>
                    <a:srgbClr val="000000"/>
                  </a:solidFill>
                  <a:latin typeface="Segoe UI"/>
                  <a:cs typeface="Segoe UI"/>
                </a:rPr>
                <a:t>NÚMERO</a:t>
              </a:r>
            </a:p>
          </xdr:txBody>
        </xdr:sp>
        <xdr:clientData/>
      </xdr:twoCellAnchor>
    </mc:Choice>
    <mc:Fallback/>
  </mc:AlternateContent>
  <xdr:oneCellAnchor>
    <xdr:from>
      <xdr:col>1</xdr:col>
      <xdr:colOff>82316</xdr:colOff>
      <xdr:row>1</xdr:row>
      <xdr:rowOff>58797</xdr:rowOff>
    </xdr:from>
    <xdr:ext cx="664822" cy="451848"/>
    <xdr:pic>
      <xdr:nvPicPr>
        <xdr:cNvPr id="5" name="Imagen 5">
          <a:hlinkClick xmlns:r="http://schemas.openxmlformats.org/officeDocument/2006/relationships" r:id="rId2"/>
          <a:extLst>
            <a:ext uri="{FF2B5EF4-FFF2-40B4-BE49-F238E27FC236}">
              <a16:creationId xmlns:a16="http://schemas.microsoft.com/office/drawing/2014/main" id="{00000000-0008-0000-01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63572"/>
          <a:ext cx="664822" cy="451848"/>
        </a:xfrm>
        <a:prstGeom prst="rect">
          <a:avLst/>
        </a:prstGeom>
      </xdr:spPr>
    </xdr:pic>
    <xdr:clientData/>
  </xdr:oneCellAnchor>
  <xdr:oneCellAnchor>
    <xdr:from>
      <xdr:col>2</xdr:col>
      <xdr:colOff>1119188</xdr:colOff>
      <xdr:row>4</xdr:row>
      <xdr:rowOff>35719</xdr:rowOff>
    </xdr:from>
    <xdr:ext cx="407384" cy="756000"/>
    <xdr:pic>
      <xdr:nvPicPr>
        <xdr:cNvPr id="6" name="Imagen 6">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833563" y="731044"/>
          <a:ext cx="407384" cy="756000"/>
        </a:xfrm>
        <a:prstGeom prst="rect">
          <a:avLst/>
        </a:prstGeom>
        <a:noFill/>
        <a:ln>
          <a:noFill/>
        </a:ln>
        <a:extLst>
          <a:ext uri="{53640926-AAD7-44D8-BBD7-CCE9431645EC}">
            <a14:shadowObscured xmlns:a14="http://schemas.microsoft.com/office/drawing/2010/main"/>
          </a:ext>
        </a:extLst>
      </xdr:spPr>
    </xdr:pic>
    <xdr:clientData/>
  </xdr:oneCellAnchor>
  <mc:AlternateContent xmlns:mc="http://schemas.openxmlformats.org/markup-compatibility/2006">
    <mc:Choice xmlns:a14="http://schemas.microsoft.com/office/drawing/2010/main" Requires="a14">
      <xdr:twoCellAnchor editAs="oneCell">
        <xdr:from>
          <xdr:col>5</xdr:col>
          <xdr:colOff>899160</xdr:colOff>
          <xdr:row>16</xdr:row>
          <xdr:rowOff>121920</xdr:rowOff>
        </xdr:from>
        <xdr:to>
          <xdr:col>7</xdr:col>
          <xdr:colOff>99060</xdr:colOff>
          <xdr:row>17</xdr:row>
          <xdr:rowOff>152400</xdr:rowOff>
        </xdr:to>
        <xdr:sp macro="" textlink="">
          <xdr:nvSpPr>
            <xdr:cNvPr id="379907" name="Option Button 3" hidden="1">
              <a:extLst>
                <a:ext uri="{63B3BB69-23CF-44E3-9099-C40C66FF867C}">
                  <a14:compatExt spid="_x0000_s379907"/>
                </a:ext>
                <a:ext uri="{FF2B5EF4-FFF2-40B4-BE49-F238E27FC236}">
                  <a16:creationId xmlns:a16="http://schemas.microsoft.com/office/drawing/2014/main" id="{00000000-0008-0000-0100-000003C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ES" sz="800" b="0" i="0" u="none" strike="noStrike" baseline="0">
                  <a:solidFill>
                    <a:srgbClr val="000000"/>
                  </a:solidFill>
                  <a:latin typeface="Segoe UI"/>
                  <a:cs typeface="Segoe UI"/>
                </a:rPr>
                <a:t>RELATIVO</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9525</xdr:colOff>
      <xdr:row>26</xdr:row>
      <xdr:rowOff>42861</xdr:rowOff>
    </xdr:from>
    <xdr:to>
      <xdr:col>8</xdr:col>
      <xdr:colOff>781049</xdr:colOff>
      <xdr:row>42</xdr:row>
      <xdr:rowOff>142874</xdr:rowOff>
    </xdr:to>
    <xdr:graphicFrame macro="">
      <xdr:nvGraphicFramePr>
        <xdr:cNvPr id="2" name="3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30480</xdr:colOff>
          <xdr:row>16</xdr:row>
          <xdr:rowOff>144780</xdr:rowOff>
        </xdr:from>
        <xdr:to>
          <xdr:col>5</xdr:col>
          <xdr:colOff>899160</xdr:colOff>
          <xdr:row>17</xdr:row>
          <xdr:rowOff>144780</xdr:rowOff>
        </xdr:to>
        <xdr:sp macro="" textlink="">
          <xdr:nvSpPr>
            <xdr:cNvPr id="381953" name="Option Button 1" hidden="1">
              <a:extLst>
                <a:ext uri="{63B3BB69-23CF-44E3-9099-C40C66FF867C}">
                  <a14:compatExt spid="_x0000_s381953"/>
                </a:ext>
                <a:ext uri="{FF2B5EF4-FFF2-40B4-BE49-F238E27FC236}">
                  <a16:creationId xmlns:a16="http://schemas.microsoft.com/office/drawing/2014/main" id="{00000000-0008-0000-0200-000001D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ES"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16</xdr:row>
          <xdr:rowOff>121920</xdr:rowOff>
        </xdr:from>
        <xdr:to>
          <xdr:col>5</xdr:col>
          <xdr:colOff>38100</xdr:colOff>
          <xdr:row>17</xdr:row>
          <xdr:rowOff>144780</xdr:rowOff>
        </xdr:to>
        <xdr:sp macro="" textlink="">
          <xdr:nvSpPr>
            <xdr:cNvPr id="381954" name="Option Button 2" hidden="1">
              <a:extLst>
                <a:ext uri="{63B3BB69-23CF-44E3-9099-C40C66FF867C}">
                  <a14:compatExt spid="_x0000_s381954"/>
                </a:ext>
                <a:ext uri="{FF2B5EF4-FFF2-40B4-BE49-F238E27FC236}">
                  <a16:creationId xmlns:a16="http://schemas.microsoft.com/office/drawing/2014/main" id="{00000000-0008-0000-0200-000002D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ES" sz="800" b="0" i="0" u="none" strike="noStrike" baseline="0">
                  <a:solidFill>
                    <a:srgbClr val="000000"/>
                  </a:solidFill>
                  <a:latin typeface="Segoe UI"/>
                  <a:cs typeface="Segoe UI"/>
                </a:rPr>
                <a:t>NÚMERO</a:t>
              </a:r>
            </a:p>
          </xdr:txBody>
        </xdr:sp>
        <xdr:clientData/>
      </xdr:twoCellAnchor>
    </mc:Choice>
    <mc:Fallback/>
  </mc:AlternateContent>
  <xdr:oneCellAnchor>
    <xdr:from>
      <xdr:col>1</xdr:col>
      <xdr:colOff>82316</xdr:colOff>
      <xdr:row>1</xdr:row>
      <xdr:rowOff>58797</xdr:rowOff>
    </xdr:from>
    <xdr:ext cx="664822" cy="451848"/>
    <xdr:pic>
      <xdr:nvPicPr>
        <xdr:cNvPr id="5" name="Imagen 5">
          <a:hlinkClick xmlns:r="http://schemas.openxmlformats.org/officeDocument/2006/relationships" r:id="rId2"/>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63572"/>
          <a:ext cx="664822" cy="451848"/>
        </a:xfrm>
        <a:prstGeom prst="rect">
          <a:avLst/>
        </a:prstGeom>
      </xdr:spPr>
    </xdr:pic>
    <xdr:clientData/>
  </xdr:oneCellAnchor>
  <xdr:oneCellAnchor>
    <xdr:from>
      <xdr:col>2</xdr:col>
      <xdr:colOff>1119188</xdr:colOff>
      <xdr:row>4</xdr:row>
      <xdr:rowOff>35719</xdr:rowOff>
    </xdr:from>
    <xdr:ext cx="407384" cy="756000"/>
    <xdr:pic>
      <xdr:nvPicPr>
        <xdr:cNvPr id="6" name="Imagen 6">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833563" y="731044"/>
          <a:ext cx="407384" cy="756000"/>
        </a:xfrm>
        <a:prstGeom prst="rect">
          <a:avLst/>
        </a:prstGeom>
        <a:noFill/>
        <a:ln>
          <a:noFill/>
        </a:ln>
        <a:extLst>
          <a:ext uri="{53640926-AAD7-44D8-BBD7-CCE9431645EC}">
            <a14:shadowObscured xmlns:a14="http://schemas.microsoft.com/office/drawing/2010/main"/>
          </a:ext>
        </a:extLst>
      </xdr:spPr>
    </xdr:pic>
    <xdr:clientData/>
  </xdr:oneCellAnchor>
  <mc:AlternateContent xmlns:mc="http://schemas.openxmlformats.org/markup-compatibility/2006">
    <mc:Choice xmlns:a14="http://schemas.microsoft.com/office/drawing/2010/main" Requires="a14">
      <xdr:twoCellAnchor editAs="oneCell">
        <xdr:from>
          <xdr:col>5</xdr:col>
          <xdr:colOff>899160</xdr:colOff>
          <xdr:row>16</xdr:row>
          <xdr:rowOff>121920</xdr:rowOff>
        </xdr:from>
        <xdr:to>
          <xdr:col>7</xdr:col>
          <xdr:colOff>99060</xdr:colOff>
          <xdr:row>17</xdr:row>
          <xdr:rowOff>144780</xdr:rowOff>
        </xdr:to>
        <xdr:sp macro="" textlink="">
          <xdr:nvSpPr>
            <xdr:cNvPr id="381955" name="Option Button 3" hidden="1">
              <a:extLst>
                <a:ext uri="{63B3BB69-23CF-44E3-9099-C40C66FF867C}">
                  <a14:compatExt spid="_x0000_s381955"/>
                </a:ext>
                <a:ext uri="{FF2B5EF4-FFF2-40B4-BE49-F238E27FC236}">
                  <a16:creationId xmlns:a16="http://schemas.microsoft.com/office/drawing/2014/main" id="{00000000-0008-0000-0200-000003D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ES" sz="800" b="0" i="0" u="none" strike="noStrike" baseline="0">
                  <a:solidFill>
                    <a:srgbClr val="000000"/>
                  </a:solidFill>
                  <a:latin typeface="Segoe UI"/>
                  <a:cs typeface="Segoe UI"/>
                </a:rPr>
                <a:t>RELATIVO</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2</xdr:col>
      <xdr:colOff>9525</xdr:colOff>
      <xdr:row>26</xdr:row>
      <xdr:rowOff>42861</xdr:rowOff>
    </xdr:from>
    <xdr:to>
      <xdr:col>8</xdr:col>
      <xdr:colOff>781049</xdr:colOff>
      <xdr:row>41</xdr:row>
      <xdr:rowOff>142874</xdr:rowOff>
    </xdr:to>
    <xdr:graphicFrame macro="">
      <xdr:nvGraphicFramePr>
        <xdr:cNvPr id="2" name="3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30480</xdr:colOff>
          <xdr:row>16</xdr:row>
          <xdr:rowOff>144780</xdr:rowOff>
        </xdr:from>
        <xdr:to>
          <xdr:col>5</xdr:col>
          <xdr:colOff>899160</xdr:colOff>
          <xdr:row>17</xdr:row>
          <xdr:rowOff>152400</xdr:rowOff>
        </xdr:to>
        <xdr:sp macro="" textlink="">
          <xdr:nvSpPr>
            <xdr:cNvPr id="382977" name="Option Button 1" hidden="1">
              <a:extLst>
                <a:ext uri="{63B3BB69-23CF-44E3-9099-C40C66FF867C}">
                  <a14:compatExt spid="_x0000_s382977"/>
                </a:ext>
                <a:ext uri="{FF2B5EF4-FFF2-40B4-BE49-F238E27FC236}">
                  <a16:creationId xmlns:a16="http://schemas.microsoft.com/office/drawing/2014/main" id="{00000000-0008-0000-0300-000001D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ES"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16</xdr:row>
          <xdr:rowOff>121920</xdr:rowOff>
        </xdr:from>
        <xdr:to>
          <xdr:col>5</xdr:col>
          <xdr:colOff>38100</xdr:colOff>
          <xdr:row>17</xdr:row>
          <xdr:rowOff>152400</xdr:rowOff>
        </xdr:to>
        <xdr:sp macro="" textlink="">
          <xdr:nvSpPr>
            <xdr:cNvPr id="382978" name="Option Button 2" hidden="1">
              <a:extLst>
                <a:ext uri="{63B3BB69-23CF-44E3-9099-C40C66FF867C}">
                  <a14:compatExt spid="_x0000_s382978"/>
                </a:ext>
                <a:ext uri="{FF2B5EF4-FFF2-40B4-BE49-F238E27FC236}">
                  <a16:creationId xmlns:a16="http://schemas.microsoft.com/office/drawing/2014/main" id="{00000000-0008-0000-0300-000002D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ES" sz="800" b="0" i="0" u="none" strike="noStrike" baseline="0">
                  <a:solidFill>
                    <a:srgbClr val="000000"/>
                  </a:solidFill>
                  <a:latin typeface="Segoe UI"/>
                  <a:cs typeface="Segoe UI"/>
                </a:rPr>
                <a:t>NÚMERO</a:t>
              </a:r>
            </a:p>
          </xdr:txBody>
        </xdr:sp>
        <xdr:clientData/>
      </xdr:twoCellAnchor>
    </mc:Choice>
    <mc:Fallback/>
  </mc:AlternateContent>
  <xdr:oneCellAnchor>
    <xdr:from>
      <xdr:col>1</xdr:col>
      <xdr:colOff>82316</xdr:colOff>
      <xdr:row>1</xdr:row>
      <xdr:rowOff>58797</xdr:rowOff>
    </xdr:from>
    <xdr:ext cx="664822" cy="451848"/>
    <xdr:pic>
      <xdr:nvPicPr>
        <xdr:cNvPr id="5" name="Imagen 5">
          <a:hlinkClick xmlns:r="http://schemas.openxmlformats.org/officeDocument/2006/relationships" r:id="rId2"/>
          <a:extLst>
            <a:ext uri="{FF2B5EF4-FFF2-40B4-BE49-F238E27FC236}">
              <a16:creationId xmlns:a16="http://schemas.microsoft.com/office/drawing/2014/main" id="{00000000-0008-0000-03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63572"/>
          <a:ext cx="664822" cy="451848"/>
        </a:xfrm>
        <a:prstGeom prst="rect">
          <a:avLst/>
        </a:prstGeom>
      </xdr:spPr>
    </xdr:pic>
    <xdr:clientData/>
  </xdr:oneCellAnchor>
  <xdr:oneCellAnchor>
    <xdr:from>
      <xdr:col>2</xdr:col>
      <xdr:colOff>1119188</xdr:colOff>
      <xdr:row>4</xdr:row>
      <xdr:rowOff>35719</xdr:rowOff>
    </xdr:from>
    <xdr:ext cx="407384" cy="756000"/>
    <xdr:pic>
      <xdr:nvPicPr>
        <xdr:cNvPr id="6" name="Imagen 6">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833563" y="731044"/>
          <a:ext cx="407384" cy="756000"/>
        </a:xfrm>
        <a:prstGeom prst="rect">
          <a:avLst/>
        </a:prstGeom>
        <a:noFill/>
        <a:ln>
          <a:noFill/>
        </a:ln>
        <a:extLst>
          <a:ext uri="{53640926-AAD7-44D8-BBD7-CCE9431645EC}">
            <a14:shadowObscured xmlns:a14="http://schemas.microsoft.com/office/drawing/2010/main"/>
          </a:ext>
        </a:extLst>
      </xdr:spPr>
    </xdr:pic>
    <xdr:clientData/>
  </xdr:oneCellAnchor>
  <mc:AlternateContent xmlns:mc="http://schemas.openxmlformats.org/markup-compatibility/2006">
    <mc:Choice xmlns:a14="http://schemas.microsoft.com/office/drawing/2010/main" Requires="a14">
      <xdr:twoCellAnchor editAs="oneCell">
        <xdr:from>
          <xdr:col>5</xdr:col>
          <xdr:colOff>899160</xdr:colOff>
          <xdr:row>16</xdr:row>
          <xdr:rowOff>121920</xdr:rowOff>
        </xdr:from>
        <xdr:to>
          <xdr:col>7</xdr:col>
          <xdr:colOff>99060</xdr:colOff>
          <xdr:row>17</xdr:row>
          <xdr:rowOff>152400</xdr:rowOff>
        </xdr:to>
        <xdr:sp macro="" textlink="">
          <xdr:nvSpPr>
            <xdr:cNvPr id="382979" name="Option Button 3" hidden="1">
              <a:extLst>
                <a:ext uri="{63B3BB69-23CF-44E3-9099-C40C66FF867C}">
                  <a14:compatExt spid="_x0000_s382979"/>
                </a:ext>
                <a:ext uri="{FF2B5EF4-FFF2-40B4-BE49-F238E27FC236}">
                  <a16:creationId xmlns:a16="http://schemas.microsoft.com/office/drawing/2014/main" id="{00000000-0008-0000-0300-000003D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ES" sz="800" b="0" i="0" u="none" strike="noStrike" baseline="0">
                  <a:solidFill>
                    <a:srgbClr val="000000"/>
                  </a:solidFill>
                  <a:latin typeface="Segoe UI"/>
                  <a:cs typeface="Segoe UI"/>
                </a:rPr>
                <a:t>RELATIVO</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2</xdr:col>
      <xdr:colOff>9525</xdr:colOff>
      <xdr:row>26</xdr:row>
      <xdr:rowOff>42861</xdr:rowOff>
    </xdr:from>
    <xdr:to>
      <xdr:col>8</xdr:col>
      <xdr:colOff>781049</xdr:colOff>
      <xdr:row>41</xdr:row>
      <xdr:rowOff>142874</xdr:rowOff>
    </xdr:to>
    <xdr:graphicFrame macro="">
      <xdr:nvGraphicFramePr>
        <xdr:cNvPr id="2" name="3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30480</xdr:colOff>
          <xdr:row>16</xdr:row>
          <xdr:rowOff>144780</xdr:rowOff>
        </xdr:from>
        <xdr:to>
          <xdr:col>5</xdr:col>
          <xdr:colOff>899160</xdr:colOff>
          <xdr:row>17</xdr:row>
          <xdr:rowOff>152400</xdr:rowOff>
        </xdr:to>
        <xdr:sp macro="" textlink="">
          <xdr:nvSpPr>
            <xdr:cNvPr id="384001" name="Option Button 1" hidden="1">
              <a:extLst>
                <a:ext uri="{63B3BB69-23CF-44E3-9099-C40C66FF867C}">
                  <a14:compatExt spid="_x0000_s384001"/>
                </a:ext>
                <a:ext uri="{FF2B5EF4-FFF2-40B4-BE49-F238E27FC236}">
                  <a16:creationId xmlns:a16="http://schemas.microsoft.com/office/drawing/2014/main" id="{00000000-0008-0000-0400-000001D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ES"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16</xdr:row>
          <xdr:rowOff>121920</xdr:rowOff>
        </xdr:from>
        <xdr:to>
          <xdr:col>5</xdr:col>
          <xdr:colOff>38100</xdr:colOff>
          <xdr:row>17</xdr:row>
          <xdr:rowOff>152400</xdr:rowOff>
        </xdr:to>
        <xdr:sp macro="" textlink="">
          <xdr:nvSpPr>
            <xdr:cNvPr id="384002" name="Option Button 2" hidden="1">
              <a:extLst>
                <a:ext uri="{63B3BB69-23CF-44E3-9099-C40C66FF867C}">
                  <a14:compatExt spid="_x0000_s384002"/>
                </a:ext>
                <a:ext uri="{FF2B5EF4-FFF2-40B4-BE49-F238E27FC236}">
                  <a16:creationId xmlns:a16="http://schemas.microsoft.com/office/drawing/2014/main" id="{00000000-0008-0000-0400-000002D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ES" sz="800" b="0" i="0" u="none" strike="noStrike" baseline="0">
                  <a:solidFill>
                    <a:srgbClr val="000000"/>
                  </a:solidFill>
                  <a:latin typeface="Segoe UI"/>
                  <a:cs typeface="Segoe UI"/>
                </a:rPr>
                <a:t>NÚMERO</a:t>
              </a:r>
            </a:p>
          </xdr:txBody>
        </xdr:sp>
        <xdr:clientData/>
      </xdr:twoCellAnchor>
    </mc:Choice>
    <mc:Fallback/>
  </mc:AlternateContent>
  <xdr:oneCellAnchor>
    <xdr:from>
      <xdr:col>1</xdr:col>
      <xdr:colOff>82316</xdr:colOff>
      <xdr:row>1</xdr:row>
      <xdr:rowOff>58797</xdr:rowOff>
    </xdr:from>
    <xdr:ext cx="664822" cy="451848"/>
    <xdr:pic>
      <xdr:nvPicPr>
        <xdr:cNvPr id="5" name="Imagen 5">
          <a:hlinkClick xmlns:r="http://schemas.openxmlformats.org/officeDocument/2006/relationships" r:id="rId2"/>
          <a:extLst>
            <a:ext uri="{FF2B5EF4-FFF2-40B4-BE49-F238E27FC236}">
              <a16:creationId xmlns:a16="http://schemas.microsoft.com/office/drawing/2014/main" id="{00000000-0008-0000-04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63572"/>
          <a:ext cx="664822" cy="451848"/>
        </a:xfrm>
        <a:prstGeom prst="rect">
          <a:avLst/>
        </a:prstGeom>
      </xdr:spPr>
    </xdr:pic>
    <xdr:clientData/>
  </xdr:oneCellAnchor>
  <xdr:oneCellAnchor>
    <xdr:from>
      <xdr:col>2</xdr:col>
      <xdr:colOff>1119188</xdr:colOff>
      <xdr:row>4</xdr:row>
      <xdr:rowOff>35719</xdr:rowOff>
    </xdr:from>
    <xdr:ext cx="407384" cy="756000"/>
    <xdr:pic>
      <xdr:nvPicPr>
        <xdr:cNvPr id="6" name="Imagen 6">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833563" y="731044"/>
          <a:ext cx="407384" cy="756000"/>
        </a:xfrm>
        <a:prstGeom prst="rect">
          <a:avLst/>
        </a:prstGeom>
        <a:noFill/>
        <a:ln>
          <a:noFill/>
        </a:ln>
        <a:extLst>
          <a:ext uri="{53640926-AAD7-44D8-BBD7-CCE9431645EC}">
            <a14:shadowObscured xmlns:a14="http://schemas.microsoft.com/office/drawing/2010/main"/>
          </a:ext>
        </a:extLst>
      </xdr:spPr>
    </xdr:pic>
    <xdr:clientData/>
  </xdr:oneCellAnchor>
  <mc:AlternateContent xmlns:mc="http://schemas.openxmlformats.org/markup-compatibility/2006">
    <mc:Choice xmlns:a14="http://schemas.microsoft.com/office/drawing/2010/main" Requires="a14">
      <xdr:twoCellAnchor editAs="oneCell">
        <xdr:from>
          <xdr:col>5</xdr:col>
          <xdr:colOff>899160</xdr:colOff>
          <xdr:row>16</xdr:row>
          <xdr:rowOff>121920</xdr:rowOff>
        </xdr:from>
        <xdr:to>
          <xdr:col>7</xdr:col>
          <xdr:colOff>99060</xdr:colOff>
          <xdr:row>17</xdr:row>
          <xdr:rowOff>152400</xdr:rowOff>
        </xdr:to>
        <xdr:sp macro="" textlink="">
          <xdr:nvSpPr>
            <xdr:cNvPr id="384003" name="Option Button 3" hidden="1">
              <a:extLst>
                <a:ext uri="{63B3BB69-23CF-44E3-9099-C40C66FF867C}">
                  <a14:compatExt spid="_x0000_s384003"/>
                </a:ext>
                <a:ext uri="{FF2B5EF4-FFF2-40B4-BE49-F238E27FC236}">
                  <a16:creationId xmlns:a16="http://schemas.microsoft.com/office/drawing/2014/main" id="{00000000-0008-0000-0400-000003D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ES" sz="800" b="0" i="0" u="none" strike="noStrike" baseline="0">
                  <a:solidFill>
                    <a:srgbClr val="000000"/>
                  </a:solidFill>
                  <a:latin typeface="Segoe UI"/>
                  <a:cs typeface="Segoe UI"/>
                </a:rPr>
                <a:t>RELATIVO</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1</xdr:col>
      <xdr:colOff>176893</xdr:colOff>
      <xdr:row>1</xdr:row>
      <xdr:rowOff>27215</xdr:rowOff>
    </xdr:from>
    <xdr:to>
      <xdr:col>1</xdr:col>
      <xdr:colOff>624568</xdr:colOff>
      <xdr:row>4</xdr:row>
      <xdr:rowOff>107541</xdr:rowOff>
    </xdr:to>
    <xdr:pic>
      <xdr:nvPicPr>
        <xdr:cNvPr id="3" name="Imagen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3118" y="217715"/>
          <a:ext cx="447675" cy="790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ailunicundiedu-my.sharepoint.com/DANGELICAMONTENEGRO/OneDrive%20-%20Universidad%20de%20Cundinamarca/Documents/DIANA/INDICADORES/Indicadores%20IV%20trimestre%202021/Enviados/Dialogando%20con%20el%20Mundo/MDM%20ESGr027_202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ailunicundiedu-my.sharepoint.com/personal/dangelicamontenegro_ucundinamarca_edu_co/Documents/DANGELICAMONTENEGROB/Downloads/ESGr027_V7.MDM.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ailunicundiedu-my.sharepoint.com/Users/HP/Downloads/SCI%20%20ESGr027_V7%20.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ailunicundiedu-my.sharepoint.com/Matriz%20de%20indicadores%20ANA&#205;%2016-02-2021/MDM%20ESGr027_2020_DIC%20FEBRERO%2005-2021.1v.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DE INDICADORES"/>
      <sheetName val="MDM-1"/>
      <sheetName val="MDM-2 "/>
      <sheetName val="MDM-3 "/>
      <sheetName val="ACTUALIZACIONES"/>
      <sheetName val="ITEM"/>
    </sheetNames>
    <sheetDataSet>
      <sheetData sheetId="0"/>
      <sheetData sheetId="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DE INDICADORES"/>
      <sheetName val="MDM-1"/>
      <sheetName val="MDM-3 "/>
      <sheetName val="MDM-4"/>
      <sheetName val="MDM-5"/>
      <sheetName val="ACTUALIZACIONES"/>
      <sheetName val="ITEM"/>
    </sheetNames>
    <sheetDataSet>
      <sheetData sheetId="0"/>
      <sheetData sheetId="1">
        <row r="48">
          <cell r="C48" t="str">
            <v xml:space="preserve">VALOR </v>
          </cell>
        </row>
      </sheetData>
      <sheetData sheetId="2">
        <row r="49">
          <cell r="C49" t="str">
            <v xml:space="preserve">VALOR </v>
          </cell>
        </row>
      </sheetData>
      <sheetData sheetId="3">
        <row r="48">
          <cell r="C48" t="str">
            <v xml:space="preserve">VALOR </v>
          </cell>
          <cell r="D48">
            <v>28</v>
          </cell>
          <cell r="E48">
            <v>0</v>
          </cell>
        </row>
      </sheetData>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DE INDICADORES"/>
      <sheetName val="SCI-3"/>
      <sheetName val="SCI-6"/>
      <sheetName val="INS-5 "/>
      <sheetName val="ACTUALIZACIONES"/>
      <sheetName val="ITEM"/>
      <sheetName val="SCI  ESGr027_V7 "/>
    </sheetNames>
    <definedNames>
      <definedName name="PORCENTAJE"/>
      <definedName name="RELATIVO"/>
    </definedNames>
    <sheetDataSet>
      <sheetData sheetId="0"/>
      <sheetData sheetId="1">
        <row r="46">
          <cell r="D46" t="str">
            <v>JUNIO</v>
          </cell>
        </row>
      </sheetData>
      <sheetData sheetId="2">
        <row r="46">
          <cell r="D46" t="str">
            <v>JUNIO</v>
          </cell>
        </row>
      </sheetData>
      <sheetData sheetId="3">
        <row r="46">
          <cell r="D46" t="str">
            <v>JUNIO</v>
          </cell>
        </row>
      </sheetData>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DE INDICADORES"/>
      <sheetName val="EPI-1"/>
      <sheetName val="EPI-2"/>
      <sheetName val="EPI-3"/>
      <sheetName val="ESG-1"/>
      <sheetName val="ESG-2"/>
      <sheetName val="EPR-1"/>
      <sheetName val="EPR-2"/>
      <sheetName val="EAA-1"/>
      <sheetName val="EAA-2"/>
      <sheetName val="EAA-3"/>
      <sheetName val="EAA-4"/>
      <sheetName val="EAA-5"/>
      <sheetName val="EAA-6"/>
      <sheetName val="EAA-7"/>
      <sheetName val="EAA-8"/>
      <sheetName val="ECO-1"/>
      <sheetName val="ECO-2"/>
      <sheetName val="MAR-2"/>
      <sheetName val="MAR-4"/>
      <sheetName val="MAR-5"/>
      <sheetName val="MAR-6"/>
      <sheetName val="MAR-7"/>
      <sheetName val="MAR-8"/>
      <sheetName val="MCT-2"/>
      <sheetName val="MCT-3 "/>
      <sheetName val="MCT-4"/>
      <sheetName val="MCT-5 "/>
      <sheetName val="MCT-6 "/>
      <sheetName val="MBU-7"/>
      <sheetName val="MBU-8"/>
      <sheetName val="MBU-9"/>
      <sheetName val="MDM-1"/>
      <sheetName val="MDM-2"/>
      <sheetName val="MDM-3"/>
      <sheetName val="MFA-10"/>
      <sheetName val="MFA-12"/>
      <sheetName val="MFA-13"/>
      <sheetName val="MFA-14"/>
      <sheetName val="MFA-15"/>
      <sheetName val="MFA-16"/>
      <sheetName val="MFA-17"/>
      <sheetName val="MIU-1"/>
      <sheetName val="MIU-2"/>
      <sheetName val="MIU-3"/>
      <sheetName val="MIU-4"/>
      <sheetName val="ABS-1"/>
      <sheetName val="ABS-2"/>
      <sheetName val="ABS-3"/>
      <sheetName val="ABS-4"/>
      <sheetName val="ABS-5"/>
      <sheetName val="ABS-6"/>
      <sheetName val="ABS-7"/>
      <sheetName val="ASI-1"/>
      <sheetName val="AAA-1"/>
      <sheetName val="AAA-2"/>
      <sheetName val="AAA-5"/>
      <sheetName val="AAA-6"/>
      <sheetName val="AAA-7"/>
      <sheetName val="AAA-8"/>
      <sheetName val="AAA-9"/>
      <sheetName val="AAA-10"/>
      <sheetName val="AAA-11"/>
      <sheetName val="AAA-12"/>
      <sheetName val="AJU-3"/>
      <sheetName val="AJU-4"/>
      <sheetName val="AJU-5"/>
      <sheetName val="ATH-1"/>
      <sheetName val="ATH-2"/>
      <sheetName val="ATH SG-SST-4 "/>
      <sheetName val="ATH SG-SST-5"/>
      <sheetName val="AFI-1"/>
      <sheetName val="AFI-2"/>
      <sheetName val="AFI-3"/>
      <sheetName val="AFI-4 "/>
      <sheetName val="ADO-1"/>
      <sheetName val="SAC-1"/>
      <sheetName val="SAC-2"/>
      <sheetName val="SAC-3"/>
      <sheetName val="SAC-4"/>
      <sheetName val="SCD-1"/>
      <sheetName val="SCI-3 "/>
      <sheetName val="SCI-6"/>
      <sheetName val="INS-1"/>
      <sheetName val="INS-2 "/>
      <sheetName val="INS-4"/>
      <sheetName val="INS-5  "/>
      <sheetName val="ACTUALIZACIONES"/>
      <sheetName val="ITEM"/>
      <sheetName val="MDM ESGr027_2020_DIC FEBRERO 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46">
          <cell r="D46" t="str">
            <v>JUNIO</v>
          </cell>
          <cell r="E46" t="str">
            <v>DICIEMBRE</v>
          </cell>
        </row>
        <row r="50">
          <cell r="C50" t="str">
            <v>META PONDERADA</v>
          </cell>
          <cell r="D50">
            <v>0.15</v>
          </cell>
          <cell r="E50">
            <v>0.3</v>
          </cell>
        </row>
      </sheetData>
      <sheetData sheetId="33">
        <row r="46">
          <cell r="D46" t="str">
            <v>JUNIO</v>
          </cell>
        </row>
      </sheetData>
      <sheetData sheetId="34">
        <row r="46">
          <cell r="D46" t="str">
            <v>JUNIO</v>
          </cell>
          <cell r="E46" t="str">
            <v>DICIEMBRE</v>
          </cell>
        </row>
        <row r="50">
          <cell r="C50" t="str">
            <v>META PONDERADA</v>
          </cell>
          <cell r="D50">
            <v>0.1</v>
          </cell>
          <cell r="E50">
            <v>0.2</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4.xml"/><Relationship Id="rId2" Type="http://schemas.openxmlformats.org/officeDocument/2006/relationships/vmlDrawing" Target="../drawings/vmlDrawing2.vml"/><Relationship Id="rId1" Type="http://schemas.openxmlformats.org/officeDocument/2006/relationships/drawing" Target="../drawings/drawing3.xml"/><Relationship Id="rId6" Type="http://schemas.openxmlformats.org/officeDocument/2006/relationships/comments" Target="../comments2.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3.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omments" Target="../comments4.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0F3D38"/>
    <pageSetUpPr fitToPage="1"/>
  </sheetPr>
  <dimension ref="A1:V56"/>
  <sheetViews>
    <sheetView view="pageBreakPreview" zoomScale="80" zoomScaleNormal="40" zoomScaleSheetLayoutView="80" workbookViewId="0">
      <selection activeCell="R39" sqref="R39"/>
    </sheetView>
  </sheetViews>
  <sheetFormatPr baseColWidth="10" defaultColWidth="11.44140625" defaultRowHeight="13.8" x14ac:dyDescent="0.25"/>
  <cols>
    <col min="1" max="1" width="1.44140625" style="8" customWidth="1"/>
    <col min="2" max="2" width="21.44140625" style="63" customWidth="1"/>
    <col min="3" max="3" width="20.44140625" style="65" customWidth="1"/>
    <col min="4" max="4" width="31.44140625" style="64" customWidth="1"/>
    <col min="5" max="5" width="27.44140625" style="63" customWidth="1"/>
    <col min="6" max="7" width="26.6640625" style="63" customWidth="1"/>
    <col min="8" max="12" width="20.44140625" style="65" customWidth="1"/>
    <col min="13" max="13" width="33.6640625" style="65" customWidth="1"/>
    <col min="14" max="17" width="20.44140625" style="65" customWidth="1"/>
    <col min="18" max="18" width="22.109375" style="66" customWidth="1"/>
    <col min="19" max="19" width="16.109375" style="8" customWidth="1"/>
    <col min="20" max="20" width="15.44140625" style="67" customWidth="1"/>
    <col min="21" max="21" width="13" style="8" customWidth="1"/>
    <col min="22" max="22" width="1.44140625" style="62" customWidth="1"/>
    <col min="23" max="16384" width="11.44140625" style="8"/>
  </cols>
  <sheetData>
    <row r="1" spans="1:22" x14ac:dyDescent="0.25">
      <c r="A1" s="1"/>
      <c r="B1" s="50"/>
      <c r="C1" s="17"/>
      <c r="D1" s="51"/>
      <c r="E1" s="50"/>
      <c r="F1" s="50"/>
      <c r="G1" s="50"/>
      <c r="H1" s="17"/>
      <c r="I1" s="17"/>
      <c r="J1" s="17"/>
      <c r="K1" s="17"/>
      <c r="L1" s="17"/>
      <c r="M1" s="17"/>
      <c r="N1" s="17"/>
      <c r="O1" s="17"/>
      <c r="P1" s="17"/>
      <c r="Q1" s="17"/>
      <c r="R1" s="52"/>
      <c r="S1" s="1"/>
      <c r="T1" s="5"/>
      <c r="U1" s="1"/>
      <c r="V1" s="53"/>
    </row>
    <row r="2" spans="1:22" ht="15" customHeight="1" x14ac:dyDescent="0.25">
      <c r="A2" s="1"/>
      <c r="B2" s="217"/>
      <c r="C2" s="218"/>
      <c r="D2" s="223" t="s">
        <v>0</v>
      </c>
      <c r="E2" s="223"/>
      <c r="F2" s="223"/>
      <c r="G2" s="223"/>
      <c r="H2" s="223"/>
      <c r="I2" s="223"/>
      <c r="J2" s="223"/>
      <c r="K2" s="223"/>
      <c r="L2" s="223"/>
      <c r="M2" s="223"/>
      <c r="N2" s="223"/>
      <c r="O2" s="223"/>
      <c r="P2" s="223"/>
      <c r="Q2" s="223"/>
      <c r="R2" s="223"/>
      <c r="S2" s="113" t="s">
        <v>1</v>
      </c>
      <c r="T2" s="113"/>
      <c r="U2" s="114"/>
      <c r="V2" s="53"/>
    </row>
    <row r="3" spans="1:22" ht="15" customHeight="1" x14ac:dyDescent="0.25">
      <c r="A3" s="1"/>
      <c r="B3" s="219"/>
      <c r="C3" s="220"/>
      <c r="D3" s="223" t="s">
        <v>2</v>
      </c>
      <c r="E3" s="223"/>
      <c r="F3" s="223"/>
      <c r="G3" s="223"/>
      <c r="H3" s="223"/>
      <c r="I3" s="223"/>
      <c r="J3" s="223"/>
      <c r="K3" s="223"/>
      <c r="L3" s="223"/>
      <c r="M3" s="223"/>
      <c r="N3" s="223"/>
      <c r="O3" s="223"/>
      <c r="P3" s="223"/>
      <c r="Q3" s="223"/>
      <c r="R3" s="223"/>
      <c r="S3" s="113" t="s">
        <v>3</v>
      </c>
      <c r="T3" s="113"/>
      <c r="U3" s="114"/>
      <c r="V3" s="53"/>
    </row>
    <row r="4" spans="1:22" ht="15" customHeight="1" x14ac:dyDescent="0.25">
      <c r="A4" s="1"/>
      <c r="B4" s="219"/>
      <c r="C4" s="220"/>
      <c r="D4" s="223" t="s">
        <v>4</v>
      </c>
      <c r="E4" s="223"/>
      <c r="F4" s="223"/>
      <c r="G4" s="223"/>
      <c r="H4" s="223"/>
      <c r="I4" s="223"/>
      <c r="J4" s="223"/>
      <c r="K4" s="223"/>
      <c r="L4" s="223"/>
      <c r="M4" s="223"/>
      <c r="N4" s="223"/>
      <c r="O4" s="223"/>
      <c r="P4" s="223"/>
      <c r="Q4" s="223"/>
      <c r="R4" s="223"/>
      <c r="S4" s="113" t="s">
        <v>5</v>
      </c>
      <c r="T4" s="113"/>
      <c r="U4" s="114"/>
      <c r="V4" s="53"/>
    </row>
    <row r="5" spans="1:22" ht="15" customHeight="1" x14ac:dyDescent="0.25">
      <c r="A5" s="1"/>
      <c r="B5" s="221"/>
      <c r="C5" s="222"/>
      <c r="D5" s="223"/>
      <c r="E5" s="223"/>
      <c r="F5" s="223"/>
      <c r="G5" s="223"/>
      <c r="H5" s="223"/>
      <c r="I5" s="223"/>
      <c r="J5" s="223"/>
      <c r="K5" s="223"/>
      <c r="L5" s="223"/>
      <c r="M5" s="223"/>
      <c r="N5" s="223"/>
      <c r="O5" s="223"/>
      <c r="P5" s="223"/>
      <c r="Q5" s="223"/>
      <c r="R5" s="223"/>
      <c r="S5" s="113" t="s">
        <v>6</v>
      </c>
      <c r="T5" s="113"/>
      <c r="U5" s="114"/>
      <c r="V5" s="53"/>
    </row>
    <row r="6" spans="1:22" ht="11.25" customHeight="1" x14ac:dyDescent="0.25">
      <c r="A6" s="1"/>
      <c r="B6" s="55"/>
      <c r="C6" s="17"/>
      <c r="D6" s="51"/>
      <c r="E6" s="50"/>
      <c r="F6" s="50"/>
      <c r="G6" s="50"/>
      <c r="H6" s="17"/>
      <c r="I6" s="17"/>
      <c r="J6" s="17"/>
      <c r="K6" s="17"/>
      <c r="L6" s="17"/>
      <c r="M6" s="17"/>
      <c r="N6" s="17"/>
      <c r="O6" s="17"/>
      <c r="P6" s="17"/>
      <c r="Q6" s="17"/>
      <c r="R6" s="52"/>
      <c r="S6" s="1"/>
      <c r="T6" s="5"/>
      <c r="U6" s="1"/>
      <c r="V6" s="53"/>
    </row>
    <row r="7" spans="1:22" ht="15" customHeight="1" x14ac:dyDescent="0.25">
      <c r="A7" s="1"/>
      <c r="B7" s="55"/>
      <c r="C7" s="17"/>
      <c r="D7" s="51"/>
      <c r="E7" s="50"/>
      <c r="F7" s="50"/>
      <c r="G7" s="50"/>
      <c r="H7" s="17"/>
      <c r="I7" s="17"/>
      <c r="J7" s="17"/>
      <c r="K7" s="17"/>
      <c r="L7" s="17"/>
      <c r="M7" s="17"/>
      <c r="N7" s="17"/>
      <c r="O7" s="17"/>
      <c r="P7" s="17"/>
      <c r="Q7" s="231" t="s">
        <v>7</v>
      </c>
      <c r="R7" s="231"/>
      <c r="S7" s="56" t="s">
        <v>8</v>
      </c>
      <c r="T7" s="56" t="s">
        <v>9</v>
      </c>
      <c r="U7" s="56" t="s">
        <v>10</v>
      </c>
      <c r="V7" s="53"/>
    </row>
    <row r="8" spans="1:22" ht="15" customHeight="1" x14ac:dyDescent="0.25">
      <c r="A8" s="1"/>
      <c r="B8" s="55"/>
      <c r="C8" s="17"/>
      <c r="D8" s="51"/>
      <c r="E8" s="50"/>
      <c r="F8" s="50"/>
      <c r="G8" s="50"/>
      <c r="H8" s="17"/>
      <c r="I8" s="17"/>
      <c r="J8" s="17"/>
      <c r="K8" s="17"/>
      <c r="L8" s="17"/>
      <c r="M8" s="17"/>
      <c r="N8" s="17"/>
      <c r="O8" s="17"/>
      <c r="P8" s="17"/>
      <c r="Q8" s="231"/>
      <c r="R8" s="231"/>
      <c r="S8" s="49">
        <v>2025</v>
      </c>
      <c r="T8" s="49">
        <v>2</v>
      </c>
      <c r="U8" s="49">
        <v>13</v>
      </c>
      <c r="V8" s="53"/>
    </row>
    <row r="9" spans="1:22" ht="11.25" customHeight="1" x14ac:dyDescent="0.25">
      <c r="A9" s="1"/>
      <c r="B9" s="55"/>
      <c r="C9" s="17"/>
      <c r="D9" s="51"/>
      <c r="E9" s="50"/>
      <c r="F9" s="50"/>
      <c r="G9" s="50"/>
      <c r="H9" s="17"/>
      <c r="I9" s="17"/>
      <c r="J9" s="17"/>
      <c r="K9" s="17"/>
      <c r="L9" s="17"/>
      <c r="M9" s="17"/>
      <c r="N9" s="17"/>
      <c r="O9" s="17"/>
      <c r="P9" s="17"/>
      <c r="Q9" s="17"/>
      <c r="R9" s="52"/>
      <c r="S9" s="17"/>
      <c r="T9" s="17"/>
      <c r="U9" s="17"/>
      <c r="V9" s="53"/>
    </row>
    <row r="10" spans="1:22" x14ac:dyDescent="0.25">
      <c r="A10" s="1"/>
      <c r="B10" s="225" t="s">
        <v>11</v>
      </c>
      <c r="C10" s="226"/>
      <c r="D10" s="226"/>
      <c r="E10" s="226"/>
      <c r="F10" s="226"/>
      <c r="G10" s="226"/>
      <c r="H10" s="226"/>
      <c r="I10" s="226"/>
      <c r="J10" s="226"/>
      <c r="K10" s="226"/>
      <c r="L10" s="226"/>
      <c r="M10" s="226"/>
      <c r="N10" s="226"/>
      <c r="O10" s="226"/>
      <c r="P10" s="226"/>
      <c r="Q10" s="226"/>
      <c r="R10" s="226"/>
      <c r="S10" s="226"/>
      <c r="T10" s="226"/>
      <c r="U10" s="227"/>
      <c r="V10" s="53"/>
    </row>
    <row r="11" spans="1:22" x14ac:dyDescent="0.25">
      <c r="A11" s="1"/>
      <c r="B11" s="228"/>
      <c r="C11" s="229"/>
      <c r="D11" s="229"/>
      <c r="E11" s="229"/>
      <c r="F11" s="229"/>
      <c r="G11" s="229"/>
      <c r="H11" s="229"/>
      <c r="I11" s="229"/>
      <c r="J11" s="229"/>
      <c r="K11" s="229"/>
      <c r="L11" s="229"/>
      <c r="M11" s="229"/>
      <c r="N11" s="229"/>
      <c r="O11" s="229"/>
      <c r="P11" s="229"/>
      <c r="Q11" s="229"/>
      <c r="R11" s="229"/>
      <c r="S11" s="229"/>
      <c r="T11" s="229"/>
      <c r="U11" s="230"/>
      <c r="V11" s="53"/>
    </row>
    <row r="12" spans="1:22" s="59" customFormat="1" ht="54" customHeight="1" x14ac:dyDescent="0.3">
      <c r="A12" s="57"/>
      <c r="B12" s="58" t="s">
        <v>12</v>
      </c>
      <c r="C12" s="58" t="s">
        <v>13</v>
      </c>
      <c r="D12" s="58" t="s">
        <v>14</v>
      </c>
      <c r="E12" s="58" t="s">
        <v>15</v>
      </c>
      <c r="F12" s="58" t="s">
        <v>16</v>
      </c>
      <c r="G12" s="58" t="s">
        <v>17</v>
      </c>
      <c r="H12" s="58" t="s">
        <v>18</v>
      </c>
      <c r="I12" s="58" t="s">
        <v>19</v>
      </c>
      <c r="J12" s="58" t="s">
        <v>20</v>
      </c>
      <c r="K12" s="58" t="s">
        <v>21</v>
      </c>
      <c r="L12" s="58" t="s">
        <v>22</v>
      </c>
      <c r="M12" s="58" t="s">
        <v>23</v>
      </c>
      <c r="N12" s="58" t="s">
        <v>24</v>
      </c>
      <c r="O12" s="58" t="s">
        <v>25</v>
      </c>
      <c r="P12" s="58" t="s">
        <v>26</v>
      </c>
      <c r="Q12" s="58" t="s">
        <v>27</v>
      </c>
      <c r="R12" s="58" t="s">
        <v>28</v>
      </c>
      <c r="S12" s="58" t="s">
        <v>29</v>
      </c>
      <c r="T12" s="58" t="s">
        <v>30</v>
      </c>
      <c r="U12" s="58" t="s">
        <v>31</v>
      </c>
      <c r="V12" s="53"/>
    </row>
    <row r="13" spans="1:22" s="60" customFormat="1" ht="52.5" customHeight="1" x14ac:dyDescent="0.3">
      <c r="B13" s="241" t="s">
        <v>102</v>
      </c>
      <c r="C13" s="241" t="s">
        <v>32</v>
      </c>
      <c r="D13" s="241" t="s">
        <v>33</v>
      </c>
      <c r="E13" s="235" t="s">
        <v>34</v>
      </c>
      <c r="F13" s="235" t="s">
        <v>35</v>
      </c>
      <c r="G13" s="235" t="s">
        <v>249</v>
      </c>
      <c r="H13" s="250" t="s">
        <v>36</v>
      </c>
      <c r="I13" s="235" t="s">
        <v>37</v>
      </c>
      <c r="J13" s="235" t="s">
        <v>38</v>
      </c>
      <c r="K13" s="235" t="s">
        <v>39</v>
      </c>
      <c r="L13" s="235">
        <v>168</v>
      </c>
      <c r="M13" s="81" t="s">
        <v>40</v>
      </c>
      <c r="N13" s="81" t="s">
        <v>41</v>
      </c>
      <c r="O13" s="81" t="s">
        <v>42</v>
      </c>
      <c r="P13" s="82" t="s">
        <v>222</v>
      </c>
      <c r="Q13" s="83" t="s">
        <v>43</v>
      </c>
      <c r="R13" s="241">
        <v>2025</v>
      </c>
      <c r="S13" s="232">
        <v>112</v>
      </c>
      <c r="T13" s="235" t="s">
        <v>121</v>
      </c>
      <c r="U13" s="238" t="s">
        <v>44</v>
      </c>
      <c r="V13" s="61"/>
    </row>
    <row r="14" spans="1:22" s="60" customFormat="1" ht="52.5" customHeight="1" x14ac:dyDescent="0.3">
      <c r="B14" s="241"/>
      <c r="C14" s="241"/>
      <c r="D14" s="241"/>
      <c r="E14" s="236"/>
      <c r="F14" s="236"/>
      <c r="G14" s="236"/>
      <c r="H14" s="251"/>
      <c r="I14" s="236"/>
      <c r="J14" s="236"/>
      <c r="K14" s="236"/>
      <c r="L14" s="236"/>
      <c r="M14" s="81" t="s">
        <v>45</v>
      </c>
      <c r="N14" s="81" t="s">
        <v>41</v>
      </c>
      <c r="O14" s="81" t="s">
        <v>42</v>
      </c>
      <c r="P14" s="81" t="s">
        <v>223</v>
      </c>
      <c r="Q14" s="83" t="s">
        <v>224</v>
      </c>
      <c r="R14" s="241"/>
      <c r="S14" s="233"/>
      <c r="T14" s="236"/>
      <c r="U14" s="239"/>
      <c r="V14" s="61"/>
    </row>
    <row r="15" spans="1:22" s="60" customFormat="1" ht="44.25" customHeight="1" x14ac:dyDescent="0.3">
      <c r="B15" s="241"/>
      <c r="C15" s="241"/>
      <c r="D15" s="241"/>
      <c r="E15" s="236"/>
      <c r="F15" s="236"/>
      <c r="G15" s="236"/>
      <c r="H15" s="251"/>
      <c r="I15" s="236"/>
      <c r="J15" s="236"/>
      <c r="K15" s="236"/>
      <c r="L15" s="236"/>
      <c r="M15" s="81" t="s">
        <v>253</v>
      </c>
      <c r="N15" s="81" t="s">
        <v>41</v>
      </c>
      <c r="O15" s="81" t="s">
        <v>42</v>
      </c>
      <c r="P15" s="81" t="s">
        <v>223</v>
      </c>
      <c r="Q15" s="83" t="s">
        <v>46</v>
      </c>
      <c r="R15" s="241"/>
      <c r="S15" s="233"/>
      <c r="T15" s="236"/>
      <c r="U15" s="239"/>
      <c r="V15" s="61"/>
    </row>
    <row r="16" spans="1:22" s="60" customFormat="1" ht="57" customHeight="1" x14ac:dyDescent="0.3">
      <c r="B16" s="241"/>
      <c r="C16" s="241"/>
      <c r="D16" s="241"/>
      <c r="E16" s="236"/>
      <c r="F16" s="236"/>
      <c r="G16" s="236"/>
      <c r="H16" s="251"/>
      <c r="I16" s="236"/>
      <c r="J16" s="236"/>
      <c r="K16" s="236"/>
      <c r="L16" s="236"/>
      <c r="M16" s="81" t="s">
        <v>47</v>
      </c>
      <c r="N16" s="81" t="s">
        <v>41</v>
      </c>
      <c r="O16" s="81" t="s">
        <v>42</v>
      </c>
      <c r="P16" s="81" t="s">
        <v>223</v>
      </c>
      <c r="Q16" s="83" t="s">
        <v>48</v>
      </c>
      <c r="R16" s="241"/>
      <c r="S16" s="233"/>
      <c r="T16" s="236"/>
      <c r="U16" s="239"/>
      <c r="V16" s="61"/>
    </row>
    <row r="17" spans="1:22" s="60" customFormat="1" ht="54.75" customHeight="1" x14ac:dyDescent="0.3">
      <c r="B17" s="241"/>
      <c r="C17" s="241"/>
      <c r="D17" s="241"/>
      <c r="E17" s="236"/>
      <c r="F17" s="236"/>
      <c r="G17" s="236"/>
      <c r="H17" s="251"/>
      <c r="I17" s="236"/>
      <c r="J17" s="236"/>
      <c r="K17" s="236"/>
      <c r="L17" s="236"/>
      <c r="M17" s="81" t="s">
        <v>49</v>
      </c>
      <c r="N17" s="81" t="s">
        <v>41</v>
      </c>
      <c r="O17" s="81" t="s">
        <v>42</v>
      </c>
      <c r="P17" s="81" t="s">
        <v>225</v>
      </c>
      <c r="Q17" s="83" t="s">
        <v>248</v>
      </c>
      <c r="R17" s="241"/>
      <c r="S17" s="233"/>
      <c r="T17" s="236"/>
      <c r="U17" s="239"/>
      <c r="V17" s="61"/>
    </row>
    <row r="18" spans="1:22" s="60" customFormat="1" ht="76.95" customHeight="1" x14ac:dyDescent="0.3">
      <c r="B18" s="241"/>
      <c r="C18" s="241"/>
      <c r="D18" s="241"/>
      <c r="E18" s="236"/>
      <c r="F18" s="236"/>
      <c r="G18" s="236"/>
      <c r="H18" s="251"/>
      <c r="I18" s="236"/>
      <c r="J18" s="236"/>
      <c r="K18" s="236"/>
      <c r="L18" s="236"/>
      <c r="M18" s="81" t="s">
        <v>226</v>
      </c>
      <c r="N18" s="81" t="s">
        <v>50</v>
      </c>
      <c r="O18" s="81" t="s">
        <v>42</v>
      </c>
      <c r="P18" s="81" t="s">
        <v>225</v>
      </c>
      <c r="Q18" s="83" t="s">
        <v>51</v>
      </c>
      <c r="R18" s="241"/>
      <c r="S18" s="233"/>
      <c r="T18" s="236"/>
      <c r="U18" s="239"/>
      <c r="V18" s="61"/>
    </row>
    <row r="19" spans="1:22" s="60" customFormat="1" ht="96" customHeight="1" x14ac:dyDescent="0.3">
      <c r="B19" s="241"/>
      <c r="C19" s="241"/>
      <c r="D19" s="241"/>
      <c r="E19" s="236"/>
      <c r="F19" s="236"/>
      <c r="G19" s="236"/>
      <c r="H19" s="251"/>
      <c r="I19" s="236"/>
      <c r="J19" s="236"/>
      <c r="K19" s="236"/>
      <c r="L19" s="236"/>
      <c r="M19" s="81" t="s">
        <v>228</v>
      </c>
      <c r="N19" s="81" t="s">
        <v>41</v>
      </c>
      <c r="O19" s="81" t="s">
        <v>42</v>
      </c>
      <c r="P19" s="82" t="s">
        <v>227</v>
      </c>
      <c r="Q19" s="83" t="s">
        <v>229</v>
      </c>
      <c r="R19" s="241"/>
      <c r="S19" s="233"/>
      <c r="T19" s="236"/>
      <c r="U19" s="239"/>
      <c r="V19" s="61"/>
    </row>
    <row r="20" spans="1:22" ht="48" customHeight="1" x14ac:dyDescent="0.25">
      <c r="A20" s="1"/>
      <c r="B20" s="241"/>
      <c r="C20" s="241"/>
      <c r="D20" s="241"/>
      <c r="E20" s="236"/>
      <c r="F20" s="236"/>
      <c r="G20" s="237"/>
      <c r="H20" s="252"/>
      <c r="I20" s="237"/>
      <c r="J20" s="237"/>
      <c r="K20" s="237"/>
      <c r="L20" s="237"/>
      <c r="M20" s="94" t="s">
        <v>52</v>
      </c>
      <c r="N20" s="94" t="s">
        <v>41</v>
      </c>
      <c r="O20" s="94" t="s">
        <v>42</v>
      </c>
      <c r="P20" s="94" t="s">
        <v>53</v>
      </c>
      <c r="Q20" s="97" t="s">
        <v>54</v>
      </c>
      <c r="R20" s="241"/>
      <c r="S20" s="234"/>
      <c r="T20" s="237"/>
      <c r="U20" s="240"/>
      <c r="V20" s="53"/>
    </row>
    <row r="21" spans="1:22" ht="64.95" customHeight="1" x14ac:dyDescent="0.25">
      <c r="A21" s="1"/>
      <c r="B21" s="241"/>
      <c r="C21" s="241"/>
      <c r="D21" s="241"/>
      <c r="E21" s="236"/>
      <c r="F21" s="236"/>
      <c r="G21" s="236" t="s">
        <v>250</v>
      </c>
      <c r="H21" s="236" t="s">
        <v>184</v>
      </c>
      <c r="I21" s="236" t="s">
        <v>251</v>
      </c>
      <c r="J21" s="236" t="s">
        <v>38</v>
      </c>
      <c r="K21" s="236" t="s">
        <v>39</v>
      </c>
      <c r="L21" s="247">
        <v>0.6</v>
      </c>
      <c r="M21" s="84" t="s">
        <v>55</v>
      </c>
      <c r="N21" s="81" t="s">
        <v>41</v>
      </c>
      <c r="O21" s="81" t="s">
        <v>42</v>
      </c>
      <c r="P21" s="85" t="s">
        <v>225</v>
      </c>
      <c r="Q21" s="86" t="s">
        <v>56</v>
      </c>
      <c r="R21" s="241"/>
      <c r="S21" s="256">
        <v>0.28000000000000003</v>
      </c>
      <c r="T21" s="236" t="s">
        <v>120</v>
      </c>
      <c r="U21" s="239"/>
      <c r="V21" s="53"/>
    </row>
    <row r="22" spans="1:22" ht="46.95" customHeight="1" x14ac:dyDescent="0.25">
      <c r="A22" s="1"/>
      <c r="B22" s="241"/>
      <c r="C22" s="241"/>
      <c r="D22" s="241"/>
      <c r="E22" s="236"/>
      <c r="F22" s="236"/>
      <c r="G22" s="236"/>
      <c r="H22" s="236"/>
      <c r="I22" s="236"/>
      <c r="J22" s="236"/>
      <c r="K22" s="236"/>
      <c r="L22" s="248"/>
      <c r="M22" s="84" t="s">
        <v>57</v>
      </c>
      <c r="N22" s="84" t="s">
        <v>58</v>
      </c>
      <c r="O22" s="81" t="s">
        <v>42</v>
      </c>
      <c r="P22" s="85" t="s">
        <v>225</v>
      </c>
      <c r="Q22" s="86" t="s">
        <v>59</v>
      </c>
      <c r="R22" s="241"/>
      <c r="S22" s="256"/>
      <c r="T22" s="236"/>
      <c r="U22" s="239"/>
      <c r="V22" s="53"/>
    </row>
    <row r="23" spans="1:22" ht="47.25" customHeight="1" x14ac:dyDescent="0.25">
      <c r="A23" s="1"/>
      <c r="B23" s="241"/>
      <c r="C23" s="241"/>
      <c r="D23" s="241"/>
      <c r="E23" s="236"/>
      <c r="F23" s="236"/>
      <c r="G23" s="236"/>
      <c r="H23" s="236"/>
      <c r="I23" s="236"/>
      <c r="J23" s="236"/>
      <c r="K23" s="236"/>
      <c r="L23" s="248"/>
      <c r="M23" s="84" t="s">
        <v>60</v>
      </c>
      <c r="N23" s="81" t="s">
        <v>41</v>
      </c>
      <c r="O23" s="81" t="s">
        <v>42</v>
      </c>
      <c r="P23" s="85" t="s">
        <v>225</v>
      </c>
      <c r="Q23" s="86" t="s">
        <v>61</v>
      </c>
      <c r="R23" s="241"/>
      <c r="S23" s="256"/>
      <c r="T23" s="236"/>
      <c r="U23" s="239"/>
      <c r="V23" s="53"/>
    </row>
    <row r="24" spans="1:22" ht="45.75" customHeight="1" x14ac:dyDescent="0.25">
      <c r="A24" s="1"/>
      <c r="B24" s="241"/>
      <c r="C24" s="241"/>
      <c r="D24" s="241"/>
      <c r="E24" s="236"/>
      <c r="F24" s="236"/>
      <c r="G24" s="236"/>
      <c r="H24" s="236"/>
      <c r="I24" s="236"/>
      <c r="J24" s="236"/>
      <c r="K24" s="236"/>
      <c r="L24" s="248"/>
      <c r="M24" s="87" t="s">
        <v>232</v>
      </c>
      <c r="N24" s="81" t="s">
        <v>41</v>
      </c>
      <c r="O24" s="81" t="s">
        <v>42</v>
      </c>
      <c r="P24" s="87" t="s">
        <v>230</v>
      </c>
      <c r="Q24" s="88" t="s">
        <v>231</v>
      </c>
      <c r="R24" s="241"/>
      <c r="S24" s="256"/>
      <c r="T24" s="236"/>
      <c r="U24" s="239"/>
      <c r="V24" s="53"/>
    </row>
    <row r="25" spans="1:22" ht="49.5" customHeight="1" x14ac:dyDescent="0.25">
      <c r="A25" s="1"/>
      <c r="B25" s="241"/>
      <c r="C25" s="241"/>
      <c r="D25" s="241"/>
      <c r="E25" s="236"/>
      <c r="F25" s="236"/>
      <c r="G25" s="237"/>
      <c r="H25" s="237"/>
      <c r="I25" s="237"/>
      <c r="J25" s="237"/>
      <c r="K25" s="237"/>
      <c r="L25" s="249"/>
      <c r="M25" s="98" t="s">
        <v>52</v>
      </c>
      <c r="N25" s="94" t="s">
        <v>41</v>
      </c>
      <c r="O25" s="94" t="s">
        <v>42</v>
      </c>
      <c r="P25" s="98" t="s">
        <v>53</v>
      </c>
      <c r="Q25" s="99" t="s">
        <v>62</v>
      </c>
      <c r="R25" s="241"/>
      <c r="S25" s="257"/>
      <c r="T25" s="237"/>
      <c r="U25" s="240"/>
      <c r="V25" s="53"/>
    </row>
    <row r="26" spans="1:22" ht="76.2" customHeight="1" x14ac:dyDescent="0.25">
      <c r="A26" s="1"/>
      <c r="B26" s="241"/>
      <c r="C26" s="241"/>
      <c r="D26" s="241"/>
      <c r="E26" s="236"/>
      <c r="F26" s="236"/>
      <c r="G26" s="235" t="s">
        <v>252</v>
      </c>
      <c r="H26" s="235" t="s">
        <v>63</v>
      </c>
      <c r="I26" s="235" t="s">
        <v>64</v>
      </c>
      <c r="J26" s="235" t="s">
        <v>38</v>
      </c>
      <c r="K26" s="235" t="s">
        <v>39</v>
      </c>
      <c r="L26" s="253">
        <v>56</v>
      </c>
      <c r="M26" s="81" t="s">
        <v>233</v>
      </c>
      <c r="N26" s="81" t="s">
        <v>41</v>
      </c>
      <c r="O26" s="81" t="s">
        <v>42</v>
      </c>
      <c r="P26" s="82" t="s">
        <v>222</v>
      </c>
      <c r="Q26" s="83" t="s">
        <v>234</v>
      </c>
      <c r="R26" s="241"/>
      <c r="S26" s="258">
        <v>0.2</v>
      </c>
      <c r="T26" s="235" t="s">
        <v>120</v>
      </c>
      <c r="U26" s="238" t="s">
        <v>65</v>
      </c>
      <c r="V26" s="53"/>
    </row>
    <row r="27" spans="1:22" ht="49.5" customHeight="1" x14ac:dyDescent="0.25">
      <c r="A27" s="1"/>
      <c r="B27" s="241"/>
      <c r="C27" s="241"/>
      <c r="D27" s="241"/>
      <c r="E27" s="236"/>
      <c r="F27" s="236"/>
      <c r="G27" s="236"/>
      <c r="H27" s="236"/>
      <c r="I27" s="236"/>
      <c r="J27" s="236"/>
      <c r="K27" s="236"/>
      <c r="L27" s="254"/>
      <c r="M27" s="81" t="s">
        <v>235</v>
      </c>
      <c r="N27" s="81" t="s">
        <v>41</v>
      </c>
      <c r="O27" s="81" t="s">
        <v>42</v>
      </c>
      <c r="P27" s="81" t="s">
        <v>223</v>
      </c>
      <c r="Q27" s="83" t="s">
        <v>66</v>
      </c>
      <c r="R27" s="241"/>
      <c r="S27" s="259"/>
      <c r="T27" s="236"/>
      <c r="U27" s="239"/>
      <c r="V27" s="53"/>
    </row>
    <row r="28" spans="1:22" ht="60" customHeight="1" x14ac:dyDescent="0.25">
      <c r="A28" s="1"/>
      <c r="B28" s="241"/>
      <c r="C28" s="241"/>
      <c r="D28" s="241"/>
      <c r="E28" s="236"/>
      <c r="F28" s="236"/>
      <c r="G28" s="236"/>
      <c r="H28" s="236"/>
      <c r="I28" s="236"/>
      <c r="J28" s="236"/>
      <c r="K28" s="236"/>
      <c r="L28" s="254"/>
      <c r="M28" s="81" t="s">
        <v>67</v>
      </c>
      <c r="N28" s="81" t="s">
        <v>41</v>
      </c>
      <c r="O28" s="81" t="s">
        <v>42</v>
      </c>
      <c r="P28" s="81" t="s">
        <v>223</v>
      </c>
      <c r="Q28" s="83" t="s">
        <v>48</v>
      </c>
      <c r="R28" s="241"/>
      <c r="S28" s="259"/>
      <c r="T28" s="236"/>
      <c r="U28" s="239"/>
      <c r="V28" s="53"/>
    </row>
    <row r="29" spans="1:22" ht="52.5" customHeight="1" x14ac:dyDescent="0.25">
      <c r="A29" s="1"/>
      <c r="B29" s="241"/>
      <c r="C29" s="241"/>
      <c r="D29" s="241"/>
      <c r="E29" s="236"/>
      <c r="F29" s="236"/>
      <c r="G29" s="236"/>
      <c r="H29" s="236"/>
      <c r="I29" s="236"/>
      <c r="J29" s="236"/>
      <c r="K29" s="236"/>
      <c r="L29" s="254"/>
      <c r="M29" s="84" t="s">
        <v>236</v>
      </c>
      <c r="N29" s="81" t="s">
        <v>41</v>
      </c>
      <c r="O29" s="81" t="s">
        <v>42</v>
      </c>
      <c r="P29" s="84" t="s">
        <v>225</v>
      </c>
      <c r="Q29" s="93" t="s">
        <v>237</v>
      </c>
      <c r="R29" s="241"/>
      <c r="S29" s="259"/>
      <c r="T29" s="236"/>
      <c r="U29" s="239"/>
      <c r="V29" s="53"/>
    </row>
    <row r="30" spans="1:22" ht="63.6" customHeight="1" x14ac:dyDescent="0.25">
      <c r="A30" s="1"/>
      <c r="B30" s="241"/>
      <c r="C30" s="241"/>
      <c r="D30" s="241"/>
      <c r="E30" s="236"/>
      <c r="F30" s="236"/>
      <c r="G30" s="236"/>
      <c r="H30" s="236"/>
      <c r="I30" s="236"/>
      <c r="J30" s="236"/>
      <c r="K30" s="236"/>
      <c r="L30" s="254"/>
      <c r="M30" s="84" t="s">
        <v>238</v>
      </c>
      <c r="N30" s="84" t="s">
        <v>68</v>
      </c>
      <c r="O30" s="81" t="s">
        <v>42</v>
      </c>
      <c r="P30" s="84" t="s">
        <v>225</v>
      </c>
      <c r="Q30" s="89" t="s">
        <v>239</v>
      </c>
      <c r="R30" s="241"/>
      <c r="S30" s="259"/>
      <c r="T30" s="236"/>
      <c r="U30" s="239"/>
      <c r="V30" s="53"/>
    </row>
    <row r="31" spans="1:22" ht="47.25" customHeight="1" x14ac:dyDescent="0.25">
      <c r="A31" s="1"/>
      <c r="B31" s="241"/>
      <c r="C31" s="241"/>
      <c r="D31" s="241"/>
      <c r="E31" s="236"/>
      <c r="F31" s="236"/>
      <c r="G31" s="236"/>
      <c r="H31" s="236"/>
      <c r="I31" s="236"/>
      <c r="J31" s="236"/>
      <c r="K31" s="236"/>
      <c r="L31" s="254"/>
      <c r="M31" s="92" t="s">
        <v>240</v>
      </c>
      <c r="N31" s="94" t="s">
        <v>242</v>
      </c>
      <c r="O31" s="94" t="s">
        <v>42</v>
      </c>
      <c r="P31" s="92" t="s">
        <v>230</v>
      </c>
      <c r="Q31" s="95" t="s">
        <v>241</v>
      </c>
      <c r="R31" s="241"/>
      <c r="S31" s="259"/>
      <c r="T31" s="236"/>
      <c r="U31" s="239"/>
      <c r="V31" s="53"/>
    </row>
    <row r="32" spans="1:22" ht="39.6" x14ac:dyDescent="0.25">
      <c r="A32" s="1"/>
      <c r="B32" s="241"/>
      <c r="C32" s="241"/>
      <c r="D32" s="241"/>
      <c r="E32" s="236"/>
      <c r="F32" s="236"/>
      <c r="G32" s="237"/>
      <c r="H32" s="237"/>
      <c r="I32" s="237"/>
      <c r="J32" s="237"/>
      <c r="K32" s="237"/>
      <c r="L32" s="255"/>
      <c r="M32" s="92" t="s">
        <v>52</v>
      </c>
      <c r="N32" s="94" t="s">
        <v>41</v>
      </c>
      <c r="O32" s="94" t="s">
        <v>42</v>
      </c>
      <c r="P32" s="92" t="s">
        <v>53</v>
      </c>
      <c r="Q32" s="95" t="s">
        <v>62</v>
      </c>
      <c r="R32" s="241"/>
      <c r="S32" s="260"/>
      <c r="T32" s="237"/>
      <c r="U32" s="240"/>
      <c r="V32" s="53"/>
    </row>
    <row r="33" spans="1:22" ht="127.5" customHeight="1" x14ac:dyDescent="0.25">
      <c r="A33" s="1"/>
      <c r="B33" s="241"/>
      <c r="C33" s="241"/>
      <c r="D33" s="241"/>
      <c r="E33" s="236"/>
      <c r="F33" s="236"/>
      <c r="G33" s="241" t="s">
        <v>69</v>
      </c>
      <c r="H33" s="261" t="s">
        <v>70</v>
      </c>
      <c r="I33" s="243" t="s">
        <v>244</v>
      </c>
      <c r="J33" s="243" t="s">
        <v>38</v>
      </c>
      <c r="K33" s="243" t="s">
        <v>39</v>
      </c>
      <c r="L33" s="250">
        <v>8</v>
      </c>
      <c r="M33" s="90" t="s">
        <v>71</v>
      </c>
      <c r="N33" s="84" t="s">
        <v>72</v>
      </c>
      <c r="O33" s="81" t="s">
        <v>42</v>
      </c>
      <c r="P33" s="84" t="s">
        <v>223</v>
      </c>
      <c r="Q33" s="91" t="s">
        <v>73</v>
      </c>
      <c r="R33" s="241"/>
      <c r="S33" s="262">
        <v>2</v>
      </c>
      <c r="T33" s="244" t="s">
        <v>119</v>
      </c>
      <c r="U33" s="238" t="s">
        <v>74</v>
      </c>
      <c r="V33" s="53"/>
    </row>
    <row r="34" spans="1:22" ht="92.4" x14ac:dyDescent="0.25">
      <c r="A34" s="1"/>
      <c r="B34" s="241"/>
      <c r="C34" s="241"/>
      <c r="D34" s="241"/>
      <c r="E34" s="236"/>
      <c r="F34" s="236"/>
      <c r="G34" s="241"/>
      <c r="H34" s="261"/>
      <c r="I34" s="243"/>
      <c r="J34" s="243"/>
      <c r="K34" s="243"/>
      <c r="L34" s="251"/>
      <c r="M34" s="90" t="s">
        <v>75</v>
      </c>
      <c r="N34" s="84" t="s">
        <v>76</v>
      </c>
      <c r="O34" s="81" t="s">
        <v>42</v>
      </c>
      <c r="P34" s="84" t="s">
        <v>243</v>
      </c>
      <c r="Q34" s="90" t="s">
        <v>245</v>
      </c>
      <c r="R34" s="241"/>
      <c r="S34" s="262"/>
      <c r="T34" s="245"/>
      <c r="U34" s="239"/>
      <c r="V34" s="53"/>
    </row>
    <row r="35" spans="1:22" ht="36" customHeight="1" x14ac:dyDescent="0.25">
      <c r="A35" s="1"/>
      <c r="B35" s="241"/>
      <c r="C35" s="241"/>
      <c r="D35" s="241"/>
      <c r="E35" s="236"/>
      <c r="F35" s="236"/>
      <c r="G35" s="241"/>
      <c r="H35" s="261"/>
      <c r="I35" s="243"/>
      <c r="J35" s="243"/>
      <c r="K35" s="243"/>
      <c r="L35" s="251"/>
      <c r="M35" s="90" t="s">
        <v>77</v>
      </c>
      <c r="N35" s="84" t="s">
        <v>246</v>
      </c>
      <c r="O35" s="81" t="s">
        <v>42</v>
      </c>
      <c r="P35" s="84" t="s">
        <v>230</v>
      </c>
      <c r="Q35" s="90" t="s">
        <v>247</v>
      </c>
      <c r="R35" s="241"/>
      <c r="S35" s="262"/>
      <c r="T35" s="245"/>
      <c r="U35" s="239"/>
      <c r="V35" s="53"/>
    </row>
    <row r="36" spans="1:22" ht="39.6" x14ac:dyDescent="0.25">
      <c r="A36" s="1"/>
      <c r="B36" s="241"/>
      <c r="C36" s="241"/>
      <c r="D36" s="241"/>
      <c r="E36" s="237"/>
      <c r="F36" s="237"/>
      <c r="G36" s="241"/>
      <c r="H36" s="261"/>
      <c r="I36" s="243"/>
      <c r="J36" s="243"/>
      <c r="K36" s="243"/>
      <c r="L36" s="252"/>
      <c r="M36" s="100" t="s">
        <v>52</v>
      </c>
      <c r="N36" s="92" t="s">
        <v>41</v>
      </c>
      <c r="O36" s="94" t="s">
        <v>42</v>
      </c>
      <c r="P36" s="92" t="s">
        <v>53</v>
      </c>
      <c r="Q36" s="100" t="s">
        <v>62</v>
      </c>
      <c r="R36" s="241"/>
      <c r="S36" s="262"/>
      <c r="T36" s="246"/>
      <c r="U36" s="240"/>
      <c r="V36" s="53"/>
    </row>
    <row r="37" spans="1:22" x14ac:dyDescent="0.25">
      <c r="A37" s="1"/>
      <c r="B37" s="1"/>
      <c r="C37" s="1"/>
      <c r="D37" s="1"/>
      <c r="E37" s="1"/>
      <c r="F37" s="1"/>
      <c r="G37" s="1"/>
      <c r="H37" s="1"/>
      <c r="I37" s="1"/>
      <c r="J37" s="1"/>
      <c r="K37" s="1"/>
      <c r="L37" s="1"/>
      <c r="M37" s="1"/>
      <c r="N37" s="1"/>
      <c r="O37" s="1"/>
      <c r="P37" s="1"/>
      <c r="Q37" s="1"/>
      <c r="R37" s="1"/>
      <c r="S37" s="1"/>
      <c r="T37" s="1"/>
      <c r="U37" s="1"/>
      <c r="V37" s="1"/>
    </row>
    <row r="38" spans="1:22" x14ac:dyDescent="0.25">
      <c r="B38" s="50"/>
      <c r="C38" s="17"/>
      <c r="D38" s="51"/>
      <c r="E38" s="50"/>
      <c r="F38" s="50"/>
      <c r="G38" s="50"/>
      <c r="H38" s="17"/>
      <c r="I38" s="17"/>
      <c r="J38" s="17"/>
      <c r="K38" s="17"/>
      <c r="L38" s="17"/>
      <c r="M38" s="17"/>
      <c r="N38" s="17"/>
      <c r="O38" s="17"/>
      <c r="P38" s="17"/>
      <c r="Q38" s="17"/>
      <c r="R38" s="52"/>
      <c r="S38" s="1"/>
      <c r="T38" s="5"/>
      <c r="U38" s="1"/>
    </row>
    <row r="39" spans="1:22" x14ac:dyDescent="0.25">
      <c r="B39" s="50"/>
      <c r="C39" s="17"/>
      <c r="D39" s="51"/>
      <c r="E39" s="50"/>
      <c r="F39" s="50"/>
      <c r="G39" s="50"/>
      <c r="H39" s="17"/>
      <c r="I39" s="17"/>
      <c r="J39" s="17"/>
      <c r="K39" s="17"/>
      <c r="L39" s="17"/>
      <c r="M39" s="17"/>
      <c r="N39" s="17"/>
      <c r="O39" s="17"/>
      <c r="P39" s="17"/>
      <c r="Q39" s="17"/>
      <c r="R39" s="52"/>
      <c r="S39" s="1"/>
      <c r="T39" s="5"/>
      <c r="U39" s="1"/>
    </row>
    <row r="40" spans="1:22" x14ac:dyDescent="0.25">
      <c r="B40" s="50"/>
      <c r="C40" s="17"/>
      <c r="D40" s="51"/>
      <c r="E40" s="50"/>
      <c r="F40" s="50"/>
      <c r="G40" s="50"/>
      <c r="H40" s="17"/>
      <c r="I40" s="17"/>
      <c r="J40" s="17"/>
      <c r="K40" s="17"/>
      <c r="L40" s="17"/>
      <c r="M40" s="17"/>
      <c r="N40" s="17"/>
      <c r="O40" s="17"/>
      <c r="P40" s="17"/>
      <c r="Q40" s="17"/>
      <c r="R40" s="52"/>
      <c r="S40" s="1"/>
      <c r="T40" s="5"/>
      <c r="U40" s="1"/>
    </row>
    <row r="41" spans="1:22" ht="66" customHeight="1" x14ac:dyDescent="0.25">
      <c r="B41" s="242" t="s">
        <v>78</v>
      </c>
      <c r="C41" s="242"/>
      <c r="D41" s="242"/>
      <c r="E41" s="242"/>
      <c r="F41" s="242"/>
      <c r="G41" s="242"/>
      <c r="H41" s="242"/>
      <c r="I41" s="242"/>
      <c r="J41" s="242"/>
      <c r="K41" s="242"/>
      <c r="L41" s="242"/>
      <c r="M41" s="242"/>
      <c r="N41" s="242"/>
      <c r="O41" s="242"/>
      <c r="P41" s="242"/>
      <c r="Q41" s="242"/>
      <c r="R41" s="242"/>
      <c r="S41" s="242"/>
      <c r="T41" s="242"/>
      <c r="U41" s="242"/>
    </row>
    <row r="42" spans="1:22" ht="41.25" customHeight="1" x14ac:dyDescent="0.25">
      <c r="B42" s="224" t="s">
        <v>79</v>
      </c>
      <c r="C42" s="224"/>
      <c r="D42" s="224"/>
      <c r="E42" s="224"/>
      <c r="F42" s="224"/>
      <c r="G42" s="224"/>
      <c r="H42" s="224"/>
      <c r="I42" s="224"/>
      <c r="J42" s="224"/>
      <c r="K42" s="224"/>
      <c r="L42" s="224"/>
      <c r="M42" s="224"/>
      <c r="N42" s="224"/>
      <c r="O42" s="224"/>
      <c r="P42" s="224"/>
      <c r="Q42" s="224"/>
      <c r="R42" s="224"/>
      <c r="S42" s="224"/>
      <c r="T42" s="224"/>
      <c r="U42" s="224"/>
    </row>
    <row r="43" spans="1:22" x14ac:dyDescent="0.25">
      <c r="B43" s="50"/>
      <c r="C43" s="17"/>
      <c r="D43" s="51"/>
      <c r="E43" s="50"/>
      <c r="F43" s="50"/>
      <c r="G43" s="50"/>
      <c r="H43" s="17"/>
      <c r="I43" s="17"/>
      <c r="J43" s="17"/>
      <c r="K43" s="17"/>
      <c r="L43" s="17"/>
      <c r="M43" s="17"/>
      <c r="N43" s="17"/>
      <c r="O43" s="17"/>
      <c r="P43" s="17"/>
      <c r="Q43" s="17"/>
      <c r="R43" s="52"/>
      <c r="S43" s="1"/>
      <c r="T43" s="5"/>
      <c r="U43" s="1"/>
    </row>
    <row r="44" spans="1:22" x14ac:dyDescent="0.25">
      <c r="B44" s="50"/>
      <c r="C44" s="17"/>
      <c r="D44" s="51"/>
      <c r="E44" s="50"/>
      <c r="F44" s="50"/>
      <c r="G44" s="50"/>
      <c r="H44" s="17"/>
      <c r="I44" s="17"/>
      <c r="J44" s="17"/>
      <c r="K44" s="17"/>
      <c r="L44" s="17"/>
      <c r="M44" s="17"/>
      <c r="N44" s="17"/>
      <c r="O44" s="17"/>
      <c r="P44" s="17"/>
      <c r="Q44" s="17"/>
      <c r="R44" s="52"/>
      <c r="S44" s="1"/>
      <c r="T44" s="5"/>
      <c r="U44" s="1"/>
    </row>
    <row r="45" spans="1:22" x14ac:dyDescent="0.25">
      <c r="B45" s="50"/>
      <c r="C45" s="17"/>
      <c r="D45" s="51"/>
      <c r="E45" s="50"/>
      <c r="F45" s="50"/>
      <c r="G45" s="50"/>
      <c r="H45" s="17"/>
      <c r="I45" s="17"/>
      <c r="J45" s="17"/>
      <c r="K45" s="17"/>
      <c r="L45" s="17"/>
      <c r="M45" s="17"/>
      <c r="N45" s="17"/>
      <c r="O45" s="17"/>
      <c r="P45" s="17"/>
      <c r="Q45" s="17"/>
      <c r="R45" s="52"/>
      <c r="S45" s="1"/>
      <c r="T45" s="5"/>
      <c r="U45" s="1"/>
    </row>
    <row r="51" spans="3:5" hidden="1" x14ac:dyDescent="0.25">
      <c r="C51" s="64" t="s">
        <v>14</v>
      </c>
      <c r="D51" s="64" t="s">
        <v>15</v>
      </c>
      <c r="E51" s="63" t="s">
        <v>11</v>
      </c>
    </row>
    <row r="52" spans="3:5" hidden="1" x14ac:dyDescent="0.25">
      <c r="C52" s="64" t="s">
        <v>80</v>
      </c>
      <c r="D52" s="64" t="s">
        <v>81</v>
      </c>
      <c r="E52" s="63" t="s">
        <v>82</v>
      </c>
    </row>
    <row r="53" spans="3:5" hidden="1" x14ac:dyDescent="0.25">
      <c r="C53" s="64" t="s">
        <v>83</v>
      </c>
      <c r="D53" s="64" t="s">
        <v>84</v>
      </c>
      <c r="E53" s="63" t="s">
        <v>85</v>
      </c>
    </row>
    <row r="54" spans="3:5" hidden="1" x14ac:dyDescent="0.25">
      <c r="C54" s="64" t="s">
        <v>86</v>
      </c>
      <c r="D54" s="64" t="s">
        <v>87</v>
      </c>
      <c r="E54" s="63" t="s">
        <v>88</v>
      </c>
    </row>
    <row r="55" spans="3:5" hidden="1" x14ac:dyDescent="0.25">
      <c r="C55" s="64" t="s">
        <v>89</v>
      </c>
      <c r="D55" s="64" t="s">
        <v>90</v>
      </c>
      <c r="E55" s="63" t="s">
        <v>91</v>
      </c>
    </row>
    <row r="56" spans="3:5" hidden="1" x14ac:dyDescent="0.25">
      <c r="C56" s="64" t="s">
        <v>92</v>
      </c>
      <c r="D56" s="64" t="s">
        <v>93</v>
      </c>
      <c r="E56" s="63" t="s">
        <v>94</v>
      </c>
    </row>
  </sheetData>
  <sheetProtection formatCells="0" formatColumns="0" formatRows="0" insertColumns="0" insertRows="0" insertHyperlinks="0" deleteColumns="0" deleteRows="0" sort="0" autoFilter="0" pivotTables="0"/>
  <autoFilter ref="B12:U12" xr:uid="{00000000-0009-0000-0000-000000000000}"/>
  <customSheetViews>
    <customSheetView guid="{E72066E1-2E2A-4698-9EFF-16A0125F33B6}" scale="77" showAutoFilter="1" topLeftCell="G41">
      <selection activeCell="N43" sqref="N43"/>
      <pageMargins left="0" right="0" top="0" bottom="0" header="0" footer="0"/>
      <pageSetup orientation="portrait" r:id="rId1"/>
      <autoFilter ref="E9:N58" xr:uid="{18B377FB-6CBB-4F00-B163-435902255470}"/>
    </customSheetView>
    <customSheetView guid="{34CE63CC-8C1B-460F-A260-1A12A31AF742}" scale="77" showAutoFilter="1" topLeftCell="A9">
      <selection activeCell="F10" sqref="F10:F19"/>
      <pageMargins left="0" right="0" top="0" bottom="0" header="0" footer="0"/>
      <pageSetup orientation="portrait" r:id="rId2"/>
      <autoFilter ref="E9:N58" xr:uid="{B3C2F2F3-43E5-44C2-B55C-33B9BEE3248B}"/>
    </customSheetView>
  </customSheetViews>
  <mergeCells count="54">
    <mergeCell ref="H33:H36"/>
    <mergeCell ref="G33:G36"/>
    <mergeCell ref="R13:R36"/>
    <mergeCell ref="S33:S36"/>
    <mergeCell ref="G26:G32"/>
    <mergeCell ref="H26:H32"/>
    <mergeCell ref="I26:I32"/>
    <mergeCell ref="J26:J32"/>
    <mergeCell ref="U33:U36"/>
    <mergeCell ref="L33:L36"/>
    <mergeCell ref="K33:K36"/>
    <mergeCell ref="S21:S25"/>
    <mergeCell ref="T21:T25"/>
    <mergeCell ref="U26:U32"/>
    <mergeCell ref="K26:K32"/>
    <mergeCell ref="S26:S32"/>
    <mergeCell ref="T26:T32"/>
    <mergeCell ref="B13:B36"/>
    <mergeCell ref="B41:U41"/>
    <mergeCell ref="J33:J36"/>
    <mergeCell ref="T33:T36"/>
    <mergeCell ref="I33:I36"/>
    <mergeCell ref="D13:D36"/>
    <mergeCell ref="C13:C36"/>
    <mergeCell ref="L21:L25"/>
    <mergeCell ref="K21:K25"/>
    <mergeCell ref="J21:J25"/>
    <mergeCell ref="I21:I25"/>
    <mergeCell ref="H21:H25"/>
    <mergeCell ref="H13:H20"/>
    <mergeCell ref="G13:G20"/>
    <mergeCell ref="E13:E36"/>
    <mergeCell ref="L26:L32"/>
    <mergeCell ref="B42:U42"/>
    <mergeCell ref="S3:U3"/>
    <mergeCell ref="S4:U4"/>
    <mergeCell ref="S5:U5"/>
    <mergeCell ref="B10:U11"/>
    <mergeCell ref="Q7:R8"/>
    <mergeCell ref="S13:S20"/>
    <mergeCell ref="T13:T20"/>
    <mergeCell ref="U13:U20"/>
    <mergeCell ref="L13:L20"/>
    <mergeCell ref="K13:K20"/>
    <mergeCell ref="J13:J20"/>
    <mergeCell ref="I13:I20"/>
    <mergeCell ref="F13:F36"/>
    <mergeCell ref="G21:G25"/>
    <mergeCell ref="U21:U25"/>
    <mergeCell ref="S2:U2"/>
    <mergeCell ref="B2:C5"/>
    <mergeCell ref="D2:R2"/>
    <mergeCell ref="D3:R3"/>
    <mergeCell ref="D4:R5"/>
  </mergeCells>
  <conditionalFormatting sqref="T33">
    <cfRule type="cellIs" dxfId="3" priority="3" operator="equal">
      <formula>5</formula>
    </cfRule>
    <cfRule type="cellIs" dxfId="2" priority="10" operator="equal">
      <formula>1</formula>
    </cfRule>
    <cfRule type="cellIs" dxfId="1" priority="11" operator="equal">
      <formula>2</formula>
    </cfRule>
    <cfRule type="cellIs" dxfId="0" priority="12" operator="equal">
      <formula>4</formula>
    </cfRule>
  </conditionalFormatting>
  <dataValidations disablePrompts="1" count="3">
    <dataValidation type="list" allowBlank="1" showInputMessage="1" showErrorMessage="1" sqref="D12" xr:uid="{00000000-0002-0000-0000-000000000000}">
      <formula1>$C$51:$C$56</formula1>
    </dataValidation>
    <dataValidation type="list" allowBlank="1" showInputMessage="1" showErrorMessage="1" sqref="E12" xr:uid="{00000000-0002-0000-0000-000001000000}">
      <formula1>$D$51:$D$56</formula1>
    </dataValidation>
    <dataValidation type="list" allowBlank="1" showInputMessage="1" showErrorMessage="1" sqref="B10:U11" xr:uid="{00000000-0002-0000-0000-000002000000}">
      <formula1>$E$51:$E$56</formula1>
    </dataValidation>
  </dataValidations>
  <pageMargins left="0.70866141732283472" right="0.70866141732283472" top="0.74803149606299213" bottom="0.74803149606299213" header="0.31496062992125984" footer="0.31496062992125984"/>
  <pageSetup scale="20" orientation="portrait"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DE394"/>
  </sheetPr>
  <dimension ref="A1:AB103"/>
  <sheetViews>
    <sheetView topLeftCell="A37" zoomScale="80" zoomScaleNormal="80" workbookViewId="0">
      <selection activeCell="J34" sqref="J34:O38"/>
    </sheetView>
  </sheetViews>
  <sheetFormatPr baseColWidth="10" defaultColWidth="11.44140625" defaultRowHeight="15" x14ac:dyDescent="0.25"/>
  <cols>
    <col min="1" max="1" width="4" style="9" customWidth="1"/>
    <col min="2" max="2" width="6.6640625" style="9" customWidth="1"/>
    <col min="3" max="3" width="35" style="8" customWidth="1"/>
    <col min="4" max="4" width="15.109375" style="8" customWidth="1"/>
    <col min="5" max="5" width="12.6640625" style="8" customWidth="1"/>
    <col min="6" max="6" width="15.109375" style="8" customWidth="1"/>
    <col min="7" max="7" width="14" style="8" customWidth="1"/>
    <col min="8" max="8" width="11.44140625" style="8"/>
    <col min="9" max="9" width="12.88671875" style="8" customWidth="1"/>
    <col min="10" max="10" width="15.5546875" style="8" customWidth="1"/>
    <col min="11" max="11" width="14.44140625" style="8" customWidth="1"/>
    <col min="12" max="15" width="15.33203125" style="8" customWidth="1"/>
    <col min="16" max="16" width="6.6640625" style="9" customWidth="1"/>
    <col min="17" max="16384" width="11.44140625" style="9"/>
  </cols>
  <sheetData>
    <row r="1" spans="2:16" s="10" customFormat="1" ht="8.25" customHeight="1" x14ac:dyDescent="0.3">
      <c r="C1" s="11"/>
      <c r="D1" s="11"/>
      <c r="E1" s="11"/>
      <c r="F1" s="11"/>
      <c r="G1" s="11"/>
      <c r="H1" s="11"/>
      <c r="I1" s="11"/>
      <c r="J1" s="11"/>
      <c r="K1" s="11"/>
      <c r="L1" s="11"/>
      <c r="M1" s="11"/>
      <c r="N1" s="11"/>
      <c r="O1" s="11"/>
    </row>
    <row r="2" spans="2:16" s="10" customFormat="1" ht="15.75" customHeight="1" x14ac:dyDescent="0.3">
      <c r="B2" s="105" t="s">
        <v>95</v>
      </c>
      <c r="C2" s="105"/>
      <c r="D2" s="4"/>
      <c r="E2" s="4"/>
      <c r="F2" s="4"/>
      <c r="G2" s="4"/>
      <c r="H2" s="4"/>
      <c r="I2" s="4"/>
      <c r="J2" s="4"/>
      <c r="K2" s="4"/>
      <c r="L2" s="4"/>
      <c r="M2" s="4"/>
      <c r="N2" s="4"/>
      <c r="O2" s="4"/>
      <c r="P2" s="7"/>
    </row>
    <row r="3" spans="2:16" s="10" customFormat="1" ht="15.75" customHeight="1" x14ac:dyDescent="0.3">
      <c r="B3" s="105"/>
      <c r="C3" s="105"/>
      <c r="D3" s="4"/>
      <c r="E3" s="4"/>
      <c r="F3" s="4"/>
      <c r="G3" s="4"/>
      <c r="H3" s="4"/>
      <c r="I3" s="4"/>
      <c r="J3" s="4"/>
      <c r="K3" s="4"/>
      <c r="L3" s="4"/>
      <c r="M3" s="4"/>
      <c r="N3" s="4"/>
      <c r="O3" s="4"/>
      <c r="P3" s="7"/>
    </row>
    <row r="4" spans="2:16" s="10" customFormat="1" ht="15" customHeight="1" x14ac:dyDescent="0.3">
      <c r="B4" s="105"/>
      <c r="C4" s="105"/>
      <c r="D4" s="4"/>
      <c r="E4" s="4"/>
      <c r="F4" s="4"/>
      <c r="G4" s="4"/>
      <c r="H4" s="4"/>
      <c r="I4" s="4"/>
      <c r="J4" s="4"/>
      <c r="K4" s="4"/>
      <c r="L4" s="4"/>
      <c r="M4" s="4"/>
      <c r="N4" s="4"/>
      <c r="O4" s="4"/>
      <c r="P4" s="7"/>
    </row>
    <row r="5" spans="2:16" s="10" customFormat="1" ht="15.75" customHeight="1" x14ac:dyDescent="0.3">
      <c r="B5" s="7"/>
      <c r="C5" s="106"/>
      <c r="D5" s="107"/>
      <c r="E5" s="112" t="s">
        <v>0</v>
      </c>
      <c r="F5" s="113"/>
      <c r="G5" s="113"/>
      <c r="H5" s="113"/>
      <c r="I5" s="113"/>
      <c r="J5" s="113"/>
      <c r="K5" s="113"/>
      <c r="L5" s="114"/>
      <c r="M5" s="115" t="s">
        <v>1</v>
      </c>
      <c r="N5" s="115"/>
      <c r="O5" s="115"/>
      <c r="P5" s="7"/>
    </row>
    <row r="6" spans="2:16" s="10" customFormat="1" ht="15.75" customHeight="1" x14ac:dyDescent="0.3">
      <c r="B6" s="7"/>
      <c r="C6" s="108"/>
      <c r="D6" s="109"/>
      <c r="E6" s="112" t="s">
        <v>96</v>
      </c>
      <c r="F6" s="113"/>
      <c r="G6" s="113"/>
      <c r="H6" s="113"/>
      <c r="I6" s="113"/>
      <c r="J6" s="113"/>
      <c r="K6" s="113"/>
      <c r="L6" s="114"/>
      <c r="M6" s="115" t="s">
        <v>3</v>
      </c>
      <c r="N6" s="115"/>
      <c r="O6" s="115"/>
      <c r="P6" s="7"/>
    </row>
    <row r="7" spans="2:16" s="10" customFormat="1" ht="15.75" customHeight="1" x14ac:dyDescent="0.3">
      <c r="B7" s="7"/>
      <c r="C7" s="108"/>
      <c r="D7" s="109"/>
      <c r="E7" s="116" t="s">
        <v>4</v>
      </c>
      <c r="F7" s="117"/>
      <c r="G7" s="117"/>
      <c r="H7" s="117"/>
      <c r="I7" s="117"/>
      <c r="J7" s="117"/>
      <c r="K7" s="117"/>
      <c r="L7" s="118"/>
      <c r="M7" s="115" t="s">
        <v>5</v>
      </c>
      <c r="N7" s="115"/>
      <c r="O7" s="115"/>
      <c r="P7" s="7"/>
    </row>
    <row r="8" spans="2:16" s="10" customFormat="1" ht="15.75" customHeight="1" x14ac:dyDescent="0.3">
      <c r="B8" s="7"/>
      <c r="C8" s="110"/>
      <c r="D8" s="111"/>
      <c r="E8" s="119"/>
      <c r="F8" s="120"/>
      <c r="G8" s="120"/>
      <c r="H8" s="120"/>
      <c r="I8" s="120"/>
      <c r="J8" s="120"/>
      <c r="K8" s="120"/>
      <c r="L8" s="121"/>
      <c r="M8" s="115" t="s">
        <v>97</v>
      </c>
      <c r="N8" s="115"/>
      <c r="O8" s="115"/>
      <c r="P8" s="7"/>
    </row>
    <row r="9" spans="2:16" s="10" customFormat="1" ht="15.75" customHeight="1" x14ac:dyDescent="0.3">
      <c r="B9" s="7"/>
      <c r="C9" s="123"/>
      <c r="D9" s="123"/>
      <c r="E9" s="123"/>
      <c r="F9" s="123"/>
      <c r="G9" s="123"/>
      <c r="H9" s="123"/>
      <c r="I9" s="123"/>
      <c r="J9" s="123"/>
      <c r="K9" s="123"/>
      <c r="L9" s="123"/>
      <c r="M9" s="123"/>
      <c r="N9" s="123"/>
      <c r="O9" s="123"/>
      <c r="P9" s="7"/>
    </row>
    <row r="10" spans="2:16" s="10" customFormat="1" ht="15.75" customHeight="1" x14ac:dyDescent="0.3">
      <c r="B10" s="7"/>
      <c r="C10" s="124" t="s">
        <v>98</v>
      </c>
      <c r="D10" s="124"/>
      <c r="E10" s="124"/>
      <c r="F10" s="124"/>
      <c r="G10" s="124"/>
      <c r="H10" s="124"/>
      <c r="I10" s="124"/>
      <c r="J10" s="124"/>
      <c r="K10" s="124"/>
      <c r="L10" s="124"/>
      <c r="M10" s="124"/>
      <c r="N10" s="124"/>
      <c r="O10" s="124"/>
      <c r="P10" s="7"/>
    </row>
    <row r="11" spans="2:16" s="10" customFormat="1" ht="15" customHeight="1" x14ac:dyDescent="0.3">
      <c r="B11" s="7"/>
      <c r="C11" s="124"/>
      <c r="D11" s="124"/>
      <c r="E11" s="124"/>
      <c r="F11" s="124"/>
      <c r="G11" s="124"/>
      <c r="H11" s="124"/>
      <c r="I11" s="124"/>
      <c r="J11" s="124"/>
      <c r="K11" s="124"/>
      <c r="L11" s="124"/>
      <c r="M11" s="124"/>
      <c r="N11" s="124"/>
      <c r="O11" s="124"/>
      <c r="P11" s="7"/>
    </row>
    <row r="12" spans="2:16" s="10" customFormat="1" ht="44.25" customHeight="1" x14ac:dyDescent="0.3">
      <c r="B12" s="7"/>
      <c r="C12" s="125" t="s">
        <v>99</v>
      </c>
      <c r="D12" s="125"/>
      <c r="E12" s="126" t="s">
        <v>100</v>
      </c>
      <c r="F12" s="126"/>
      <c r="G12" s="126"/>
      <c r="H12" s="126"/>
      <c r="I12" s="127" t="s">
        <v>101</v>
      </c>
      <c r="J12" s="127"/>
      <c r="K12" s="128" t="s">
        <v>36</v>
      </c>
      <c r="L12" s="128"/>
      <c r="M12" s="128"/>
      <c r="N12" s="128"/>
      <c r="O12" s="128"/>
      <c r="P12" s="7"/>
    </row>
    <row r="13" spans="2:16" s="10" customFormat="1" x14ac:dyDescent="0.25">
      <c r="B13" s="7"/>
      <c r="C13" s="129" t="s">
        <v>12</v>
      </c>
      <c r="D13" s="129"/>
      <c r="E13" s="130" t="s">
        <v>102</v>
      </c>
      <c r="F13" s="130"/>
      <c r="G13" s="130"/>
      <c r="H13" s="130"/>
      <c r="I13" s="130"/>
      <c r="J13" s="130"/>
      <c r="K13" s="130"/>
      <c r="L13" s="130"/>
      <c r="M13" s="130"/>
      <c r="N13" s="130"/>
      <c r="O13" s="130"/>
      <c r="P13" s="7"/>
    </row>
    <row r="14" spans="2:16" s="10" customFormat="1" x14ac:dyDescent="0.3">
      <c r="B14" s="7"/>
      <c r="C14" s="129" t="s">
        <v>103</v>
      </c>
      <c r="D14" s="129"/>
      <c r="E14" s="131" t="s">
        <v>104</v>
      </c>
      <c r="F14" s="131"/>
      <c r="G14" s="131"/>
      <c r="H14" s="131"/>
      <c r="I14" s="131"/>
      <c r="J14" s="131"/>
      <c r="K14" s="131"/>
      <c r="L14" s="131"/>
      <c r="M14" s="131"/>
      <c r="N14" s="131"/>
      <c r="O14" s="131"/>
      <c r="P14" s="7"/>
    </row>
    <row r="15" spans="2:16" s="10" customFormat="1" x14ac:dyDescent="0.3">
      <c r="B15" s="7"/>
      <c r="C15" s="132"/>
      <c r="D15" s="133"/>
      <c r="E15" s="133"/>
      <c r="F15" s="133"/>
      <c r="G15" s="133"/>
      <c r="H15" s="133"/>
      <c r="I15" s="133"/>
      <c r="J15" s="133"/>
      <c r="K15" s="133"/>
      <c r="L15" s="133"/>
      <c r="M15" s="133"/>
      <c r="N15" s="133"/>
      <c r="O15" s="134"/>
      <c r="P15" s="7"/>
    </row>
    <row r="16" spans="2:16" s="10" customFormat="1" x14ac:dyDescent="0.3">
      <c r="B16" s="7"/>
      <c r="C16" s="122" t="s">
        <v>105</v>
      </c>
      <c r="D16" s="122"/>
      <c r="E16" s="122"/>
      <c r="F16" s="122"/>
      <c r="G16" s="122"/>
      <c r="H16" s="122"/>
      <c r="I16" s="122"/>
      <c r="J16" s="122"/>
      <c r="K16" s="122"/>
      <c r="L16" s="122"/>
      <c r="M16" s="122"/>
      <c r="N16" s="122"/>
      <c r="O16" s="122"/>
      <c r="P16" s="7"/>
    </row>
    <row r="17" spans="2:16" s="10" customFormat="1" ht="36" customHeight="1" x14ac:dyDescent="0.3">
      <c r="B17" s="7"/>
      <c r="C17" s="129" t="s">
        <v>106</v>
      </c>
      <c r="D17" s="129"/>
      <c r="E17" s="150">
        <v>2</v>
      </c>
      <c r="F17" s="151"/>
      <c r="G17" s="152"/>
      <c r="H17" s="129" t="s">
        <v>20</v>
      </c>
      <c r="I17" s="129"/>
      <c r="J17" s="153" t="s">
        <v>38</v>
      </c>
      <c r="K17" s="154"/>
      <c r="L17" s="129" t="s">
        <v>107</v>
      </c>
      <c r="M17" s="129"/>
      <c r="N17" s="155">
        <v>168</v>
      </c>
      <c r="O17" s="155"/>
      <c r="P17" s="135"/>
    </row>
    <row r="18" spans="2:16" s="10" customFormat="1" ht="29.25" customHeight="1" x14ac:dyDescent="0.3">
      <c r="B18" s="7"/>
      <c r="C18" s="129" t="s">
        <v>19</v>
      </c>
      <c r="D18" s="129"/>
      <c r="E18" s="129" t="s">
        <v>108</v>
      </c>
      <c r="F18" s="129"/>
      <c r="G18" s="136" t="s">
        <v>109</v>
      </c>
      <c r="H18" s="137"/>
      <c r="I18" s="137"/>
      <c r="J18" s="137"/>
      <c r="K18" s="138"/>
      <c r="L18" s="142" t="s">
        <v>110</v>
      </c>
      <c r="M18" s="143"/>
      <c r="N18" s="146" t="s">
        <v>111</v>
      </c>
      <c r="O18" s="147"/>
      <c r="P18" s="135"/>
    </row>
    <row r="19" spans="2:16" s="10" customFormat="1" ht="15.75" customHeight="1" x14ac:dyDescent="0.3">
      <c r="B19" s="7"/>
      <c r="C19" s="129"/>
      <c r="D19" s="129"/>
      <c r="E19" s="129" t="s">
        <v>112</v>
      </c>
      <c r="F19" s="129"/>
      <c r="G19" s="139"/>
      <c r="H19" s="140"/>
      <c r="I19" s="140"/>
      <c r="J19" s="140"/>
      <c r="K19" s="141"/>
      <c r="L19" s="144"/>
      <c r="M19" s="145"/>
      <c r="N19" s="148"/>
      <c r="O19" s="149"/>
      <c r="P19" s="7"/>
    </row>
    <row r="20" spans="2:16" s="10" customFormat="1" ht="15.75" customHeight="1" x14ac:dyDescent="0.3">
      <c r="B20" s="7"/>
      <c r="C20" s="142" t="s">
        <v>113</v>
      </c>
      <c r="D20" s="143"/>
      <c r="E20" s="158" t="s">
        <v>114</v>
      </c>
      <c r="F20" s="159"/>
      <c r="G20" s="160"/>
      <c r="H20" s="167" t="s">
        <v>115</v>
      </c>
      <c r="I20" s="168"/>
      <c r="J20" s="158" t="s">
        <v>116</v>
      </c>
      <c r="K20" s="160"/>
      <c r="L20" s="173" t="s">
        <v>117</v>
      </c>
      <c r="M20" s="174"/>
      <c r="N20" s="174"/>
      <c r="O20" s="175"/>
      <c r="P20" s="7"/>
    </row>
    <row r="21" spans="2:16" s="10" customFormat="1" ht="15.75" customHeight="1" x14ac:dyDescent="0.3">
      <c r="B21" s="7"/>
      <c r="C21" s="156"/>
      <c r="D21" s="157"/>
      <c r="E21" s="161"/>
      <c r="F21" s="162"/>
      <c r="G21" s="163"/>
      <c r="H21" s="169"/>
      <c r="I21" s="170"/>
      <c r="J21" s="161"/>
      <c r="K21" s="163"/>
      <c r="L21" s="18" t="s">
        <v>118</v>
      </c>
      <c r="M21" s="18" t="s">
        <v>119</v>
      </c>
      <c r="N21" s="18" t="s">
        <v>120</v>
      </c>
      <c r="O21" s="18" t="s">
        <v>121</v>
      </c>
      <c r="P21" s="7"/>
    </row>
    <row r="22" spans="2:16" s="10" customFormat="1" ht="15.75" customHeight="1" x14ac:dyDescent="0.3">
      <c r="B22" s="7"/>
      <c r="C22" s="144"/>
      <c r="D22" s="145"/>
      <c r="E22" s="164"/>
      <c r="F22" s="165"/>
      <c r="G22" s="166"/>
      <c r="H22" s="171"/>
      <c r="I22" s="172"/>
      <c r="J22" s="164"/>
      <c r="K22" s="166"/>
      <c r="L22" s="25" t="s">
        <v>122</v>
      </c>
      <c r="M22" s="34" t="s">
        <v>123</v>
      </c>
      <c r="N22" s="35" t="s">
        <v>124</v>
      </c>
      <c r="O22" s="36" t="s">
        <v>125</v>
      </c>
      <c r="P22" s="7"/>
    </row>
    <row r="23" spans="2:16" s="10" customFormat="1" ht="26.25" customHeight="1" x14ac:dyDescent="0.3">
      <c r="B23" s="7"/>
      <c r="C23" s="129" t="s">
        <v>126</v>
      </c>
      <c r="D23" s="129"/>
      <c r="E23" s="177" t="s">
        <v>127</v>
      </c>
      <c r="F23" s="177"/>
      <c r="G23" s="177"/>
      <c r="H23" s="183" t="s">
        <v>128</v>
      </c>
      <c r="I23" s="168"/>
      <c r="J23" s="176" t="s">
        <v>129</v>
      </c>
      <c r="K23" s="176"/>
      <c r="L23" s="125" t="s">
        <v>221</v>
      </c>
      <c r="M23" s="129"/>
      <c r="N23" s="176" t="s">
        <v>131</v>
      </c>
      <c r="O23" s="176"/>
      <c r="P23" s="7"/>
    </row>
    <row r="24" spans="2:16" s="10" customFormat="1" ht="26.25" customHeight="1" x14ac:dyDescent="0.3">
      <c r="B24" s="7"/>
      <c r="C24" s="129" t="s">
        <v>132</v>
      </c>
      <c r="D24" s="129"/>
      <c r="E24" s="177" t="s">
        <v>127</v>
      </c>
      <c r="F24" s="177"/>
      <c r="G24" s="177"/>
      <c r="H24" s="184"/>
      <c r="I24" s="172"/>
      <c r="J24" s="176"/>
      <c r="K24" s="176"/>
      <c r="L24" s="129"/>
      <c r="M24" s="129"/>
      <c r="N24" s="176"/>
      <c r="O24" s="176"/>
      <c r="P24" s="7"/>
    </row>
    <row r="25" spans="2:16" s="10" customFormat="1" ht="15.75" customHeight="1" x14ac:dyDescent="0.3">
      <c r="B25" s="7"/>
      <c r="C25" s="6"/>
      <c r="D25" s="6"/>
      <c r="E25" s="17"/>
      <c r="F25" s="17"/>
      <c r="G25" s="6"/>
      <c r="H25" s="6"/>
      <c r="I25" s="6"/>
      <c r="J25" s="17"/>
      <c r="K25" s="17"/>
      <c r="L25" s="6"/>
      <c r="M25" s="6"/>
      <c r="N25" s="17"/>
      <c r="O25" s="17"/>
      <c r="P25" s="7"/>
    </row>
    <row r="26" spans="2:16" s="10" customFormat="1" ht="15" customHeight="1" x14ac:dyDescent="0.3">
      <c r="B26" s="7"/>
      <c r="C26" s="122" t="s">
        <v>133</v>
      </c>
      <c r="D26" s="122"/>
      <c r="E26" s="122"/>
      <c r="F26" s="122"/>
      <c r="G26" s="122"/>
      <c r="H26" s="122"/>
      <c r="I26" s="122"/>
      <c r="J26" s="178"/>
      <c r="K26" s="178"/>
      <c r="L26" s="178"/>
      <c r="M26" s="178"/>
      <c r="N26" s="178"/>
      <c r="O26" s="178"/>
      <c r="P26" s="7"/>
    </row>
    <row r="27" spans="2:16" s="10" customFormat="1" ht="18.75" customHeight="1" x14ac:dyDescent="0.3">
      <c r="B27" s="7"/>
      <c r="C27" s="133"/>
      <c r="D27" s="133"/>
      <c r="E27" s="133"/>
      <c r="F27" s="133"/>
      <c r="G27" s="133"/>
      <c r="H27" s="133"/>
      <c r="I27" s="134"/>
      <c r="J27" s="179" t="s">
        <v>134</v>
      </c>
      <c r="K27" s="180"/>
      <c r="L27" s="180"/>
      <c r="M27" s="180"/>
      <c r="N27" s="180"/>
      <c r="O27" s="180"/>
      <c r="P27" s="135"/>
    </row>
    <row r="28" spans="2:16" s="10" customFormat="1" ht="18.75" customHeight="1" x14ac:dyDescent="0.3">
      <c r="B28" s="7"/>
      <c r="C28" s="133"/>
      <c r="D28" s="133"/>
      <c r="E28" s="133"/>
      <c r="F28" s="133"/>
      <c r="G28" s="133"/>
      <c r="H28" s="133"/>
      <c r="I28" s="134"/>
      <c r="J28" s="186" t="s">
        <v>254</v>
      </c>
      <c r="K28" s="187"/>
      <c r="L28" s="187"/>
      <c r="M28" s="187"/>
      <c r="N28" s="187"/>
      <c r="O28" s="187"/>
      <c r="P28" s="135"/>
    </row>
    <row r="29" spans="2:16" s="10" customFormat="1" ht="18.75" customHeight="1" x14ac:dyDescent="0.3">
      <c r="B29" s="7"/>
      <c r="C29" s="133"/>
      <c r="D29" s="133"/>
      <c r="E29" s="133"/>
      <c r="F29" s="133"/>
      <c r="G29" s="133"/>
      <c r="H29" s="133"/>
      <c r="I29" s="134"/>
      <c r="J29" s="188"/>
      <c r="K29" s="189"/>
      <c r="L29" s="189"/>
      <c r="M29" s="189"/>
      <c r="N29" s="189"/>
      <c r="O29" s="189"/>
      <c r="P29" s="7"/>
    </row>
    <row r="30" spans="2:16" s="10" customFormat="1" ht="18.75" customHeight="1" x14ac:dyDescent="0.3">
      <c r="B30" s="7"/>
      <c r="C30" s="133"/>
      <c r="D30" s="133"/>
      <c r="E30" s="133"/>
      <c r="F30" s="133"/>
      <c r="G30" s="133"/>
      <c r="H30" s="133"/>
      <c r="I30" s="134"/>
      <c r="J30" s="188"/>
      <c r="K30" s="189"/>
      <c r="L30" s="189"/>
      <c r="M30" s="189"/>
      <c r="N30" s="189"/>
      <c r="O30" s="189"/>
      <c r="P30" s="7"/>
    </row>
    <row r="31" spans="2:16" s="10" customFormat="1" ht="18.75" customHeight="1" x14ac:dyDescent="0.3">
      <c r="B31" s="7"/>
      <c r="C31" s="133"/>
      <c r="D31" s="133"/>
      <c r="E31" s="133"/>
      <c r="F31" s="133"/>
      <c r="G31" s="133"/>
      <c r="H31" s="133"/>
      <c r="I31" s="134"/>
      <c r="J31" s="188"/>
      <c r="K31" s="189"/>
      <c r="L31" s="189"/>
      <c r="M31" s="189"/>
      <c r="N31" s="189"/>
      <c r="O31" s="189"/>
      <c r="P31" s="7"/>
    </row>
    <row r="32" spans="2:16" s="10" customFormat="1" ht="28.5" customHeight="1" x14ac:dyDescent="0.3">
      <c r="B32" s="7"/>
      <c r="C32" s="133"/>
      <c r="D32" s="133"/>
      <c r="E32" s="133"/>
      <c r="F32" s="133"/>
      <c r="G32" s="133"/>
      <c r="H32" s="133"/>
      <c r="I32" s="134"/>
      <c r="J32" s="190"/>
      <c r="K32" s="191"/>
      <c r="L32" s="191"/>
      <c r="M32" s="191"/>
      <c r="N32" s="191"/>
      <c r="O32" s="191"/>
      <c r="P32" s="7"/>
    </row>
    <row r="33" spans="2:18" s="10" customFormat="1" ht="22.5" customHeight="1" x14ac:dyDescent="0.3">
      <c r="B33" s="7"/>
      <c r="C33" s="133"/>
      <c r="D33" s="133"/>
      <c r="E33" s="133"/>
      <c r="F33" s="133"/>
      <c r="G33" s="133"/>
      <c r="H33" s="133"/>
      <c r="I33" s="134"/>
      <c r="J33" s="192" t="s">
        <v>135</v>
      </c>
      <c r="K33" s="193"/>
      <c r="L33" s="193"/>
      <c r="M33" s="193"/>
      <c r="N33" s="193"/>
      <c r="O33" s="193"/>
    </row>
    <row r="34" spans="2:18" s="10" customFormat="1" ht="24" customHeight="1" x14ac:dyDescent="0.3">
      <c r="B34" s="7"/>
      <c r="C34" s="133"/>
      <c r="D34" s="133"/>
      <c r="E34" s="133"/>
      <c r="F34" s="133"/>
      <c r="G34" s="133"/>
      <c r="H34" s="133"/>
      <c r="I34" s="134"/>
      <c r="J34" s="205" t="s">
        <v>255</v>
      </c>
      <c r="K34" s="205"/>
      <c r="L34" s="205"/>
      <c r="M34" s="205"/>
      <c r="N34" s="205"/>
      <c r="O34" s="206"/>
      <c r="P34" s="7"/>
    </row>
    <row r="35" spans="2:18" s="10" customFormat="1" ht="24" customHeight="1" x14ac:dyDescent="0.3">
      <c r="B35" s="7"/>
      <c r="C35" s="133"/>
      <c r="D35" s="133"/>
      <c r="E35" s="133"/>
      <c r="F35" s="133"/>
      <c r="G35" s="133"/>
      <c r="H35" s="133"/>
      <c r="I35" s="134"/>
      <c r="J35" s="205"/>
      <c r="K35" s="205"/>
      <c r="L35" s="205"/>
      <c r="M35" s="205"/>
      <c r="N35" s="205"/>
      <c r="O35" s="206"/>
      <c r="P35" s="7"/>
    </row>
    <row r="36" spans="2:18" s="10" customFormat="1" ht="24" customHeight="1" x14ac:dyDescent="0.3">
      <c r="B36" s="7"/>
      <c r="C36" s="133"/>
      <c r="D36" s="133"/>
      <c r="E36" s="133"/>
      <c r="F36" s="133"/>
      <c r="G36" s="133"/>
      <c r="H36" s="133"/>
      <c r="I36" s="134"/>
      <c r="J36" s="205"/>
      <c r="K36" s="205"/>
      <c r="L36" s="205"/>
      <c r="M36" s="205"/>
      <c r="N36" s="205"/>
      <c r="O36" s="206"/>
      <c r="P36" s="7"/>
    </row>
    <row r="37" spans="2:18" s="10" customFormat="1" ht="24" customHeight="1" x14ac:dyDescent="0.3">
      <c r="B37" s="7"/>
      <c r="C37" s="133"/>
      <c r="D37" s="133"/>
      <c r="E37" s="133"/>
      <c r="F37" s="133"/>
      <c r="G37" s="133"/>
      <c r="H37" s="133"/>
      <c r="I37" s="134"/>
      <c r="J37" s="205"/>
      <c r="K37" s="205"/>
      <c r="L37" s="205"/>
      <c r="M37" s="205"/>
      <c r="N37" s="205"/>
      <c r="O37" s="206"/>
      <c r="P37" s="7"/>
    </row>
    <row r="38" spans="2:18" s="10" customFormat="1" ht="41.4" customHeight="1" x14ac:dyDescent="0.3">
      <c r="B38" s="7"/>
      <c r="C38" s="133"/>
      <c r="D38" s="133"/>
      <c r="E38" s="133"/>
      <c r="F38" s="133"/>
      <c r="G38" s="133"/>
      <c r="H38" s="133"/>
      <c r="I38" s="134"/>
      <c r="J38" s="205"/>
      <c r="K38" s="205"/>
      <c r="L38" s="205"/>
      <c r="M38" s="205"/>
      <c r="N38" s="205"/>
      <c r="O38" s="206"/>
      <c r="P38" s="7"/>
    </row>
    <row r="39" spans="2:18" s="10" customFormat="1" ht="24" customHeight="1" x14ac:dyDescent="0.3">
      <c r="B39" s="7"/>
      <c r="C39" s="133"/>
      <c r="D39" s="133"/>
      <c r="E39" s="133"/>
      <c r="F39" s="133"/>
      <c r="G39" s="133"/>
      <c r="H39" s="133"/>
      <c r="I39" s="134"/>
      <c r="J39" s="207"/>
      <c r="K39" s="207"/>
      <c r="L39" s="207"/>
      <c r="M39" s="207"/>
      <c r="N39" s="207"/>
      <c r="O39" s="208"/>
      <c r="P39" s="7"/>
    </row>
    <row r="40" spans="2:18" s="10" customFormat="1" ht="15.75" customHeight="1" x14ac:dyDescent="0.3">
      <c r="B40" s="7"/>
      <c r="C40" s="133"/>
      <c r="D40" s="133"/>
      <c r="E40" s="133"/>
      <c r="F40" s="133"/>
      <c r="G40" s="133"/>
      <c r="H40" s="133"/>
      <c r="I40" s="134"/>
      <c r="J40" s="192" t="s">
        <v>136</v>
      </c>
      <c r="K40" s="193"/>
      <c r="L40" s="193"/>
      <c r="M40" s="193"/>
      <c r="N40" s="193"/>
      <c r="O40" s="193"/>
      <c r="P40" s="7"/>
    </row>
    <row r="41" spans="2:18" s="10" customFormat="1" ht="15.75" customHeight="1" x14ac:dyDescent="0.3">
      <c r="B41" s="7"/>
      <c r="C41" s="133"/>
      <c r="D41" s="133"/>
      <c r="E41" s="133"/>
      <c r="F41" s="133"/>
      <c r="G41" s="133"/>
      <c r="H41" s="133"/>
      <c r="I41" s="134"/>
      <c r="J41" s="194" t="str">
        <f>E14</f>
        <v>Vicerrectoría Académica</v>
      </c>
      <c r="K41" s="195"/>
      <c r="L41" s="195"/>
      <c r="M41" s="195"/>
      <c r="N41" s="195"/>
      <c r="O41" s="195"/>
      <c r="P41" s="7"/>
    </row>
    <row r="42" spans="2:18" s="10" customFormat="1" ht="16.5" customHeight="1" x14ac:dyDescent="0.3">
      <c r="B42" s="7"/>
      <c r="C42" s="133"/>
      <c r="D42" s="133"/>
      <c r="E42" s="133"/>
      <c r="F42" s="133"/>
      <c r="G42" s="133"/>
      <c r="H42" s="133"/>
      <c r="I42" s="134"/>
      <c r="J42" s="181"/>
      <c r="K42" s="182"/>
      <c r="L42" s="182"/>
      <c r="M42" s="182"/>
      <c r="N42" s="182"/>
      <c r="O42" s="182"/>
      <c r="P42" s="7"/>
    </row>
    <row r="43" spans="2:18" s="10" customFormat="1" ht="16.5" customHeight="1" x14ac:dyDescent="0.3">
      <c r="B43" s="7"/>
      <c r="C43" s="5"/>
      <c r="D43" s="5"/>
      <c r="E43" s="5"/>
      <c r="F43" s="5"/>
      <c r="G43" s="5"/>
      <c r="H43" s="5"/>
      <c r="I43" s="5"/>
      <c r="J43" s="5"/>
      <c r="K43" s="5"/>
      <c r="L43" s="5"/>
      <c r="M43" s="5"/>
      <c r="N43" s="5"/>
      <c r="O43" s="5"/>
      <c r="P43" s="7"/>
    </row>
    <row r="44" spans="2:18" s="13" customFormat="1" ht="15" customHeight="1" x14ac:dyDescent="0.3">
      <c r="B44" s="12"/>
      <c r="C44" s="196" t="s">
        <v>137</v>
      </c>
      <c r="D44" s="197"/>
      <c r="E44" s="197"/>
      <c r="F44" s="197"/>
      <c r="G44" s="197"/>
      <c r="H44" s="197"/>
      <c r="I44" s="197"/>
      <c r="J44" s="197"/>
      <c r="K44" s="197"/>
      <c r="L44" s="197"/>
      <c r="M44" s="197"/>
      <c r="N44" s="197"/>
      <c r="O44" s="198"/>
      <c r="P44" s="12"/>
    </row>
    <row r="45" spans="2:18" s="13" customFormat="1" x14ac:dyDescent="0.3">
      <c r="B45" s="12"/>
      <c r="C45" s="24" t="s">
        <v>9</v>
      </c>
      <c r="D45" s="18" t="str">
        <f ca="1">IF(J23="MENSUAL","ENERO",IF(J23="TRIMESTRAL","MARZO",IF(J23="SEMESTRAL","JUNIO",IF(J23="ANUAL",YEAR(TODAY()),""))))</f>
        <v>JUNIO</v>
      </c>
      <c r="E45" s="18" t="str">
        <f>IF(J23="MENSUAL","FEBRERO",IF(J23="TRIMESTRAL","JUNIO",IF(J23="SEMESTRAL","DICIEMBRE","")))</f>
        <v>DICIEMBRE</v>
      </c>
      <c r="F45" s="18" t="str">
        <f>IF(J23="MENSUAL","MARZO",IF(J23="TRIMESTRAL","SEPTIEMBRE",""))</f>
        <v/>
      </c>
      <c r="G45" s="18" t="str">
        <f>IF(J23="MENSUAL","ABRIL",IF(J23="TRIMESTRAL","DICIEMBRE",""))</f>
        <v/>
      </c>
      <c r="H45" s="18" t="str">
        <f>IF(J23="MENSUAL","MAYO","")</f>
        <v/>
      </c>
      <c r="I45" s="18" t="str">
        <f>IF(J23="MENSUAL","JUNIO","")</f>
        <v/>
      </c>
      <c r="J45" s="18" t="str">
        <f>IF(J23="MENSUAL","JULIO","")</f>
        <v/>
      </c>
      <c r="K45" s="18" t="str">
        <f>IF(J23="MENSUAL","AGOSTO","")</f>
        <v/>
      </c>
      <c r="L45" s="18" t="str">
        <f>IF(J23="MENSUAL","SEPTIEMBRE","")</f>
        <v/>
      </c>
      <c r="M45" s="18" t="str">
        <f>IF(J23="MENSUAL","OCTUBRE","")</f>
        <v/>
      </c>
      <c r="N45" s="18" t="str">
        <f>IF(J23="MENSUAL","NOVIEMBRE","")</f>
        <v/>
      </c>
      <c r="O45" s="18" t="str">
        <f>IF(J23="MENSUAL","DICIEMBRE","")</f>
        <v/>
      </c>
      <c r="P45" s="12"/>
    </row>
    <row r="46" spans="2:18" s="13" customFormat="1" ht="57.75" customHeight="1" x14ac:dyDescent="0.3">
      <c r="B46" s="12"/>
      <c r="C46" s="199" t="str">
        <f>G18</f>
        <v>Número de movilizaciones realizadas para estudiantes de 5 a 10 semestre.</v>
      </c>
      <c r="D46" s="200">
        <v>112</v>
      </c>
      <c r="E46" s="202">
        <v>234</v>
      </c>
      <c r="F46" s="18"/>
      <c r="G46" s="18"/>
      <c r="H46" s="18"/>
      <c r="I46" s="18"/>
      <c r="J46" s="18"/>
      <c r="K46" s="18"/>
      <c r="L46" s="18"/>
      <c r="M46" s="18"/>
      <c r="N46" s="18"/>
      <c r="O46" s="18"/>
      <c r="P46" s="12"/>
    </row>
    <row r="47" spans="2:18" s="13" customFormat="1" ht="38.25" customHeight="1" x14ac:dyDescent="0.3">
      <c r="B47" s="12"/>
      <c r="C47" s="127"/>
      <c r="D47" s="201"/>
      <c r="E47" s="203"/>
      <c r="F47" s="18"/>
      <c r="G47" s="18"/>
      <c r="H47" s="18"/>
      <c r="I47" s="18"/>
      <c r="J47" s="18"/>
      <c r="K47" s="18"/>
      <c r="L47" s="18"/>
      <c r="M47" s="18"/>
      <c r="N47" s="18"/>
      <c r="O47" s="18"/>
      <c r="P47" s="14"/>
    </row>
    <row r="48" spans="2:18" s="13" customFormat="1" x14ac:dyDescent="0.3">
      <c r="B48" s="12"/>
      <c r="C48" s="2" t="s">
        <v>138</v>
      </c>
      <c r="D48" s="37">
        <f>D46</f>
        <v>112</v>
      </c>
      <c r="E48" s="102">
        <f>E46</f>
        <v>234</v>
      </c>
      <c r="F48" s="38">
        <f t="shared" ref="F48:O48" si="0">IFERROR(IF($E$17=1,F46/F47,IF($E$17=2,F46,"")),"")</f>
        <v>0</v>
      </c>
      <c r="G48" s="38">
        <f t="shared" si="0"/>
        <v>0</v>
      </c>
      <c r="H48" s="38">
        <f t="shared" si="0"/>
        <v>0</v>
      </c>
      <c r="I48" s="38">
        <f t="shared" si="0"/>
        <v>0</v>
      </c>
      <c r="J48" s="38">
        <f t="shared" si="0"/>
        <v>0</v>
      </c>
      <c r="K48" s="38">
        <f t="shared" si="0"/>
        <v>0</v>
      </c>
      <c r="L48" s="38">
        <f t="shared" si="0"/>
        <v>0</v>
      </c>
      <c r="M48" s="38">
        <f t="shared" si="0"/>
        <v>0</v>
      </c>
      <c r="N48" s="38">
        <f t="shared" si="0"/>
        <v>0</v>
      </c>
      <c r="O48" s="38">
        <f t="shared" si="0"/>
        <v>0</v>
      </c>
      <c r="P48" s="12"/>
      <c r="R48" s="39"/>
    </row>
    <row r="49" spans="1:28" s="13" customFormat="1" x14ac:dyDescent="0.3">
      <c r="B49" s="12"/>
      <c r="C49" s="3" t="s">
        <v>139</v>
      </c>
      <c r="D49" s="37">
        <v>84</v>
      </c>
      <c r="E49" s="37">
        <f>IF(AND(N23="ANUAL",J23="MENSUAL"),N17/12+D49,IF(AND(N23="ANUAL",J23="TRIMESTRAL"),N17/4+D49,IF(AND(N23="ANUAL",J23="SEMESTRAL"),N17/2+D49,IF(AND(N23="SEMESTRAL",J23="MENSUAL"),N17/6+D49,IF(AND(N23="SEMESTRAL",J23="TRIMESTRAL"),N17/2+D49,IF(AND(N23="SEMESTRAL",J23="SEMESTRAL"),N17,IF(AND(N23="TRIMESTRAL",J23="MENSUAL"),N17/3+D49,IF(AND(N23="TRIMESTRAL",J23="TRIMESTRAL"),N17,IF(AND(N23="MENSUAL",J23="MENSUAL"),N17,"")))))))))</f>
        <v>168</v>
      </c>
      <c r="F49" s="38" t="str">
        <f>IF(AND(N23="ANUAL",J23="MENSUAL"),N17/12+E49,IF(AND(N23="ANUAL",J23="TRIMESTRAL"),N17/4+E49,IF(AND(N23="SEMESTRAL",J23="MENSUAL"),N17/6+E49,IF(AND(N23="SEMESTRAL",J23="TRIMESTRAL"),N17/2,IF(AND(N23="TRIMESTRAL",J23="MENSUAL"),N17/3+E49,IF(AND(N23="TRIMESTRAL",J23="TRIMESTRAL"),N17,IF(AND(N23="MENSUAL",J23="MENSUAL"),N17,"")))))))</f>
        <v/>
      </c>
      <c r="G49" s="38" t="str">
        <f>IF(AND(N23="ANUAL",J23="MENSUAL"),N17/12+F49,IF(AND(N23="ANUAL",J23="TRIMESTRAL"),N17/4+F49,IF(AND(N23="SEMESTRAL",J23="MENSUAL"),N17/6+F49,IF(AND(N23="SEMESTRAL",J23="TRIMESTRAL"),N17/2+F49,IF(AND(N23="TRIMESTRAL",J23="MENSUAL"),N17/3,IF(AND(N23="TRIMESTRAL",J23="TRIMESTRAL"),N17,IF(AND(N23="MENSUAL",J23="MENSUAL"),N17,"")))))))</f>
        <v/>
      </c>
      <c r="H49" s="38" t="str">
        <f>IF(AND($N$23="ANUAL",$J$23="MENSUAL"),$N$17/12+G49,IF(AND(N23="SEMESTRAL",J23="MENSUAL"),N17/6+G49,IF(AND(N23="TRIMESTRAL",J23="MENSUAL"),N17/3+G49,IF(AND(N23="MENSUAL",J23="MENSUAL"),N17,""))))</f>
        <v/>
      </c>
      <c r="I49" s="38" t="str">
        <f>IF(AND($N$23="ANUAL",$J$23="MENSUAL"),$N$17/12+H49,IF(AND(N23="SEMESTRAL",J23="MENSUAL"),N17/6+H49,IF(AND(N23="TRIMESTRAL",J23="MENSUAL"),N17/3+H49,IF(AND(N23="MENSUAL",J23="MENSUAL"),N17,""))))</f>
        <v/>
      </c>
      <c r="J49" s="38" t="str">
        <f>IF(AND($N$23="ANUAL",$J$23="MENSUAL"),$N$17/12+I49,IF(AND(N23="SEMESTRAL",J23="MENSUAL"),N17/6,IF(AND(N23="TRIMESTRAL",J23="MENSUAL"),N17/3,IF(AND(N23="MENSUAL",J23="MENSUAL"),N17,""))))</f>
        <v/>
      </c>
      <c r="K49" s="38" t="str">
        <f>IF(AND($N$23="ANUAL",$J$23="MENSUAL"),$N$17/12+J49,IF(AND(N23="SEMESTRAL",J23="MENSUAL"),N17/6+J49,IF(AND(N23="TRIMESTRAL",J23="MENSUAL"),N17/3+J49,IF(AND(N23="MENSUAL",J23="MENSUAL"),N17,""))))</f>
        <v/>
      </c>
      <c r="L49" s="38" t="str">
        <f>IF(AND($N$23="ANUAL",$J$23="MENSUAL"),$N$17/12+K49,IF(AND(N23="SEMESTRAL",J23="MENSUAL"),N17/6+K49,IF(AND(N23="TRIMESTRAL",J23="MENSUAL"),N17/3+K49,IF(AND(N23="MENSUAL",J23="MENSUAL"),N17,""))))</f>
        <v/>
      </c>
      <c r="M49" s="38" t="str">
        <f>IF(AND($N$23="ANUAL",$J$23="MENSUAL"),$N$17/12+L49,IF(AND(N23="SEMESTRAL",J23="MENSUAL"),N17/6+L49,IF(AND(N23="TRIMESTRAL",J23="MENSUAL"),N17/3,IF(AND(N23="MENSUAL",J23="MENSUAL"),N17,""))))</f>
        <v/>
      </c>
      <c r="N49" s="38" t="str">
        <f>IF(AND($N$23="ANUAL",$J$23="MENSUAL"),$N$17/12+M49,IF(AND(N23="SEMESTRAL",J23="MENSUAL"),N17/6+M49,IF(AND(N23="TRIMESTRAL",J23="MENSUAL"),N17/3+M49,IF(AND(N23="MENSUAL",J23="MENSUAL"),N17,""))))</f>
        <v/>
      </c>
      <c r="O49" s="38" t="str">
        <f>IF(AND($N$23="ANUAL",$J$23="MENSUAL"),$N$17/12+N49,IF(AND(N23="SEMESTRAL",J23="MENSUAL"),N17/6+N49,IF(AND(N23="TRIMESTRAL",J23="MENSUAL"),N17/3+N49,IF(AND(N23="MENSUAL",J23="MENSUAL"),N17,""))))</f>
        <v/>
      </c>
      <c r="P49" s="12"/>
    </row>
    <row r="50" spans="1:28" s="13" customFormat="1" x14ac:dyDescent="0.3">
      <c r="B50" s="12"/>
      <c r="C50" s="5"/>
      <c r="D50" s="5"/>
      <c r="E50" s="5"/>
      <c r="F50" s="5"/>
      <c r="G50" s="5"/>
      <c r="H50" s="5"/>
      <c r="I50" s="5"/>
      <c r="J50" s="5"/>
      <c r="K50" s="5"/>
      <c r="L50" s="5"/>
      <c r="M50" s="5"/>
      <c r="N50" s="5"/>
      <c r="O50" s="5"/>
      <c r="P50" s="12"/>
    </row>
    <row r="51" spans="1:28" s="15" customFormat="1" x14ac:dyDescent="0.25">
      <c r="A51" s="16"/>
      <c r="B51" s="1"/>
      <c r="C51" s="204" t="s">
        <v>115</v>
      </c>
      <c r="D51" s="204"/>
      <c r="E51" s="204"/>
      <c r="F51" s="204"/>
      <c r="G51" s="204"/>
      <c r="H51" s="204"/>
      <c r="I51" s="204"/>
      <c r="J51" s="204"/>
      <c r="K51" s="204"/>
      <c r="L51" s="204"/>
      <c r="M51" s="204"/>
      <c r="N51" s="204"/>
      <c r="O51" s="204"/>
      <c r="P51" s="1"/>
      <c r="Q51" s="16"/>
      <c r="R51" s="16"/>
      <c r="S51" s="16"/>
      <c r="T51" s="16"/>
      <c r="U51" s="16"/>
      <c r="V51" s="16"/>
      <c r="W51" s="16"/>
      <c r="X51" s="16"/>
      <c r="Y51" s="16"/>
      <c r="Z51" s="16"/>
      <c r="AA51" s="16"/>
      <c r="AB51" s="16"/>
    </row>
    <row r="52" spans="1:28" s="15" customFormat="1" x14ac:dyDescent="0.25">
      <c r="A52" s="16"/>
      <c r="B52" s="1"/>
      <c r="C52" s="185" t="s">
        <v>140</v>
      </c>
      <c r="D52" s="185"/>
      <c r="E52" s="185"/>
      <c r="F52" s="185"/>
      <c r="G52" s="185" t="s">
        <v>141</v>
      </c>
      <c r="H52" s="185"/>
      <c r="I52" s="185"/>
      <c r="J52" s="185"/>
      <c r="K52" s="185" t="s">
        <v>142</v>
      </c>
      <c r="L52" s="185"/>
      <c r="M52" s="185"/>
      <c r="N52" s="185"/>
      <c r="O52" s="185"/>
      <c r="P52" s="1"/>
      <c r="Q52" s="16"/>
      <c r="R52" s="16"/>
      <c r="S52" s="16"/>
      <c r="T52" s="16"/>
      <c r="U52" s="16"/>
      <c r="V52" s="16"/>
      <c r="W52" s="16"/>
      <c r="X52" s="16"/>
      <c r="Y52" s="16"/>
      <c r="Z52" s="16"/>
      <c r="AA52" s="16"/>
      <c r="AB52" s="16"/>
    </row>
    <row r="53" spans="1:28" s="15" customFormat="1" x14ac:dyDescent="0.25">
      <c r="A53" s="16"/>
      <c r="B53" s="1"/>
      <c r="C53" s="209" t="s">
        <v>143</v>
      </c>
      <c r="D53" s="209"/>
      <c r="E53" s="209"/>
      <c r="F53" s="209"/>
      <c r="G53" s="210">
        <v>10</v>
      </c>
      <c r="H53" s="210"/>
      <c r="I53" s="210"/>
      <c r="J53" s="210"/>
      <c r="K53" s="210"/>
      <c r="L53" s="209"/>
      <c r="M53" s="209"/>
      <c r="N53" s="209"/>
      <c r="O53" s="209"/>
      <c r="P53" s="1"/>
      <c r="Q53" s="16"/>
      <c r="R53" s="16"/>
      <c r="S53" s="16"/>
      <c r="T53" s="16"/>
      <c r="U53" s="16"/>
      <c r="V53" s="16"/>
      <c r="W53" s="16"/>
      <c r="X53" s="16"/>
      <c r="Y53" s="16"/>
      <c r="Z53" s="16"/>
      <c r="AA53" s="16"/>
      <c r="AB53" s="16"/>
    </row>
    <row r="54" spans="1:28" s="15" customFormat="1" x14ac:dyDescent="0.25">
      <c r="A54" s="16"/>
      <c r="B54" s="1"/>
      <c r="C54" s="209" t="s">
        <v>144</v>
      </c>
      <c r="D54" s="209"/>
      <c r="E54" s="209"/>
      <c r="F54" s="209"/>
      <c r="G54" s="210">
        <v>48</v>
      </c>
      <c r="H54" s="210"/>
      <c r="I54" s="210"/>
      <c r="J54" s="210"/>
      <c r="K54" s="210"/>
      <c r="L54" s="209"/>
      <c r="M54" s="209"/>
      <c r="N54" s="209"/>
      <c r="O54" s="209"/>
      <c r="P54" s="1"/>
      <c r="Q54" s="16"/>
      <c r="R54" s="16"/>
      <c r="S54" s="16"/>
      <c r="T54" s="16"/>
      <c r="U54" s="16"/>
      <c r="V54" s="16"/>
      <c r="W54" s="16"/>
      <c r="X54" s="16"/>
      <c r="Y54" s="16"/>
      <c r="Z54" s="16"/>
      <c r="AA54" s="16"/>
      <c r="AB54" s="16"/>
    </row>
    <row r="55" spans="1:28" s="15" customFormat="1" ht="15.6" customHeight="1" x14ac:dyDescent="0.25">
      <c r="A55" s="16"/>
      <c r="B55" s="1"/>
      <c r="C55" s="209" t="s">
        <v>145</v>
      </c>
      <c r="D55" s="209"/>
      <c r="E55" s="209"/>
      <c r="F55" s="209"/>
      <c r="G55" s="211">
        <v>15</v>
      </c>
      <c r="H55" s="212"/>
      <c r="I55" s="212"/>
      <c r="J55" s="213"/>
      <c r="K55" s="210"/>
      <c r="L55" s="209"/>
      <c r="M55" s="209"/>
      <c r="N55" s="209"/>
      <c r="O55" s="209"/>
      <c r="P55" s="1"/>
      <c r="Q55" s="16"/>
      <c r="R55" s="16"/>
      <c r="S55" s="16"/>
      <c r="T55" s="16"/>
      <c r="U55" s="16"/>
      <c r="V55" s="16"/>
      <c r="W55" s="16"/>
      <c r="X55" s="16"/>
      <c r="Y55" s="16"/>
      <c r="Z55" s="16"/>
      <c r="AA55" s="16"/>
      <c r="AB55" s="16"/>
    </row>
    <row r="56" spans="1:28" s="15" customFormat="1" x14ac:dyDescent="0.25">
      <c r="A56" s="16"/>
      <c r="B56" s="1"/>
      <c r="C56" s="209" t="s">
        <v>146</v>
      </c>
      <c r="D56" s="209"/>
      <c r="E56" s="209"/>
      <c r="F56" s="209"/>
      <c r="G56" s="209">
        <v>37</v>
      </c>
      <c r="H56" s="209"/>
      <c r="I56" s="209"/>
      <c r="J56" s="209"/>
      <c r="K56" s="209"/>
      <c r="L56" s="209"/>
      <c r="M56" s="209"/>
      <c r="N56" s="209"/>
      <c r="O56" s="209"/>
      <c r="P56" s="1"/>
      <c r="Q56" s="16"/>
      <c r="R56" s="16"/>
      <c r="S56" s="16"/>
      <c r="T56" s="16"/>
      <c r="U56" s="16"/>
      <c r="V56" s="16"/>
      <c r="W56" s="16"/>
      <c r="X56" s="16"/>
      <c r="Y56" s="16"/>
      <c r="Z56" s="16"/>
      <c r="AA56" s="16"/>
      <c r="AB56" s="16"/>
    </row>
    <row r="57" spans="1:28" s="15" customFormat="1" x14ac:dyDescent="0.25">
      <c r="A57" s="16"/>
      <c r="B57" s="1"/>
      <c r="C57" s="209" t="s">
        <v>147</v>
      </c>
      <c r="D57" s="209"/>
      <c r="E57" s="209"/>
      <c r="F57" s="209"/>
      <c r="G57" s="210">
        <v>11</v>
      </c>
      <c r="H57" s="210"/>
      <c r="I57" s="210"/>
      <c r="J57" s="210"/>
      <c r="K57" s="209"/>
      <c r="L57" s="209"/>
      <c r="M57" s="209"/>
      <c r="N57" s="209"/>
      <c r="O57" s="209"/>
      <c r="P57" s="1"/>
      <c r="Q57" s="16"/>
      <c r="R57" s="16"/>
      <c r="S57" s="16"/>
      <c r="T57" s="16"/>
      <c r="U57" s="16"/>
      <c r="V57" s="16"/>
      <c r="W57" s="16"/>
      <c r="X57" s="16"/>
      <c r="Y57" s="16"/>
      <c r="Z57" s="16"/>
      <c r="AA57" s="16"/>
      <c r="AB57" s="16"/>
    </row>
    <row r="58" spans="1:28" s="15" customFormat="1" ht="15" customHeight="1" x14ac:dyDescent="0.25">
      <c r="A58" s="16"/>
      <c r="B58" s="1"/>
      <c r="C58" s="216" t="s">
        <v>148</v>
      </c>
      <c r="D58" s="216"/>
      <c r="E58" s="216"/>
      <c r="F58" s="216"/>
      <c r="G58" s="209">
        <v>1</v>
      </c>
      <c r="H58" s="209"/>
      <c r="I58" s="209"/>
      <c r="J58" s="209"/>
      <c r="K58" s="210"/>
      <c r="L58" s="209"/>
      <c r="M58" s="209"/>
      <c r="N58" s="209"/>
      <c r="O58" s="209"/>
      <c r="P58" s="1"/>
      <c r="Q58" s="16"/>
      <c r="R58" s="16"/>
      <c r="S58" s="16"/>
      <c r="T58" s="16"/>
      <c r="U58" s="16"/>
      <c r="V58" s="16"/>
      <c r="W58" s="16"/>
      <c r="X58" s="16"/>
      <c r="Y58" s="16"/>
      <c r="Z58" s="16"/>
      <c r="AA58" s="16"/>
      <c r="AB58" s="16"/>
    </row>
    <row r="59" spans="1:28" s="15" customFormat="1" x14ac:dyDescent="0.25">
      <c r="A59" s="16"/>
      <c r="B59" s="1"/>
      <c r="C59" s="214"/>
      <c r="D59" s="214"/>
      <c r="E59" s="214"/>
      <c r="F59" s="214"/>
      <c r="G59" s="215"/>
      <c r="H59" s="214"/>
      <c r="I59" s="214"/>
      <c r="J59" s="214"/>
      <c r="K59" s="214"/>
      <c r="L59" s="214"/>
      <c r="M59" s="214"/>
      <c r="N59" s="214"/>
      <c r="O59" s="214"/>
      <c r="P59" s="1"/>
      <c r="Q59" s="16"/>
      <c r="R59" s="16"/>
      <c r="S59" s="16"/>
      <c r="T59" s="16"/>
      <c r="U59" s="16"/>
      <c r="V59" s="16"/>
      <c r="W59" s="16"/>
      <c r="X59" s="16"/>
      <c r="Y59" s="16"/>
      <c r="Z59" s="16"/>
      <c r="AA59" s="16"/>
      <c r="AB59" s="16"/>
    </row>
    <row r="60" spans="1:28" s="15" customFormat="1" x14ac:dyDescent="0.25">
      <c r="A60" s="16"/>
      <c r="B60" s="1"/>
      <c r="C60" s="20"/>
      <c r="D60" s="40"/>
      <c r="E60" s="40"/>
      <c r="F60" s="40"/>
      <c r="G60" s="40"/>
      <c r="H60" s="40"/>
      <c r="I60" s="96"/>
      <c r="J60" s="40"/>
      <c r="K60" s="40"/>
      <c r="L60" s="40"/>
      <c r="M60" s="40"/>
      <c r="N60" s="40"/>
      <c r="O60" s="40"/>
      <c r="P60" s="1"/>
      <c r="Q60" s="16"/>
      <c r="R60" s="16"/>
      <c r="S60" s="16"/>
      <c r="T60" s="16"/>
      <c r="U60" s="16"/>
      <c r="V60" s="16"/>
      <c r="W60" s="16"/>
      <c r="X60" s="16"/>
      <c r="Y60" s="16"/>
      <c r="Z60" s="16"/>
      <c r="AA60" s="16"/>
      <c r="AB60" s="16"/>
    </row>
    <row r="61" spans="1:28" s="15" customFormat="1" x14ac:dyDescent="0.25">
      <c r="A61" s="16"/>
      <c r="B61" s="1"/>
      <c r="C61" s="20"/>
      <c r="D61" s="40"/>
      <c r="E61" s="40"/>
      <c r="F61" s="40"/>
      <c r="G61" s="40"/>
      <c r="H61" s="40"/>
      <c r="I61" s="40"/>
      <c r="J61" s="40"/>
      <c r="K61" s="40"/>
      <c r="L61" s="40"/>
      <c r="M61" s="40"/>
      <c r="N61" s="40"/>
      <c r="O61" s="40"/>
      <c r="P61" s="1"/>
      <c r="Q61" s="16"/>
      <c r="R61" s="16"/>
      <c r="S61" s="16"/>
      <c r="T61" s="16"/>
      <c r="U61" s="16"/>
      <c r="V61" s="16"/>
      <c r="W61" s="16"/>
      <c r="X61" s="16"/>
      <c r="Y61" s="16"/>
      <c r="Z61" s="16"/>
      <c r="AA61" s="16"/>
      <c r="AB61" s="16"/>
    </row>
    <row r="62" spans="1:28" s="15" customFormat="1" x14ac:dyDescent="0.25">
      <c r="A62" s="16"/>
      <c r="B62" s="1"/>
      <c r="C62" s="20"/>
      <c r="D62" s="40"/>
      <c r="E62" s="40"/>
      <c r="F62" s="40"/>
      <c r="G62" s="40"/>
      <c r="H62" s="40"/>
      <c r="I62" s="40"/>
      <c r="J62" s="40"/>
      <c r="K62" s="40"/>
      <c r="L62" s="40"/>
      <c r="M62" s="40"/>
      <c r="N62" s="40"/>
      <c r="O62" s="40"/>
      <c r="P62" s="1"/>
      <c r="Q62" s="16"/>
      <c r="R62" s="16"/>
      <c r="S62" s="16"/>
      <c r="T62" s="16"/>
      <c r="U62" s="16"/>
      <c r="V62" s="16"/>
      <c r="W62" s="16"/>
      <c r="X62" s="16"/>
      <c r="Y62" s="16"/>
      <c r="Z62" s="16"/>
      <c r="AA62" s="16"/>
      <c r="AB62" s="16"/>
    </row>
    <row r="63" spans="1:28" x14ac:dyDescent="0.25">
      <c r="B63" s="28"/>
      <c r="C63" s="29"/>
      <c r="D63" s="29"/>
      <c r="E63" s="29"/>
      <c r="F63" s="29"/>
      <c r="G63" s="29"/>
      <c r="H63" s="29"/>
      <c r="I63" s="29"/>
      <c r="J63" s="29"/>
      <c r="K63" s="29"/>
      <c r="L63" s="29"/>
      <c r="M63" s="29"/>
      <c r="N63" s="29"/>
      <c r="O63" s="29"/>
    </row>
    <row r="64" spans="1:28" x14ac:dyDescent="0.25">
      <c r="B64" s="28"/>
      <c r="C64" s="29"/>
      <c r="D64" s="29"/>
      <c r="E64" s="29"/>
      <c r="F64" s="29"/>
      <c r="G64" s="29"/>
      <c r="H64" s="29"/>
      <c r="I64" s="29"/>
      <c r="J64" s="29"/>
      <c r="K64" s="29"/>
      <c r="L64" s="29"/>
      <c r="M64" s="29"/>
      <c r="N64" s="29"/>
      <c r="O64" s="29"/>
    </row>
    <row r="65" spans="2:15" s="22" customFormat="1" x14ac:dyDescent="0.25">
      <c r="B65" s="28"/>
      <c r="C65" s="29"/>
      <c r="D65" s="29"/>
      <c r="E65" s="29"/>
      <c r="F65" s="29"/>
      <c r="G65" s="29"/>
      <c r="H65" s="29"/>
      <c r="I65" s="29"/>
      <c r="J65" s="29"/>
      <c r="K65" s="29"/>
      <c r="L65" s="29"/>
      <c r="M65" s="29"/>
      <c r="N65" s="29"/>
      <c r="O65" s="29"/>
    </row>
    <row r="66" spans="2:15" s="22" customFormat="1" x14ac:dyDescent="0.25">
      <c r="B66" s="28"/>
      <c r="C66" s="29"/>
      <c r="D66" s="29"/>
      <c r="E66" s="29"/>
      <c r="F66" s="29"/>
      <c r="G66" s="29"/>
      <c r="H66" s="29"/>
      <c r="I66" s="29"/>
      <c r="J66" s="29"/>
      <c r="K66" s="29"/>
      <c r="L66" s="29"/>
      <c r="M66" s="29"/>
      <c r="N66" s="29"/>
      <c r="O66" s="29"/>
    </row>
    <row r="67" spans="2:15" s="22" customFormat="1" x14ac:dyDescent="0.25">
      <c r="B67" s="28"/>
      <c r="C67" s="23"/>
      <c r="D67" s="23"/>
      <c r="E67" s="23"/>
      <c r="F67" s="23"/>
      <c r="G67" s="23"/>
      <c r="H67" s="23"/>
      <c r="I67" s="23"/>
      <c r="J67" s="23"/>
      <c r="K67" s="23"/>
      <c r="L67" s="23"/>
      <c r="M67" s="23"/>
      <c r="N67" s="23"/>
      <c r="O67" s="23"/>
    </row>
    <row r="68" spans="2:15" s="22" customFormat="1" x14ac:dyDescent="0.25">
      <c r="B68" s="28"/>
      <c r="C68" s="23"/>
      <c r="D68" s="23"/>
      <c r="E68" s="23"/>
      <c r="F68" s="23"/>
      <c r="G68" s="23"/>
      <c r="H68" s="23"/>
      <c r="I68" s="23"/>
      <c r="J68" s="23"/>
      <c r="K68" s="23"/>
      <c r="L68" s="23"/>
      <c r="M68" s="23"/>
      <c r="N68" s="23"/>
      <c r="O68" s="23"/>
    </row>
    <row r="69" spans="2:15" s="22" customFormat="1" x14ac:dyDescent="0.25">
      <c r="B69" s="28"/>
      <c r="C69" s="23"/>
      <c r="D69" s="23"/>
      <c r="E69" s="23"/>
      <c r="F69" s="23"/>
      <c r="G69" s="23"/>
      <c r="H69" s="23"/>
      <c r="I69" s="23"/>
      <c r="J69" s="23"/>
      <c r="K69" s="23"/>
      <c r="L69" s="23"/>
      <c r="M69" s="23"/>
      <c r="N69" s="23"/>
      <c r="O69" s="23"/>
    </row>
    <row r="70" spans="2:15" s="22" customFormat="1" x14ac:dyDescent="0.25">
      <c r="B70" s="28"/>
      <c r="C70" s="23"/>
      <c r="D70" s="23"/>
      <c r="E70" s="23"/>
      <c r="F70" s="23"/>
      <c r="G70" s="23"/>
      <c r="H70" s="23"/>
      <c r="I70" s="23"/>
      <c r="J70" s="23"/>
      <c r="K70" s="23"/>
      <c r="L70" s="23"/>
      <c r="M70" s="23"/>
      <c r="N70" s="23"/>
      <c r="O70" s="23"/>
    </row>
    <row r="71" spans="2:15" s="22" customFormat="1" x14ac:dyDescent="0.25">
      <c r="B71" s="28"/>
      <c r="C71" s="23"/>
      <c r="D71" s="23"/>
      <c r="E71" s="23"/>
      <c r="F71" s="23"/>
      <c r="G71" s="23" t="s">
        <v>149</v>
      </c>
      <c r="H71" s="23"/>
      <c r="I71" s="23"/>
      <c r="J71" s="23" t="s">
        <v>38</v>
      </c>
      <c r="K71" s="23"/>
      <c r="L71" s="23"/>
      <c r="M71" s="23"/>
      <c r="N71" s="23"/>
      <c r="O71" s="23"/>
    </row>
    <row r="72" spans="2:15" s="22" customFormat="1" x14ac:dyDescent="0.25">
      <c r="B72" s="28"/>
      <c r="C72" s="23"/>
      <c r="D72" s="23"/>
      <c r="E72" s="23"/>
      <c r="F72" s="23"/>
      <c r="G72" s="23" t="s">
        <v>100</v>
      </c>
      <c r="H72" s="23"/>
      <c r="I72" s="23"/>
      <c r="J72" s="23" t="s">
        <v>150</v>
      </c>
      <c r="K72" s="23"/>
      <c r="L72" s="23"/>
      <c r="M72" s="23"/>
      <c r="N72" s="23"/>
      <c r="O72" s="23"/>
    </row>
    <row r="73" spans="2:15" s="22" customFormat="1" x14ac:dyDescent="0.25">
      <c r="B73" s="28"/>
      <c r="C73" s="23"/>
      <c r="D73" s="23"/>
      <c r="E73" s="23"/>
      <c r="F73" s="23"/>
      <c r="G73" s="23" t="s">
        <v>151</v>
      </c>
      <c r="H73" s="23"/>
      <c r="I73" s="23"/>
      <c r="J73" s="23" t="s">
        <v>152</v>
      </c>
      <c r="K73" s="23"/>
      <c r="L73" s="23"/>
      <c r="M73" s="23"/>
      <c r="N73" s="23"/>
      <c r="O73" s="23"/>
    </row>
    <row r="74" spans="2:15" s="22" customFormat="1" x14ac:dyDescent="0.25">
      <c r="B74" s="28"/>
      <c r="C74" s="23"/>
      <c r="D74" s="23"/>
      <c r="E74" s="23"/>
      <c r="F74" s="23"/>
      <c r="G74" s="23" t="s">
        <v>153</v>
      </c>
      <c r="H74" s="23"/>
      <c r="I74" s="23"/>
      <c r="J74" s="23" t="s">
        <v>114</v>
      </c>
      <c r="K74" s="23"/>
      <c r="L74" s="23"/>
      <c r="M74" s="23"/>
      <c r="N74" s="23"/>
      <c r="O74" s="23"/>
    </row>
    <row r="75" spans="2:15" s="22" customFormat="1" x14ac:dyDescent="0.25">
      <c r="B75" s="28"/>
      <c r="C75" s="23"/>
      <c r="D75" s="23"/>
      <c r="E75" s="23"/>
      <c r="F75" s="23"/>
      <c r="G75" s="23" t="s">
        <v>154</v>
      </c>
      <c r="H75" s="23"/>
      <c r="I75" s="23"/>
      <c r="J75" s="23" t="s">
        <v>155</v>
      </c>
      <c r="K75" s="23"/>
      <c r="L75" s="23"/>
      <c r="M75" s="23"/>
      <c r="N75" s="23"/>
      <c r="O75" s="23"/>
    </row>
    <row r="76" spans="2:15" s="22" customFormat="1" x14ac:dyDescent="0.25">
      <c r="B76" s="28"/>
      <c r="C76" s="23"/>
      <c r="D76" s="23"/>
      <c r="E76" s="23"/>
      <c r="F76" s="23"/>
      <c r="G76" s="23" t="s">
        <v>156</v>
      </c>
      <c r="H76" s="23"/>
      <c r="I76" s="23"/>
      <c r="J76" s="23" t="s">
        <v>157</v>
      </c>
      <c r="K76" s="23"/>
      <c r="L76" s="23"/>
      <c r="M76" s="23"/>
      <c r="N76" s="23"/>
      <c r="O76" s="23"/>
    </row>
    <row r="77" spans="2:15" s="22" customFormat="1" x14ac:dyDescent="0.25">
      <c r="B77" s="28"/>
      <c r="C77" s="23"/>
      <c r="D77" s="23"/>
      <c r="E77" s="23"/>
      <c r="F77" s="23"/>
      <c r="G77" s="23" t="s">
        <v>158</v>
      </c>
      <c r="H77" s="23"/>
      <c r="I77" s="23"/>
      <c r="J77" s="23" t="s">
        <v>159</v>
      </c>
      <c r="K77" s="23"/>
      <c r="L77" s="23"/>
      <c r="M77" s="23"/>
      <c r="N77" s="23"/>
      <c r="O77" s="23"/>
    </row>
    <row r="78" spans="2:15" s="22" customFormat="1" x14ac:dyDescent="0.25">
      <c r="B78" s="28"/>
      <c r="C78" s="23"/>
      <c r="D78" s="23"/>
      <c r="E78" s="23"/>
      <c r="F78" s="23"/>
      <c r="G78" s="23" t="s">
        <v>160</v>
      </c>
      <c r="H78" s="23"/>
      <c r="I78" s="23"/>
      <c r="J78" s="23" t="s">
        <v>161</v>
      </c>
      <c r="K78" s="23"/>
      <c r="L78" s="23"/>
      <c r="M78" s="23"/>
      <c r="N78" s="23"/>
      <c r="O78" s="23"/>
    </row>
    <row r="79" spans="2:15" s="22" customFormat="1" x14ac:dyDescent="0.25">
      <c r="B79" s="28"/>
      <c r="C79" s="23"/>
      <c r="D79" s="23"/>
      <c r="E79" s="23"/>
      <c r="F79" s="23"/>
      <c r="G79" s="23" t="s">
        <v>162</v>
      </c>
      <c r="H79" s="23"/>
      <c r="I79" s="23"/>
      <c r="J79" s="23" t="s">
        <v>163</v>
      </c>
      <c r="K79" s="23"/>
      <c r="L79" s="23"/>
      <c r="M79" s="23"/>
      <c r="N79" s="23"/>
      <c r="O79" s="23"/>
    </row>
    <row r="80" spans="2:15" s="22" customFormat="1" x14ac:dyDescent="0.25">
      <c r="B80" s="28"/>
      <c r="C80" s="23"/>
      <c r="D80" s="23"/>
      <c r="E80" s="23"/>
      <c r="F80" s="23"/>
      <c r="G80" s="23" t="s">
        <v>164</v>
      </c>
      <c r="H80" s="23"/>
      <c r="I80" s="23"/>
      <c r="J80" s="23" t="s">
        <v>165</v>
      </c>
      <c r="K80" s="23"/>
      <c r="L80" s="23"/>
      <c r="M80" s="23"/>
      <c r="N80" s="23"/>
      <c r="O80" s="23"/>
    </row>
    <row r="81" spans="2:15" s="22" customFormat="1" x14ac:dyDescent="0.25">
      <c r="B81" s="28"/>
      <c r="C81" s="23"/>
      <c r="D81" s="23"/>
      <c r="E81" s="23"/>
      <c r="F81" s="23"/>
      <c r="G81" s="23" t="s">
        <v>166</v>
      </c>
      <c r="H81" s="23"/>
      <c r="I81" s="23"/>
      <c r="J81" s="23" t="s">
        <v>116</v>
      </c>
      <c r="K81" s="23"/>
      <c r="L81" s="23"/>
      <c r="M81" s="23"/>
      <c r="N81" s="23"/>
      <c r="O81" s="23"/>
    </row>
    <row r="82" spans="2:15" s="22" customFormat="1" x14ac:dyDescent="0.25">
      <c r="B82" s="28"/>
      <c r="C82" s="23"/>
      <c r="D82" s="23"/>
      <c r="E82" s="23"/>
      <c r="F82" s="23"/>
      <c r="G82" s="23" t="s">
        <v>167</v>
      </c>
      <c r="H82" s="23"/>
      <c r="I82" s="23"/>
      <c r="J82" s="23" t="s">
        <v>168</v>
      </c>
      <c r="K82" s="23"/>
      <c r="L82" s="23"/>
      <c r="M82" s="23"/>
      <c r="N82" s="23"/>
      <c r="O82" s="23"/>
    </row>
    <row r="83" spans="2:15" x14ac:dyDescent="0.25">
      <c r="B83" s="28"/>
      <c r="C83" s="23"/>
      <c r="D83" s="23"/>
      <c r="E83" s="23"/>
      <c r="F83" s="23"/>
      <c r="G83" s="23" t="s">
        <v>169</v>
      </c>
      <c r="H83" s="23"/>
      <c r="I83" s="23"/>
      <c r="J83" s="23"/>
      <c r="K83" s="23"/>
      <c r="L83" s="23"/>
      <c r="M83" s="23"/>
      <c r="N83" s="23"/>
      <c r="O83" s="23"/>
    </row>
    <row r="84" spans="2:15" x14ac:dyDescent="0.25">
      <c r="B84" s="28"/>
      <c r="C84" s="23"/>
      <c r="D84" s="23"/>
      <c r="E84" s="23"/>
      <c r="F84" s="23"/>
      <c r="G84" s="23" t="s">
        <v>170</v>
      </c>
      <c r="H84" s="23"/>
      <c r="I84" s="23"/>
      <c r="J84" s="23"/>
      <c r="K84" s="23"/>
      <c r="L84" s="23"/>
      <c r="M84" s="23"/>
      <c r="N84" s="23"/>
      <c r="O84" s="23"/>
    </row>
    <row r="85" spans="2:15" x14ac:dyDescent="0.25">
      <c r="B85" s="28"/>
      <c r="C85" s="23"/>
      <c r="D85" s="23"/>
      <c r="E85" s="23"/>
      <c r="F85" s="23"/>
      <c r="G85" s="23" t="s">
        <v>171</v>
      </c>
      <c r="H85" s="23"/>
      <c r="I85" s="23"/>
      <c r="J85" s="23"/>
      <c r="K85" s="23"/>
      <c r="L85" s="23"/>
      <c r="M85" s="23"/>
      <c r="N85" s="23"/>
      <c r="O85" s="23"/>
    </row>
    <row r="86" spans="2:15" x14ac:dyDescent="0.25">
      <c r="B86" s="28"/>
      <c r="C86" s="23"/>
      <c r="D86" s="23"/>
      <c r="E86" s="23"/>
      <c r="F86" s="23"/>
      <c r="G86" s="23" t="s">
        <v>172</v>
      </c>
      <c r="H86" s="23"/>
      <c r="I86" s="23"/>
      <c r="J86" s="23"/>
      <c r="K86" s="23"/>
      <c r="L86" s="23"/>
      <c r="M86" s="23"/>
      <c r="N86" s="23"/>
      <c r="O86" s="23"/>
    </row>
    <row r="87" spans="2:15" x14ac:dyDescent="0.25">
      <c r="B87" s="28"/>
      <c r="C87" s="23"/>
      <c r="D87" s="23"/>
      <c r="E87" s="23"/>
      <c r="F87" s="23"/>
      <c r="G87" s="23" t="s">
        <v>102</v>
      </c>
      <c r="H87" s="23"/>
      <c r="I87" s="23"/>
      <c r="J87" s="23"/>
      <c r="K87" s="23"/>
      <c r="L87" s="23"/>
      <c r="M87" s="23"/>
      <c r="N87" s="23"/>
      <c r="O87" s="23"/>
    </row>
    <row r="88" spans="2:15" x14ac:dyDescent="0.25">
      <c r="B88" s="28"/>
      <c r="C88" s="23"/>
      <c r="D88" s="23"/>
      <c r="E88" s="23"/>
      <c r="F88" s="23"/>
      <c r="G88" s="23" t="s">
        <v>173</v>
      </c>
      <c r="H88" s="23"/>
      <c r="I88" s="23"/>
      <c r="J88" s="23"/>
      <c r="K88" s="23"/>
      <c r="L88" s="23"/>
      <c r="M88" s="23"/>
      <c r="N88" s="23"/>
      <c r="O88" s="23"/>
    </row>
    <row r="89" spans="2:15" x14ac:dyDescent="0.25">
      <c r="B89" s="28"/>
      <c r="C89" s="23"/>
      <c r="D89" s="23"/>
      <c r="E89" s="23"/>
      <c r="F89" s="23"/>
      <c r="G89" s="23" t="s">
        <v>174</v>
      </c>
      <c r="H89" s="23"/>
      <c r="I89" s="23"/>
      <c r="J89" s="23"/>
      <c r="K89" s="23"/>
      <c r="L89" s="23"/>
      <c r="M89" s="23"/>
      <c r="N89" s="23"/>
      <c r="O89" s="23"/>
    </row>
    <row r="90" spans="2:15" x14ac:dyDescent="0.25">
      <c r="B90" s="28"/>
      <c r="C90" s="23"/>
      <c r="D90" s="23"/>
      <c r="E90" s="23"/>
      <c r="F90" s="23"/>
      <c r="G90" s="23" t="s">
        <v>175</v>
      </c>
      <c r="H90" s="23"/>
      <c r="I90" s="23"/>
      <c r="J90" s="23"/>
      <c r="K90" s="23"/>
      <c r="L90" s="23"/>
      <c r="M90" s="23"/>
      <c r="N90" s="23"/>
      <c r="O90" s="23"/>
    </row>
    <row r="91" spans="2:15" x14ac:dyDescent="0.25">
      <c r="B91" s="28"/>
      <c r="C91" s="23"/>
      <c r="D91" s="23"/>
      <c r="E91" s="23"/>
      <c r="F91" s="23"/>
      <c r="G91" s="23" t="s">
        <v>176</v>
      </c>
      <c r="H91" s="23"/>
      <c r="I91" s="23"/>
      <c r="J91" s="23"/>
      <c r="K91" s="23"/>
      <c r="L91" s="23"/>
      <c r="M91" s="23"/>
      <c r="N91" s="23"/>
      <c r="O91" s="23"/>
    </row>
    <row r="92" spans="2:15" x14ac:dyDescent="0.25">
      <c r="B92" s="28"/>
      <c r="C92" s="23"/>
      <c r="D92" s="23"/>
      <c r="E92" s="23"/>
      <c r="F92" s="23"/>
      <c r="G92" s="23" t="s">
        <v>177</v>
      </c>
      <c r="H92" s="23"/>
      <c r="I92" s="23"/>
      <c r="J92" s="23"/>
      <c r="K92" s="23"/>
      <c r="L92" s="23"/>
      <c r="M92" s="23"/>
      <c r="N92" s="23"/>
      <c r="O92" s="23"/>
    </row>
    <row r="93" spans="2:15" x14ac:dyDescent="0.25">
      <c r="B93" s="28"/>
      <c r="C93" s="23"/>
      <c r="D93" s="23"/>
      <c r="E93" s="23"/>
      <c r="F93" s="23"/>
      <c r="G93" s="23" t="s">
        <v>178</v>
      </c>
      <c r="H93" s="23"/>
      <c r="I93" s="23"/>
      <c r="J93" s="23"/>
      <c r="K93" s="23"/>
      <c r="L93" s="23"/>
      <c r="M93" s="23"/>
      <c r="N93" s="23"/>
      <c r="O93" s="23"/>
    </row>
    <row r="94" spans="2:15" x14ac:dyDescent="0.25">
      <c r="B94" s="28"/>
      <c r="C94" s="23"/>
      <c r="D94" s="23"/>
      <c r="E94" s="23"/>
      <c r="F94" s="23"/>
      <c r="G94" s="23" t="s">
        <v>179</v>
      </c>
      <c r="H94" s="23"/>
      <c r="I94" s="23"/>
      <c r="J94" s="23"/>
      <c r="K94" s="23"/>
      <c r="L94" s="23"/>
      <c r="M94" s="23"/>
      <c r="N94" s="23"/>
      <c r="O94" s="23"/>
    </row>
    <row r="95" spans="2:15" x14ac:dyDescent="0.25">
      <c r="B95" s="28"/>
      <c r="C95" s="23"/>
      <c r="D95" s="23"/>
      <c r="E95" s="23"/>
      <c r="F95" s="23"/>
      <c r="G95" s="23" t="s">
        <v>180</v>
      </c>
      <c r="H95" s="23"/>
      <c r="I95" s="23"/>
      <c r="J95" s="23"/>
      <c r="K95" s="23"/>
      <c r="L95" s="23"/>
      <c r="M95" s="23"/>
      <c r="N95" s="23"/>
      <c r="O95" s="23"/>
    </row>
    <row r="96" spans="2:15" x14ac:dyDescent="0.25">
      <c r="B96" s="28"/>
      <c r="C96" s="23"/>
      <c r="D96" s="23"/>
      <c r="E96" s="23"/>
      <c r="F96" s="23"/>
      <c r="G96" s="23" t="s">
        <v>181</v>
      </c>
      <c r="H96" s="23"/>
      <c r="I96" s="23"/>
      <c r="J96" s="23"/>
      <c r="K96" s="23"/>
      <c r="L96" s="23"/>
      <c r="M96" s="23"/>
      <c r="N96" s="23"/>
      <c r="O96" s="23"/>
    </row>
    <row r="97" spans="2:15" x14ac:dyDescent="0.25">
      <c r="B97" s="28"/>
      <c r="C97" s="23"/>
      <c r="D97" s="23"/>
      <c r="E97" s="23"/>
      <c r="F97" s="23"/>
      <c r="G97" s="23" t="s">
        <v>182</v>
      </c>
      <c r="H97" s="23"/>
      <c r="I97" s="23"/>
      <c r="J97" s="23"/>
      <c r="K97" s="23"/>
      <c r="L97" s="23"/>
      <c r="M97" s="23"/>
      <c r="N97" s="23"/>
      <c r="O97" s="23"/>
    </row>
    <row r="98" spans="2:15" x14ac:dyDescent="0.25">
      <c r="B98" s="28"/>
      <c r="C98" s="23"/>
      <c r="D98" s="23"/>
      <c r="E98" s="23"/>
      <c r="F98" s="23"/>
      <c r="G98" s="23"/>
      <c r="H98" s="23"/>
      <c r="I98" s="23"/>
      <c r="J98" s="23"/>
      <c r="K98" s="23"/>
      <c r="L98" s="23"/>
      <c r="M98" s="23"/>
      <c r="N98" s="23"/>
      <c r="O98" s="23"/>
    </row>
    <row r="99" spans="2:15" x14ac:dyDescent="0.25">
      <c r="B99" s="28"/>
      <c r="C99" s="23"/>
      <c r="D99" s="23"/>
      <c r="E99" s="23"/>
      <c r="F99" s="23"/>
      <c r="G99" s="23"/>
      <c r="H99" s="23"/>
      <c r="I99" s="23"/>
      <c r="J99" s="23"/>
      <c r="K99" s="23"/>
      <c r="L99" s="23"/>
      <c r="M99" s="23"/>
      <c r="N99" s="23"/>
      <c r="O99" s="23"/>
    </row>
    <row r="100" spans="2:15" x14ac:dyDescent="0.25">
      <c r="B100" s="28"/>
      <c r="C100" s="29"/>
      <c r="D100" s="29"/>
      <c r="E100" s="29"/>
      <c r="F100" s="29"/>
      <c r="G100" s="29"/>
      <c r="H100" s="29"/>
      <c r="I100" s="29"/>
      <c r="J100" s="29"/>
      <c r="K100" s="29"/>
      <c r="L100" s="29"/>
      <c r="M100" s="29"/>
      <c r="N100" s="29"/>
      <c r="O100" s="29"/>
    </row>
    <row r="101" spans="2:15" x14ac:dyDescent="0.25">
      <c r="B101" s="28"/>
      <c r="C101" s="29"/>
      <c r="D101" s="29"/>
      <c r="E101" s="29"/>
      <c r="F101" s="29"/>
      <c r="G101" s="29"/>
      <c r="H101" s="29"/>
      <c r="I101" s="29"/>
      <c r="J101" s="29"/>
      <c r="K101" s="29"/>
      <c r="L101" s="29"/>
      <c r="M101" s="29"/>
      <c r="N101" s="29"/>
      <c r="O101" s="29"/>
    </row>
    <row r="102" spans="2:15" x14ac:dyDescent="0.25">
      <c r="B102" s="15"/>
      <c r="C102" s="16"/>
      <c r="D102" s="16"/>
      <c r="E102" s="16"/>
      <c r="F102" s="16"/>
      <c r="G102" s="16"/>
      <c r="H102" s="16"/>
      <c r="I102" s="16"/>
      <c r="J102" s="16"/>
      <c r="K102" s="16"/>
      <c r="L102" s="16"/>
      <c r="M102" s="16"/>
      <c r="N102" s="16"/>
      <c r="O102" s="16"/>
    </row>
    <row r="103" spans="2:15" x14ac:dyDescent="0.25">
      <c r="B103" s="15"/>
      <c r="C103" s="16"/>
      <c r="D103" s="16"/>
      <c r="E103" s="16"/>
      <c r="F103" s="16"/>
      <c r="G103" s="16"/>
      <c r="H103" s="16"/>
      <c r="I103" s="16"/>
      <c r="J103" s="16"/>
      <c r="K103" s="16"/>
      <c r="L103" s="16"/>
      <c r="M103" s="16"/>
      <c r="N103" s="16"/>
      <c r="O103" s="16"/>
    </row>
  </sheetData>
  <sheetProtection algorithmName="SHA-512" hashValue="H441SY/HN0bxRMOT6uWKSdSFPDSaAbjnhydQpohsLgooVeBo0XFVksE3WTHnQJ+kglrsBB3cnH/hAPx+LIbktg==" saltValue="kj4ZKjp4dxESYXxO2b1FzA==" spinCount="100000" sheet="1" formatCells="0" formatColumns="0" formatRows="0" insertColumns="0" insertRows="0" insertHyperlinks="0" deleteColumns="0" deleteRows="0" sort="0" autoFilter="0" pivotTables="0"/>
  <mergeCells count="87">
    <mergeCell ref="C59:F59"/>
    <mergeCell ref="G59:J59"/>
    <mergeCell ref="K59:O59"/>
    <mergeCell ref="C56:F56"/>
    <mergeCell ref="K57:O57"/>
    <mergeCell ref="C57:F57"/>
    <mergeCell ref="G58:J58"/>
    <mergeCell ref="K58:O58"/>
    <mergeCell ref="C58:F58"/>
    <mergeCell ref="C55:F55"/>
    <mergeCell ref="G57:J57"/>
    <mergeCell ref="K55:O55"/>
    <mergeCell ref="G56:J56"/>
    <mergeCell ref="K56:O56"/>
    <mergeCell ref="G55:J55"/>
    <mergeCell ref="C53:F53"/>
    <mergeCell ref="G53:J53"/>
    <mergeCell ref="K53:O53"/>
    <mergeCell ref="C54:F54"/>
    <mergeCell ref="G54:J54"/>
    <mergeCell ref="K54:O54"/>
    <mergeCell ref="C52:F52"/>
    <mergeCell ref="G52:J52"/>
    <mergeCell ref="K52:O52"/>
    <mergeCell ref="P27:P28"/>
    <mergeCell ref="J28:O32"/>
    <mergeCell ref="J33:O33"/>
    <mergeCell ref="J40:O40"/>
    <mergeCell ref="J41:O41"/>
    <mergeCell ref="C44:O44"/>
    <mergeCell ref="C46:C47"/>
    <mergeCell ref="D46:D47"/>
    <mergeCell ref="E46:E47"/>
    <mergeCell ref="C51:O51"/>
    <mergeCell ref="J34:O38"/>
    <mergeCell ref="J39:O39"/>
    <mergeCell ref="N23:O24"/>
    <mergeCell ref="C24:D24"/>
    <mergeCell ref="E24:G24"/>
    <mergeCell ref="C26:O26"/>
    <mergeCell ref="C27:I42"/>
    <mergeCell ref="J27:O27"/>
    <mergeCell ref="J42:O42"/>
    <mergeCell ref="C23:D23"/>
    <mergeCell ref="E23:G23"/>
    <mergeCell ref="H23:I24"/>
    <mergeCell ref="J23:K24"/>
    <mergeCell ref="L23:M24"/>
    <mergeCell ref="C20:D22"/>
    <mergeCell ref="E20:G22"/>
    <mergeCell ref="H20:I22"/>
    <mergeCell ref="J20:K22"/>
    <mergeCell ref="L20:O20"/>
    <mergeCell ref="P17:P18"/>
    <mergeCell ref="C18:D19"/>
    <mergeCell ref="E18:F18"/>
    <mergeCell ref="G18:K19"/>
    <mergeCell ref="L18:M19"/>
    <mergeCell ref="N18:O19"/>
    <mergeCell ref="E19:F19"/>
    <mergeCell ref="C17:D17"/>
    <mergeCell ref="E17:G17"/>
    <mergeCell ref="H17:I17"/>
    <mergeCell ref="J17:K17"/>
    <mergeCell ref="L17:M17"/>
    <mergeCell ref="N17:O17"/>
    <mergeCell ref="C16:O16"/>
    <mergeCell ref="C9:O9"/>
    <mergeCell ref="C10:O11"/>
    <mergeCell ref="C12:D12"/>
    <mergeCell ref="E12:H12"/>
    <mergeCell ref="I12:J12"/>
    <mergeCell ref="K12:O12"/>
    <mergeCell ref="C13:D13"/>
    <mergeCell ref="E13:O13"/>
    <mergeCell ref="C14:D14"/>
    <mergeCell ref="E14:O14"/>
    <mergeCell ref="C15:O15"/>
    <mergeCell ref="B2:C4"/>
    <mergeCell ref="C5:D8"/>
    <mergeCell ref="E5:L5"/>
    <mergeCell ref="M5:O5"/>
    <mergeCell ref="E6:L6"/>
    <mergeCell ref="M6:O6"/>
    <mergeCell ref="E7:L8"/>
    <mergeCell ref="M7:O7"/>
    <mergeCell ref="M8:O8"/>
  </mergeCells>
  <dataValidations count="5">
    <dataValidation type="list" allowBlank="1" showInputMessage="1" showErrorMessage="1" sqref="J17:K17" xr:uid="{00000000-0002-0000-0100-000000000000}">
      <formula1>$J$71:$J$73</formula1>
    </dataValidation>
    <dataValidation type="list" allowBlank="1" showInputMessage="1" showErrorMessage="1" sqref="J20:K22" xr:uid="{00000000-0002-0000-0100-000001000000}">
      <formula1>$J$76:$J$82</formula1>
    </dataValidation>
    <dataValidation type="list" allowBlank="1" showInputMessage="1" showErrorMessage="1" sqref="E20:G22" xr:uid="{00000000-0002-0000-0100-000002000000}">
      <formula1>$J$74:$J$75</formula1>
    </dataValidation>
    <dataValidation type="list" allowBlank="1" showInputMessage="1" showErrorMessage="1" sqref="E12:H12" xr:uid="{00000000-0002-0000-0100-000003000000}">
      <formula1>$G$72:$G$75</formula1>
    </dataValidation>
    <dataValidation type="list" allowBlank="1" showInputMessage="1" showErrorMessage="1" sqref="E13:O13" xr:uid="{00000000-0002-0000-0100-000004000000}">
      <formula1>$G$76:$G$98</formula1>
    </dataValidation>
  </dataValidations>
  <hyperlinks>
    <hyperlink ref="B2:C4" location="'MATRIZ DE INDICADORES'!A1" display="    REGRESAR" xr:uid="{00000000-0004-0000-0100-000000000000}"/>
  </hyperlink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9905" r:id="rId4" name="Option Button 1">
              <controlPr defaultSize="0" autoFill="0" autoLine="0" autoPict="0" macro="[3]!PORCENTAJE">
                <anchor moveWithCells="1">
                  <from>
                    <xdr:col>5</xdr:col>
                    <xdr:colOff>30480</xdr:colOff>
                    <xdr:row>16</xdr:row>
                    <xdr:rowOff>144780</xdr:rowOff>
                  </from>
                  <to>
                    <xdr:col>5</xdr:col>
                    <xdr:colOff>899160</xdr:colOff>
                    <xdr:row>17</xdr:row>
                    <xdr:rowOff>152400</xdr:rowOff>
                  </to>
                </anchor>
              </controlPr>
            </control>
          </mc:Choice>
        </mc:AlternateContent>
        <mc:AlternateContent xmlns:mc="http://schemas.openxmlformats.org/markup-compatibility/2006">
          <mc:Choice Requires="x14">
            <control shapeId="379906" r:id="rId5" name="Option Button 2">
              <controlPr defaultSize="0" autoFill="0" autoLine="0" autoPict="0" macro="[3]!RELATIVO">
                <anchor moveWithCells="1">
                  <from>
                    <xdr:col>4</xdr:col>
                    <xdr:colOff>175260</xdr:colOff>
                    <xdr:row>16</xdr:row>
                    <xdr:rowOff>121920</xdr:rowOff>
                  </from>
                  <to>
                    <xdr:col>5</xdr:col>
                    <xdr:colOff>38100</xdr:colOff>
                    <xdr:row>17</xdr:row>
                    <xdr:rowOff>152400</xdr:rowOff>
                  </to>
                </anchor>
              </controlPr>
            </control>
          </mc:Choice>
        </mc:AlternateContent>
        <mc:AlternateContent xmlns:mc="http://schemas.openxmlformats.org/markup-compatibility/2006">
          <mc:Choice Requires="x14">
            <control shapeId="379907" r:id="rId6" name="Option Button 3">
              <controlPr defaultSize="0" autoFill="0" autoLine="0" autoPict="0" macro="[3]!RELATIVO">
                <anchor moveWithCells="1">
                  <from>
                    <xdr:col>5</xdr:col>
                    <xdr:colOff>899160</xdr:colOff>
                    <xdr:row>16</xdr:row>
                    <xdr:rowOff>121920</xdr:rowOff>
                  </from>
                  <to>
                    <xdr:col>7</xdr:col>
                    <xdr:colOff>99060</xdr:colOff>
                    <xdr:row>17</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DE394"/>
  </sheetPr>
  <dimension ref="A1:AB98"/>
  <sheetViews>
    <sheetView topLeftCell="A43" zoomScale="80" zoomScaleNormal="80" workbookViewId="0">
      <selection activeCell="J35" sqref="J35:O40"/>
    </sheetView>
  </sheetViews>
  <sheetFormatPr baseColWidth="10" defaultColWidth="11.44140625" defaultRowHeight="15" x14ac:dyDescent="0.25"/>
  <cols>
    <col min="1" max="1" width="4" style="9" customWidth="1"/>
    <col min="2" max="2" width="6.6640625" style="9" customWidth="1"/>
    <col min="3" max="3" width="28.33203125" style="8" customWidth="1"/>
    <col min="4" max="4" width="15.109375" style="8" customWidth="1"/>
    <col min="5" max="5" width="12.6640625" style="8" customWidth="1"/>
    <col min="6" max="6" width="15.109375" style="8" customWidth="1"/>
    <col min="7" max="7" width="14" style="8" customWidth="1"/>
    <col min="8" max="8" width="11.44140625" style="8"/>
    <col min="9" max="9" width="12.88671875" style="8" customWidth="1"/>
    <col min="10" max="10" width="15.5546875" style="8" customWidth="1"/>
    <col min="11" max="11" width="14.44140625" style="8" customWidth="1"/>
    <col min="12" max="15" width="15.33203125" style="8" customWidth="1"/>
    <col min="16" max="16" width="6.6640625" style="9" customWidth="1"/>
    <col min="17" max="16384" width="11.44140625" style="9"/>
  </cols>
  <sheetData>
    <row r="1" spans="2:16" s="10" customFormat="1" ht="8.25" customHeight="1" x14ac:dyDescent="0.3">
      <c r="C1" s="11"/>
      <c r="D1" s="11"/>
      <c r="E1" s="11"/>
      <c r="F1" s="11"/>
      <c r="G1" s="11"/>
      <c r="H1" s="11"/>
      <c r="I1" s="11"/>
      <c r="J1" s="11"/>
      <c r="K1" s="11"/>
      <c r="L1" s="11"/>
      <c r="M1" s="11"/>
      <c r="N1" s="11"/>
      <c r="O1" s="11"/>
    </row>
    <row r="2" spans="2:16" s="10" customFormat="1" ht="15.75" customHeight="1" x14ac:dyDescent="0.3">
      <c r="B2" s="105" t="s">
        <v>95</v>
      </c>
      <c r="C2" s="105"/>
      <c r="D2" s="4"/>
      <c r="E2" s="4"/>
      <c r="F2" s="4"/>
      <c r="G2" s="4"/>
      <c r="H2" s="4"/>
      <c r="I2" s="4"/>
      <c r="J2" s="4"/>
      <c r="K2" s="4"/>
      <c r="L2" s="4"/>
      <c r="M2" s="4"/>
      <c r="N2" s="4"/>
      <c r="O2" s="4"/>
      <c r="P2" s="7"/>
    </row>
    <row r="3" spans="2:16" s="10" customFormat="1" ht="15.75" customHeight="1" x14ac:dyDescent="0.3">
      <c r="B3" s="105"/>
      <c r="C3" s="105"/>
      <c r="D3" s="4"/>
      <c r="E3" s="4"/>
      <c r="F3" s="4"/>
      <c r="G3" s="4"/>
      <c r="H3" s="4"/>
      <c r="I3" s="4"/>
      <c r="J3" s="4"/>
      <c r="K3" s="4"/>
      <c r="L3" s="4"/>
      <c r="M3" s="4"/>
      <c r="N3" s="4"/>
      <c r="O3" s="4"/>
      <c r="P3" s="7"/>
    </row>
    <row r="4" spans="2:16" s="10" customFormat="1" ht="15" customHeight="1" x14ac:dyDescent="0.3">
      <c r="B4" s="105"/>
      <c r="C4" s="105"/>
      <c r="D4" s="4"/>
      <c r="E4" s="4"/>
      <c r="F4" s="4"/>
      <c r="G4" s="4"/>
      <c r="H4" s="4"/>
      <c r="I4" s="4"/>
      <c r="J4" s="4"/>
      <c r="K4" s="4"/>
      <c r="L4" s="4"/>
      <c r="M4" s="4"/>
      <c r="N4" s="4"/>
      <c r="O4" s="4"/>
      <c r="P4" s="7"/>
    </row>
    <row r="5" spans="2:16" s="10" customFormat="1" ht="15.75" customHeight="1" x14ac:dyDescent="0.3">
      <c r="B5" s="7"/>
      <c r="C5" s="106"/>
      <c r="D5" s="107"/>
      <c r="E5" s="112" t="s">
        <v>0</v>
      </c>
      <c r="F5" s="113"/>
      <c r="G5" s="113"/>
      <c r="H5" s="113"/>
      <c r="I5" s="113"/>
      <c r="J5" s="113"/>
      <c r="K5" s="113"/>
      <c r="L5" s="114"/>
      <c r="M5" s="115" t="s">
        <v>1</v>
      </c>
      <c r="N5" s="115"/>
      <c r="O5" s="115"/>
      <c r="P5" s="7"/>
    </row>
    <row r="6" spans="2:16" s="10" customFormat="1" ht="15.75" customHeight="1" x14ac:dyDescent="0.3">
      <c r="B6" s="7"/>
      <c r="C6" s="108"/>
      <c r="D6" s="109"/>
      <c r="E6" s="112" t="s">
        <v>96</v>
      </c>
      <c r="F6" s="113"/>
      <c r="G6" s="113"/>
      <c r="H6" s="113"/>
      <c r="I6" s="113"/>
      <c r="J6" s="113"/>
      <c r="K6" s="113"/>
      <c r="L6" s="114"/>
      <c r="M6" s="115" t="s">
        <v>3</v>
      </c>
      <c r="N6" s="115"/>
      <c r="O6" s="115"/>
      <c r="P6" s="7"/>
    </row>
    <row r="7" spans="2:16" s="10" customFormat="1" ht="15.75" customHeight="1" x14ac:dyDescent="0.3">
      <c r="B7" s="7"/>
      <c r="C7" s="108"/>
      <c r="D7" s="109"/>
      <c r="E7" s="116" t="s">
        <v>4</v>
      </c>
      <c r="F7" s="117"/>
      <c r="G7" s="117"/>
      <c r="H7" s="117"/>
      <c r="I7" s="117"/>
      <c r="J7" s="117"/>
      <c r="K7" s="117"/>
      <c r="L7" s="118"/>
      <c r="M7" s="115" t="s">
        <v>5</v>
      </c>
      <c r="N7" s="115"/>
      <c r="O7" s="115"/>
      <c r="P7" s="7"/>
    </row>
    <row r="8" spans="2:16" s="10" customFormat="1" ht="15.75" customHeight="1" x14ac:dyDescent="0.3">
      <c r="B8" s="7"/>
      <c r="C8" s="110"/>
      <c r="D8" s="111"/>
      <c r="E8" s="119"/>
      <c r="F8" s="120"/>
      <c r="G8" s="120"/>
      <c r="H8" s="120"/>
      <c r="I8" s="120"/>
      <c r="J8" s="120"/>
      <c r="K8" s="120"/>
      <c r="L8" s="121"/>
      <c r="M8" s="115" t="s">
        <v>183</v>
      </c>
      <c r="N8" s="115"/>
      <c r="O8" s="115"/>
      <c r="P8" s="7"/>
    </row>
    <row r="9" spans="2:16" s="10" customFormat="1" ht="15.75" customHeight="1" x14ac:dyDescent="0.3">
      <c r="B9" s="7"/>
      <c r="C9" s="123"/>
      <c r="D9" s="123"/>
      <c r="E9" s="123"/>
      <c r="F9" s="123"/>
      <c r="G9" s="123"/>
      <c r="H9" s="123"/>
      <c r="I9" s="123"/>
      <c r="J9" s="123"/>
      <c r="K9" s="123"/>
      <c r="L9" s="123"/>
      <c r="M9" s="123"/>
      <c r="N9" s="123"/>
      <c r="O9" s="123"/>
      <c r="P9" s="7"/>
    </row>
    <row r="10" spans="2:16" s="10" customFormat="1" ht="15.75" customHeight="1" x14ac:dyDescent="0.3">
      <c r="B10" s="7"/>
      <c r="C10" s="124" t="s">
        <v>98</v>
      </c>
      <c r="D10" s="124"/>
      <c r="E10" s="124"/>
      <c r="F10" s="124"/>
      <c r="G10" s="124"/>
      <c r="H10" s="124"/>
      <c r="I10" s="124"/>
      <c r="J10" s="124"/>
      <c r="K10" s="124"/>
      <c r="L10" s="124"/>
      <c r="M10" s="124"/>
      <c r="N10" s="124"/>
      <c r="O10" s="124"/>
      <c r="P10" s="7"/>
    </row>
    <row r="11" spans="2:16" s="10" customFormat="1" ht="15" customHeight="1" x14ac:dyDescent="0.3">
      <c r="B11" s="7"/>
      <c r="C11" s="124"/>
      <c r="D11" s="124"/>
      <c r="E11" s="124"/>
      <c r="F11" s="124"/>
      <c r="G11" s="124"/>
      <c r="H11" s="124"/>
      <c r="I11" s="124"/>
      <c r="J11" s="124"/>
      <c r="K11" s="124"/>
      <c r="L11" s="124"/>
      <c r="M11" s="124"/>
      <c r="N11" s="124"/>
      <c r="O11" s="124"/>
      <c r="P11" s="7"/>
    </row>
    <row r="12" spans="2:16" s="10" customFormat="1" ht="62.25" customHeight="1" x14ac:dyDescent="0.3">
      <c r="B12" s="7"/>
      <c r="C12" s="125" t="s">
        <v>99</v>
      </c>
      <c r="D12" s="125"/>
      <c r="E12" s="126" t="s">
        <v>100</v>
      </c>
      <c r="F12" s="126"/>
      <c r="G12" s="126"/>
      <c r="H12" s="126"/>
      <c r="I12" s="127" t="s">
        <v>101</v>
      </c>
      <c r="J12" s="127"/>
      <c r="K12" s="128" t="s">
        <v>184</v>
      </c>
      <c r="L12" s="128"/>
      <c r="M12" s="128"/>
      <c r="N12" s="128"/>
      <c r="O12" s="128"/>
      <c r="P12" s="7"/>
    </row>
    <row r="13" spans="2:16" s="10" customFormat="1" x14ac:dyDescent="0.25">
      <c r="B13" s="7"/>
      <c r="C13" s="129" t="s">
        <v>12</v>
      </c>
      <c r="D13" s="129"/>
      <c r="E13" s="130" t="s">
        <v>102</v>
      </c>
      <c r="F13" s="130"/>
      <c r="G13" s="130"/>
      <c r="H13" s="130"/>
      <c r="I13" s="130"/>
      <c r="J13" s="130"/>
      <c r="K13" s="130"/>
      <c r="L13" s="130"/>
      <c r="M13" s="130"/>
      <c r="N13" s="130"/>
      <c r="O13" s="130"/>
      <c r="P13" s="7"/>
    </row>
    <row r="14" spans="2:16" s="10" customFormat="1" x14ac:dyDescent="0.3">
      <c r="B14" s="7"/>
      <c r="C14" s="129" t="s">
        <v>103</v>
      </c>
      <c r="D14" s="129"/>
      <c r="E14" s="131" t="s">
        <v>104</v>
      </c>
      <c r="F14" s="131"/>
      <c r="G14" s="131"/>
      <c r="H14" s="131"/>
      <c r="I14" s="131"/>
      <c r="J14" s="131"/>
      <c r="K14" s="131"/>
      <c r="L14" s="131"/>
      <c r="M14" s="131"/>
      <c r="N14" s="131"/>
      <c r="O14" s="131"/>
      <c r="P14" s="7"/>
    </row>
    <row r="15" spans="2:16" s="10" customFormat="1" x14ac:dyDescent="0.3">
      <c r="B15" s="7"/>
      <c r="C15" s="132"/>
      <c r="D15" s="133"/>
      <c r="E15" s="133"/>
      <c r="F15" s="133"/>
      <c r="G15" s="133"/>
      <c r="H15" s="133"/>
      <c r="I15" s="133"/>
      <c r="J15" s="133"/>
      <c r="K15" s="133"/>
      <c r="L15" s="133"/>
      <c r="M15" s="133"/>
      <c r="N15" s="133"/>
      <c r="O15" s="134"/>
      <c r="P15" s="7"/>
    </row>
    <row r="16" spans="2:16" s="10" customFormat="1" x14ac:dyDescent="0.3">
      <c r="B16" s="7"/>
      <c r="C16" s="122" t="s">
        <v>105</v>
      </c>
      <c r="D16" s="122"/>
      <c r="E16" s="122"/>
      <c r="F16" s="122"/>
      <c r="G16" s="122"/>
      <c r="H16" s="122"/>
      <c r="I16" s="122"/>
      <c r="J16" s="122"/>
      <c r="K16" s="122"/>
      <c r="L16" s="122"/>
      <c r="M16" s="122"/>
      <c r="N16" s="122"/>
      <c r="O16" s="122"/>
      <c r="P16" s="7"/>
    </row>
    <row r="17" spans="2:16" s="10" customFormat="1" ht="36" customHeight="1" x14ac:dyDescent="0.3">
      <c r="B17" s="7"/>
      <c r="C17" s="129" t="s">
        <v>106</v>
      </c>
      <c r="D17" s="129"/>
      <c r="E17" s="150">
        <v>1</v>
      </c>
      <c r="F17" s="151"/>
      <c r="G17" s="152"/>
      <c r="H17" s="129" t="s">
        <v>20</v>
      </c>
      <c r="I17" s="129"/>
      <c r="J17" s="153" t="s">
        <v>38</v>
      </c>
      <c r="K17" s="154"/>
      <c r="L17" s="129" t="s">
        <v>107</v>
      </c>
      <c r="M17" s="129"/>
      <c r="N17" s="268">
        <v>0.6</v>
      </c>
      <c r="O17" s="268"/>
      <c r="P17" s="135"/>
    </row>
    <row r="18" spans="2:16" s="10" customFormat="1" ht="29.25" customHeight="1" x14ac:dyDescent="0.3">
      <c r="B18" s="7"/>
      <c r="C18" s="129" t="s">
        <v>19</v>
      </c>
      <c r="D18" s="129"/>
      <c r="E18" s="129" t="s">
        <v>108</v>
      </c>
      <c r="F18" s="129"/>
      <c r="G18" s="153" t="s">
        <v>185</v>
      </c>
      <c r="H18" s="263"/>
      <c r="I18" s="263"/>
      <c r="J18" s="263"/>
      <c r="K18" s="154"/>
      <c r="L18" s="142" t="s">
        <v>110</v>
      </c>
      <c r="M18" s="143"/>
      <c r="N18" s="264" t="s">
        <v>186</v>
      </c>
      <c r="O18" s="265"/>
      <c r="P18" s="135"/>
    </row>
    <row r="19" spans="2:16" s="10" customFormat="1" ht="31.5" customHeight="1" x14ac:dyDescent="0.3">
      <c r="B19" s="7"/>
      <c r="C19" s="129"/>
      <c r="D19" s="129"/>
      <c r="E19" s="129" t="s">
        <v>112</v>
      </c>
      <c r="F19" s="129"/>
      <c r="G19" s="153" t="s">
        <v>187</v>
      </c>
      <c r="H19" s="263"/>
      <c r="I19" s="263"/>
      <c r="J19" s="263"/>
      <c r="K19" s="154"/>
      <c r="L19" s="144"/>
      <c r="M19" s="145"/>
      <c r="N19" s="266"/>
      <c r="O19" s="267"/>
      <c r="P19" s="7"/>
    </row>
    <row r="20" spans="2:16" s="10" customFormat="1" ht="15.75" customHeight="1" x14ac:dyDescent="0.3">
      <c r="B20" s="7"/>
      <c r="C20" s="142" t="s">
        <v>113</v>
      </c>
      <c r="D20" s="143"/>
      <c r="E20" s="158" t="s">
        <v>114</v>
      </c>
      <c r="F20" s="159"/>
      <c r="G20" s="160"/>
      <c r="H20" s="167" t="s">
        <v>115</v>
      </c>
      <c r="I20" s="168"/>
      <c r="J20" s="158" t="s">
        <v>168</v>
      </c>
      <c r="K20" s="160"/>
      <c r="L20" s="173" t="s">
        <v>117</v>
      </c>
      <c r="M20" s="174"/>
      <c r="N20" s="174"/>
      <c r="O20" s="175"/>
      <c r="P20" s="7"/>
    </row>
    <row r="21" spans="2:16" s="10" customFormat="1" ht="15.75" customHeight="1" x14ac:dyDescent="0.3">
      <c r="B21" s="7"/>
      <c r="C21" s="156"/>
      <c r="D21" s="157"/>
      <c r="E21" s="161"/>
      <c r="F21" s="162"/>
      <c r="G21" s="163"/>
      <c r="H21" s="169"/>
      <c r="I21" s="170"/>
      <c r="J21" s="161"/>
      <c r="K21" s="163"/>
      <c r="L21" s="18" t="s">
        <v>118</v>
      </c>
      <c r="M21" s="18" t="s">
        <v>119</v>
      </c>
      <c r="N21" s="18" t="s">
        <v>120</v>
      </c>
      <c r="O21" s="18" t="s">
        <v>121</v>
      </c>
      <c r="P21" s="7"/>
    </row>
    <row r="22" spans="2:16" s="10" customFormat="1" ht="15.75" customHeight="1" x14ac:dyDescent="0.3">
      <c r="B22" s="7"/>
      <c r="C22" s="144"/>
      <c r="D22" s="145"/>
      <c r="E22" s="164"/>
      <c r="F22" s="165"/>
      <c r="G22" s="166"/>
      <c r="H22" s="171"/>
      <c r="I22" s="172"/>
      <c r="J22" s="164"/>
      <c r="K22" s="166"/>
      <c r="L22" s="41" t="s">
        <v>188</v>
      </c>
      <c r="M22" s="42" t="s">
        <v>189</v>
      </c>
      <c r="N22" s="43" t="s">
        <v>190</v>
      </c>
      <c r="O22" s="44" t="s">
        <v>191</v>
      </c>
      <c r="P22" s="7"/>
    </row>
    <row r="23" spans="2:16" s="10" customFormat="1" ht="26.25" customHeight="1" x14ac:dyDescent="0.3">
      <c r="B23" s="7"/>
      <c r="C23" s="129" t="s">
        <v>126</v>
      </c>
      <c r="D23" s="129"/>
      <c r="E23" s="269" t="s">
        <v>192</v>
      </c>
      <c r="F23" s="270"/>
      <c r="G23" s="271"/>
      <c r="H23" s="183" t="s">
        <v>128</v>
      </c>
      <c r="I23" s="168"/>
      <c r="J23" s="176" t="s">
        <v>129</v>
      </c>
      <c r="K23" s="176"/>
      <c r="L23" s="125" t="s">
        <v>130</v>
      </c>
      <c r="M23" s="125"/>
      <c r="N23" s="176" t="s">
        <v>131</v>
      </c>
      <c r="O23" s="176"/>
      <c r="P23" s="7"/>
    </row>
    <row r="24" spans="2:16" s="10" customFormat="1" ht="26.25" customHeight="1" x14ac:dyDescent="0.3">
      <c r="B24" s="7"/>
      <c r="C24" s="129" t="s">
        <v>132</v>
      </c>
      <c r="D24" s="129"/>
      <c r="E24" s="269" t="s">
        <v>192</v>
      </c>
      <c r="F24" s="270"/>
      <c r="G24" s="271"/>
      <c r="H24" s="184"/>
      <c r="I24" s="172"/>
      <c r="J24" s="176"/>
      <c r="K24" s="176"/>
      <c r="L24" s="125"/>
      <c r="M24" s="125"/>
      <c r="N24" s="176"/>
      <c r="O24" s="176"/>
      <c r="P24" s="7"/>
    </row>
    <row r="25" spans="2:16" s="10" customFormat="1" ht="15.75" customHeight="1" x14ac:dyDescent="0.3">
      <c r="B25" s="7"/>
      <c r="C25" s="6"/>
      <c r="D25" s="6"/>
      <c r="E25" s="17"/>
      <c r="F25" s="17"/>
      <c r="G25" s="6"/>
      <c r="H25" s="6"/>
      <c r="I25" s="6"/>
      <c r="J25" s="17"/>
      <c r="K25" s="17"/>
      <c r="L25" s="6"/>
      <c r="M25" s="6"/>
      <c r="N25" s="17"/>
      <c r="O25" s="17"/>
      <c r="P25" s="7"/>
    </row>
    <row r="26" spans="2:16" s="10" customFormat="1" ht="15" customHeight="1" x14ac:dyDescent="0.3">
      <c r="B26" s="7"/>
      <c r="C26" s="122" t="s">
        <v>133</v>
      </c>
      <c r="D26" s="122"/>
      <c r="E26" s="122"/>
      <c r="F26" s="122"/>
      <c r="G26" s="122"/>
      <c r="H26" s="122"/>
      <c r="I26" s="122"/>
      <c r="J26" s="178"/>
      <c r="K26" s="178"/>
      <c r="L26" s="178"/>
      <c r="M26" s="178"/>
      <c r="N26" s="178"/>
      <c r="O26" s="178"/>
      <c r="P26" s="7"/>
    </row>
    <row r="27" spans="2:16" s="10" customFormat="1" ht="18.75" customHeight="1" x14ac:dyDescent="0.3">
      <c r="B27" s="7"/>
      <c r="C27" s="133"/>
      <c r="D27" s="133"/>
      <c r="E27" s="133"/>
      <c r="F27" s="133"/>
      <c r="G27" s="133"/>
      <c r="H27" s="133"/>
      <c r="I27" s="134"/>
      <c r="J27" s="179" t="s">
        <v>134</v>
      </c>
      <c r="K27" s="180"/>
      <c r="L27" s="180"/>
      <c r="M27" s="180"/>
      <c r="N27" s="180"/>
      <c r="O27" s="180"/>
      <c r="P27" s="135"/>
    </row>
    <row r="28" spans="2:16" s="10" customFormat="1" ht="24" customHeight="1" x14ac:dyDescent="0.3">
      <c r="B28" s="7"/>
      <c r="C28" s="133"/>
      <c r="D28" s="133"/>
      <c r="E28" s="133"/>
      <c r="F28" s="133"/>
      <c r="G28" s="133"/>
      <c r="H28" s="133"/>
      <c r="I28" s="134"/>
      <c r="J28" s="274" t="s">
        <v>256</v>
      </c>
      <c r="K28" s="274"/>
      <c r="L28" s="274"/>
      <c r="M28" s="274"/>
      <c r="N28" s="274"/>
      <c r="O28" s="275"/>
      <c r="P28" s="135"/>
    </row>
    <row r="29" spans="2:16" s="10" customFormat="1" ht="24" customHeight="1" x14ac:dyDescent="0.3">
      <c r="B29" s="7"/>
      <c r="C29" s="133"/>
      <c r="D29" s="133"/>
      <c r="E29" s="133"/>
      <c r="F29" s="133"/>
      <c r="G29" s="133"/>
      <c r="H29" s="133"/>
      <c r="I29" s="134"/>
      <c r="J29" s="274"/>
      <c r="K29" s="274"/>
      <c r="L29" s="274"/>
      <c r="M29" s="274"/>
      <c r="N29" s="274"/>
      <c r="O29" s="275"/>
      <c r="P29" s="7"/>
    </row>
    <row r="30" spans="2:16" s="10" customFormat="1" ht="24" customHeight="1" x14ac:dyDescent="0.3">
      <c r="B30" s="7"/>
      <c r="C30" s="133"/>
      <c r="D30" s="133"/>
      <c r="E30" s="133"/>
      <c r="F30" s="133"/>
      <c r="G30" s="133"/>
      <c r="H30" s="133"/>
      <c r="I30" s="134"/>
      <c r="J30" s="274"/>
      <c r="K30" s="274"/>
      <c r="L30" s="274"/>
      <c r="M30" s="274"/>
      <c r="N30" s="274"/>
      <c r="O30" s="275"/>
      <c r="P30" s="7"/>
    </row>
    <row r="31" spans="2:16" s="10" customFormat="1" ht="24" customHeight="1" x14ac:dyDescent="0.3">
      <c r="B31" s="7"/>
      <c r="C31" s="133"/>
      <c r="D31" s="133"/>
      <c r="E31" s="133"/>
      <c r="F31" s="133"/>
      <c r="G31" s="133"/>
      <c r="H31" s="133"/>
      <c r="I31" s="134"/>
      <c r="J31" s="274"/>
      <c r="K31" s="274"/>
      <c r="L31" s="274"/>
      <c r="M31" s="274"/>
      <c r="N31" s="274"/>
      <c r="O31" s="275"/>
      <c r="P31" s="7"/>
    </row>
    <row r="32" spans="2:16" s="10" customFormat="1" ht="24" customHeight="1" x14ac:dyDescent="0.3">
      <c r="B32" s="7"/>
      <c r="C32" s="133"/>
      <c r="D32" s="133"/>
      <c r="E32" s="133"/>
      <c r="F32" s="133"/>
      <c r="G32" s="133"/>
      <c r="H32" s="133"/>
      <c r="I32" s="134"/>
      <c r="J32" s="274"/>
      <c r="K32" s="274"/>
      <c r="L32" s="274"/>
      <c r="M32" s="274"/>
      <c r="N32" s="274"/>
      <c r="O32" s="275"/>
      <c r="P32" s="7"/>
    </row>
    <row r="33" spans="2:16" s="10" customFormat="1" ht="24" customHeight="1" x14ac:dyDescent="0.3">
      <c r="B33" s="7"/>
      <c r="C33" s="133"/>
      <c r="D33" s="133"/>
      <c r="E33" s="133"/>
      <c r="F33" s="133"/>
      <c r="G33" s="133"/>
      <c r="H33" s="133"/>
      <c r="I33" s="134"/>
      <c r="J33" s="274"/>
      <c r="K33" s="274"/>
      <c r="L33" s="274"/>
      <c r="M33" s="274"/>
      <c r="N33" s="274"/>
      <c r="O33" s="275"/>
      <c r="P33" s="7"/>
    </row>
    <row r="34" spans="2:16" s="10" customFormat="1" ht="22.5" customHeight="1" x14ac:dyDescent="0.3">
      <c r="B34" s="7"/>
      <c r="C34" s="133"/>
      <c r="D34" s="133"/>
      <c r="E34" s="133"/>
      <c r="F34" s="133"/>
      <c r="G34" s="133"/>
      <c r="H34" s="133"/>
      <c r="I34" s="134"/>
      <c r="J34" s="192" t="s">
        <v>135</v>
      </c>
      <c r="K34" s="193"/>
      <c r="L34" s="193"/>
      <c r="M34" s="193"/>
      <c r="N34" s="193"/>
      <c r="O34" s="193"/>
      <c r="P34" s="7"/>
    </row>
    <row r="35" spans="2:16" s="10" customFormat="1" ht="21" customHeight="1" x14ac:dyDescent="0.3">
      <c r="B35" s="7"/>
      <c r="C35" s="133"/>
      <c r="D35" s="133"/>
      <c r="E35" s="133"/>
      <c r="F35" s="133"/>
      <c r="G35" s="133"/>
      <c r="H35" s="133"/>
      <c r="I35" s="134"/>
      <c r="J35" s="274" t="s">
        <v>257</v>
      </c>
      <c r="K35" s="274"/>
      <c r="L35" s="274"/>
      <c r="M35" s="274"/>
      <c r="N35" s="274"/>
      <c r="O35" s="275"/>
      <c r="P35" s="7"/>
    </row>
    <row r="36" spans="2:16" s="10" customFormat="1" ht="21" customHeight="1" x14ac:dyDescent="0.3">
      <c r="B36" s="7"/>
      <c r="C36" s="133"/>
      <c r="D36" s="133"/>
      <c r="E36" s="133"/>
      <c r="F36" s="133"/>
      <c r="G36" s="133"/>
      <c r="H36" s="133"/>
      <c r="I36" s="134"/>
      <c r="J36" s="274"/>
      <c r="K36" s="274"/>
      <c r="L36" s="274"/>
      <c r="M36" s="274"/>
      <c r="N36" s="274"/>
      <c r="O36" s="275"/>
      <c r="P36" s="7"/>
    </row>
    <row r="37" spans="2:16" s="10" customFormat="1" ht="21" customHeight="1" x14ac:dyDescent="0.3">
      <c r="B37" s="7"/>
      <c r="C37" s="133"/>
      <c r="D37" s="133"/>
      <c r="E37" s="133"/>
      <c r="F37" s="133"/>
      <c r="G37" s="133"/>
      <c r="H37" s="133"/>
      <c r="I37" s="134"/>
      <c r="J37" s="274"/>
      <c r="K37" s="274"/>
      <c r="L37" s="274"/>
      <c r="M37" s="274"/>
      <c r="N37" s="274"/>
      <c r="O37" s="275"/>
      <c r="P37" s="7"/>
    </row>
    <row r="38" spans="2:16" s="10" customFormat="1" ht="21" customHeight="1" x14ac:dyDescent="0.3">
      <c r="B38" s="7"/>
      <c r="C38" s="133"/>
      <c r="D38" s="133"/>
      <c r="E38" s="133"/>
      <c r="F38" s="133"/>
      <c r="G38" s="133"/>
      <c r="H38" s="133"/>
      <c r="I38" s="134"/>
      <c r="J38" s="274"/>
      <c r="K38" s="274"/>
      <c r="L38" s="274"/>
      <c r="M38" s="274"/>
      <c r="N38" s="274"/>
      <c r="O38" s="275"/>
      <c r="P38" s="7"/>
    </row>
    <row r="39" spans="2:16" s="10" customFormat="1" ht="21" customHeight="1" x14ac:dyDescent="0.3">
      <c r="B39" s="7"/>
      <c r="C39" s="133"/>
      <c r="D39" s="133"/>
      <c r="E39" s="133"/>
      <c r="F39" s="133"/>
      <c r="G39" s="133"/>
      <c r="H39" s="133"/>
      <c r="I39" s="134"/>
      <c r="J39" s="274"/>
      <c r="K39" s="274"/>
      <c r="L39" s="274"/>
      <c r="M39" s="274"/>
      <c r="N39" s="274"/>
      <c r="O39" s="275"/>
      <c r="P39" s="7"/>
    </row>
    <row r="40" spans="2:16" s="10" customFormat="1" ht="39" customHeight="1" x14ac:dyDescent="0.3">
      <c r="B40" s="7"/>
      <c r="C40" s="133"/>
      <c r="D40" s="133"/>
      <c r="E40" s="133"/>
      <c r="F40" s="133"/>
      <c r="G40" s="133"/>
      <c r="H40" s="133"/>
      <c r="I40" s="134"/>
      <c r="J40" s="274"/>
      <c r="K40" s="274"/>
      <c r="L40" s="274"/>
      <c r="M40" s="274"/>
      <c r="N40" s="274"/>
      <c r="O40" s="275"/>
      <c r="P40" s="7"/>
    </row>
    <row r="41" spans="2:16" s="10" customFormat="1" ht="15.75" customHeight="1" x14ac:dyDescent="0.3">
      <c r="B41" s="7"/>
      <c r="C41" s="133"/>
      <c r="D41" s="133"/>
      <c r="E41" s="133"/>
      <c r="F41" s="133"/>
      <c r="G41" s="133"/>
      <c r="H41" s="133"/>
      <c r="I41" s="134"/>
      <c r="J41" s="192" t="s">
        <v>136</v>
      </c>
      <c r="K41" s="193"/>
      <c r="L41" s="193"/>
      <c r="M41" s="193"/>
      <c r="N41" s="193"/>
      <c r="O41" s="193"/>
      <c r="P41" s="7"/>
    </row>
    <row r="42" spans="2:16" s="10" customFormat="1" ht="15.75" customHeight="1" x14ac:dyDescent="0.3">
      <c r="B42" s="7"/>
      <c r="C42" s="133"/>
      <c r="D42" s="133"/>
      <c r="E42" s="133"/>
      <c r="F42" s="133"/>
      <c r="G42" s="133"/>
      <c r="H42" s="133"/>
      <c r="I42" s="134"/>
      <c r="J42" s="194" t="str">
        <f>E14</f>
        <v>Vicerrectoría Académica</v>
      </c>
      <c r="K42" s="195"/>
      <c r="L42" s="195"/>
      <c r="M42" s="195"/>
      <c r="N42" s="195"/>
      <c r="O42" s="195"/>
      <c r="P42" s="7"/>
    </row>
    <row r="43" spans="2:16" s="10" customFormat="1" ht="16.5" customHeight="1" x14ac:dyDescent="0.3">
      <c r="B43" s="7"/>
      <c r="C43" s="133"/>
      <c r="D43" s="133"/>
      <c r="E43" s="133"/>
      <c r="F43" s="133"/>
      <c r="G43" s="133"/>
      <c r="H43" s="133"/>
      <c r="I43" s="134"/>
      <c r="J43" s="181"/>
      <c r="K43" s="182"/>
      <c r="L43" s="182"/>
      <c r="M43" s="182"/>
      <c r="N43" s="182"/>
      <c r="O43" s="182"/>
      <c r="P43" s="7"/>
    </row>
    <row r="44" spans="2:16" s="10" customFormat="1" ht="16.5" customHeight="1" x14ac:dyDescent="0.3">
      <c r="B44" s="7"/>
      <c r="C44" s="5"/>
      <c r="D44" s="5"/>
      <c r="E44" s="5"/>
      <c r="F44" s="5"/>
      <c r="G44" s="5"/>
      <c r="H44" s="5"/>
      <c r="I44" s="5"/>
      <c r="J44" s="5"/>
      <c r="K44" s="5"/>
      <c r="L44" s="5"/>
      <c r="M44" s="5"/>
      <c r="N44" s="5"/>
      <c r="O44" s="5"/>
      <c r="P44" s="7"/>
    </row>
    <row r="45" spans="2:16" s="13" customFormat="1" ht="15" customHeight="1" x14ac:dyDescent="0.3">
      <c r="B45" s="12"/>
      <c r="C45" s="196" t="s">
        <v>137</v>
      </c>
      <c r="D45" s="197"/>
      <c r="E45" s="197"/>
      <c r="F45" s="197"/>
      <c r="G45" s="197"/>
      <c r="H45" s="197"/>
      <c r="I45" s="197"/>
      <c r="J45" s="197"/>
      <c r="K45" s="197"/>
      <c r="L45" s="197"/>
      <c r="M45" s="197"/>
      <c r="N45" s="197"/>
      <c r="O45" s="198"/>
      <c r="P45" s="12"/>
    </row>
    <row r="46" spans="2:16" s="13" customFormat="1" x14ac:dyDescent="0.3">
      <c r="B46" s="12"/>
      <c r="C46" s="24" t="s">
        <v>9</v>
      </c>
      <c r="D46" s="18" t="str">
        <f ca="1">IF(J23="MENSUAL","ENERO",IF(J23="TRIMESTRAL","MARZO",IF(J23="SEMESTRAL","JUNIO",IF(J23="ANUAL",YEAR(TODAY()),""))))</f>
        <v>JUNIO</v>
      </c>
      <c r="E46" s="18" t="str">
        <f>IF(J23="MENSUAL","FEBRERO",IF(J23="TRIMESTRAL","JUNIO",IF(J23="SEMESTRAL","DICIEMBRE","")))</f>
        <v>DICIEMBRE</v>
      </c>
      <c r="F46" s="18" t="str">
        <f>IF(J23="MENSUAL","MARZO",IF(J23="TRIMESTRAL","SEPTIEMBRE",""))</f>
        <v/>
      </c>
      <c r="G46" s="18" t="str">
        <f>IF(J23="MENSUAL","ABRIL",IF(J23="TRIMESTRAL","DICIEMBRE",""))</f>
        <v/>
      </c>
      <c r="H46" s="18" t="str">
        <f>IF(J23="MENSUAL","MAYO","")</f>
        <v/>
      </c>
      <c r="I46" s="18" t="str">
        <f>IF(J23="MENSUAL","JUNIO","")</f>
        <v/>
      </c>
      <c r="J46" s="18" t="str">
        <f>IF(J23="MENSUAL","JULIO","")</f>
        <v/>
      </c>
      <c r="K46" s="18" t="str">
        <f>IF(J23="MENSUAL","AGOSTO","")</f>
        <v/>
      </c>
      <c r="L46" s="18" t="str">
        <f>IF(J23="MENSUAL","SEPTIEMBRE","")</f>
        <v/>
      </c>
      <c r="M46" s="18" t="str">
        <f>IF(J23="MENSUAL","OCTUBRE","")</f>
        <v/>
      </c>
      <c r="N46" s="18" t="str">
        <f>IF(J23="MENSUAL","NOVIEMBRE","")</f>
        <v/>
      </c>
      <c r="O46" s="18" t="str">
        <f>IF(J23="MENSUAL","DICIEMBRE","")</f>
        <v/>
      </c>
      <c r="P46" s="12"/>
    </row>
    <row r="47" spans="2:16" s="13" customFormat="1" ht="57.75" customHeight="1" x14ac:dyDescent="0.3">
      <c r="B47" s="12"/>
      <c r="C47" s="45" t="str">
        <f>G18</f>
        <v>Número de convenios en ejecución*100</v>
      </c>
      <c r="D47" s="18">
        <v>10</v>
      </c>
      <c r="E47" s="101">
        <v>17</v>
      </c>
      <c r="F47" s="18"/>
      <c r="G47" s="18"/>
      <c r="H47" s="18"/>
      <c r="I47" s="18"/>
      <c r="J47" s="18"/>
      <c r="K47" s="18"/>
      <c r="L47" s="18"/>
      <c r="M47" s="18"/>
      <c r="N47" s="18"/>
      <c r="O47" s="18"/>
      <c r="P47" s="12"/>
    </row>
    <row r="48" spans="2:16" s="13" customFormat="1" ht="48" customHeight="1" x14ac:dyDescent="0.3">
      <c r="B48" s="12"/>
      <c r="C48" s="45" t="str">
        <f>G19</f>
        <v xml:space="preserve">Número de convenios internacionales vigentes en la UDEC </v>
      </c>
      <c r="D48" s="18">
        <v>36</v>
      </c>
      <c r="E48" s="101">
        <v>30</v>
      </c>
      <c r="F48" s="18"/>
      <c r="G48" s="18"/>
      <c r="H48" s="18"/>
      <c r="I48" s="18"/>
      <c r="J48" s="18"/>
      <c r="K48" s="18"/>
      <c r="L48" s="18"/>
      <c r="M48" s="18"/>
      <c r="N48" s="18"/>
      <c r="O48" s="18"/>
      <c r="P48" s="14"/>
    </row>
    <row r="49" spans="1:28" s="13" customFormat="1" x14ac:dyDescent="0.3">
      <c r="B49" s="12"/>
      <c r="C49" s="2" t="s">
        <v>138</v>
      </c>
      <c r="D49" s="46">
        <f>IFERROR(IF($E$17=1,D47/D48,IF($E$17=2,D47,"")),"")</f>
        <v>0.27777777777777779</v>
      </c>
      <c r="E49" s="46">
        <f>IFERROR(IF($E$17=1,E47/E48,IF($E$17=2,E47,"")),"")</f>
        <v>0.56666666666666665</v>
      </c>
      <c r="F49" s="38" t="str">
        <f t="shared" ref="F49:O49" si="0">IFERROR(IF($E$17=1,F47/F48,IF($E$17=2,F47,"")),"")</f>
        <v/>
      </c>
      <c r="G49" s="38" t="str">
        <f t="shared" si="0"/>
        <v/>
      </c>
      <c r="H49" s="38" t="str">
        <f t="shared" si="0"/>
        <v/>
      </c>
      <c r="I49" s="38" t="str">
        <f t="shared" si="0"/>
        <v/>
      </c>
      <c r="J49" s="38" t="str">
        <f t="shared" si="0"/>
        <v/>
      </c>
      <c r="K49" s="38" t="str">
        <f t="shared" si="0"/>
        <v/>
      </c>
      <c r="L49" s="38" t="str">
        <f t="shared" si="0"/>
        <v/>
      </c>
      <c r="M49" s="38" t="str">
        <f t="shared" si="0"/>
        <v/>
      </c>
      <c r="N49" s="38" t="str">
        <f t="shared" si="0"/>
        <v/>
      </c>
      <c r="O49" s="38" t="str">
        <f t="shared" si="0"/>
        <v/>
      </c>
      <c r="P49" s="12"/>
      <c r="R49" s="39"/>
    </row>
    <row r="50" spans="1:28" s="13" customFormat="1" x14ac:dyDescent="0.3">
      <c r="B50" s="12"/>
      <c r="C50" s="3" t="s">
        <v>139</v>
      </c>
      <c r="D50" s="46">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0.3</v>
      </c>
      <c r="E50" s="46">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0.6</v>
      </c>
      <c r="F50" s="38" t="str">
        <f>IF(AND(N23="ANUAL",J23="MENSUAL"),N17/12+E50,IF(AND(N23="ANUAL",J23="TRIMESTRAL"),N17/4+E50,IF(AND(N23="SEMESTRAL",J23="MENSUAL"),N17/6+E50,IF(AND(N23="SEMESTRAL",J23="TRIMESTRAL"),N17/2,IF(AND(N23="TRIMESTRAL",J23="MENSUAL"),N17/3+E50,IF(AND(N23="TRIMESTRAL",J23="TRIMESTRAL"),N17,IF(AND(N23="MENSUAL",J23="MENSUAL"),N17,"")))))))</f>
        <v/>
      </c>
      <c r="G50" s="38" t="str">
        <f>IF(AND(N23="ANUAL",J23="MENSUAL"),N17/12+F50,IF(AND(N23="ANUAL",J23="TRIMESTRAL"),N17/4+F50,IF(AND(N23="SEMESTRAL",J23="MENSUAL"),N17/6+F50,IF(AND(N23="SEMESTRAL",J23="TRIMESTRAL"),N17/2+F50,IF(AND(N23="TRIMESTRAL",J23="MENSUAL"),N17/3,IF(AND(N23="TRIMESTRAL",J23="TRIMESTRAL"),N17,IF(AND(N23="MENSUAL",J23="MENSUAL"),N17,"")))))))</f>
        <v/>
      </c>
      <c r="H50" s="38" t="str">
        <f>IF(AND($N$23="ANUAL",$J$23="MENSUAL"),$N$17/12+G50,IF(AND(N23="SEMESTRAL",J23="MENSUAL"),N17/6+G50,IF(AND(N23="TRIMESTRAL",J23="MENSUAL"),N17/3+G50,IF(AND(N23="MENSUAL",J23="MENSUAL"),N17,""))))</f>
        <v/>
      </c>
      <c r="I50" s="38" t="str">
        <f>IF(AND($N$23="ANUAL",$J$23="MENSUAL"),$N$17/12+H50,IF(AND(N23="SEMESTRAL",J23="MENSUAL"),N17/6+H50,IF(AND(N23="TRIMESTRAL",J23="MENSUAL"),N17/3+H50,IF(AND(N23="MENSUAL",J23="MENSUAL"),N17,""))))</f>
        <v/>
      </c>
      <c r="J50" s="38" t="str">
        <f>IF(AND($N$23="ANUAL",$J$23="MENSUAL"),$N$17/12+I50,IF(AND(N23="SEMESTRAL",J23="MENSUAL"),N17/6,IF(AND(N23="TRIMESTRAL",J23="MENSUAL"),N17/3,IF(AND(N23="MENSUAL",J23="MENSUAL"),N17,""))))</f>
        <v/>
      </c>
      <c r="K50" s="38" t="str">
        <f>IF(AND($N$23="ANUAL",$J$23="MENSUAL"),$N$17/12+J50,IF(AND(N23="SEMESTRAL",J23="MENSUAL"),N17/6+J50,IF(AND(N23="TRIMESTRAL",J23="MENSUAL"),N17/3+J50,IF(AND(N23="MENSUAL",J23="MENSUAL"),N17,""))))</f>
        <v/>
      </c>
      <c r="L50" s="38" t="str">
        <f>IF(AND($N$23="ANUAL",$J$23="MENSUAL"),$N$17/12+K50,IF(AND(N23="SEMESTRAL",J23="MENSUAL"),N17/6+K50,IF(AND(N23="TRIMESTRAL",J23="MENSUAL"),N17/3+K50,IF(AND(N23="MENSUAL",J23="MENSUAL"),N17,""))))</f>
        <v/>
      </c>
      <c r="M50" s="38" t="str">
        <f>IF(AND($N$23="ANUAL",$J$23="MENSUAL"),$N$17/12+L50,IF(AND(N23="SEMESTRAL",J23="MENSUAL"),N17/6+L50,IF(AND(N23="TRIMESTRAL",J23="MENSUAL"),N17/3,IF(AND(N23="MENSUAL",J23="MENSUAL"),N17,""))))</f>
        <v/>
      </c>
      <c r="N50" s="38" t="str">
        <f>IF(AND($N$23="ANUAL",$J$23="MENSUAL"),$N$17/12+M50,IF(AND(N23="SEMESTRAL",J23="MENSUAL"),N17/6+M50,IF(AND(N23="TRIMESTRAL",J23="MENSUAL"),N17/3+M50,IF(AND(N23="MENSUAL",J23="MENSUAL"),N17,""))))</f>
        <v/>
      </c>
      <c r="O50" s="38" t="str">
        <f>IF(AND($N$23="ANUAL",$J$23="MENSUAL"),$N$17/12+N50,IF(AND(N23="SEMESTRAL",J23="MENSUAL"),N17/6+N50,IF(AND(N23="TRIMESTRAL",J23="MENSUAL"),N17/3+N50,IF(AND(N23="MENSUAL",J23="MENSUAL"),N17,""))))</f>
        <v/>
      </c>
      <c r="P50" s="12"/>
    </row>
    <row r="51" spans="1:28" s="13" customFormat="1" x14ac:dyDescent="0.3">
      <c r="B51" s="12"/>
      <c r="C51" s="5"/>
      <c r="D51" s="5"/>
      <c r="E51" s="5"/>
      <c r="F51" s="5"/>
      <c r="G51" s="5"/>
      <c r="H51" s="5"/>
      <c r="I51" s="5"/>
      <c r="J51" s="5"/>
      <c r="K51" s="5"/>
      <c r="L51" s="5"/>
      <c r="M51" s="5"/>
      <c r="N51" s="5"/>
      <c r="O51" s="5"/>
      <c r="P51" s="12"/>
    </row>
    <row r="52" spans="1:28" s="15" customFormat="1" x14ac:dyDescent="0.25">
      <c r="A52" s="16"/>
      <c r="B52" s="1"/>
      <c r="C52" s="204" t="s">
        <v>115</v>
      </c>
      <c r="D52" s="204"/>
      <c r="E52" s="204"/>
      <c r="F52" s="204"/>
      <c r="G52" s="204"/>
      <c r="H52" s="204"/>
      <c r="I52" s="204"/>
      <c r="J52" s="204"/>
      <c r="K52" s="204"/>
      <c r="L52" s="204"/>
      <c r="M52" s="204"/>
      <c r="N52" s="204"/>
      <c r="O52" s="204"/>
      <c r="P52" s="1"/>
      <c r="Q52" s="16"/>
      <c r="R52" s="16"/>
      <c r="S52" s="16"/>
      <c r="T52" s="16"/>
      <c r="U52" s="16"/>
      <c r="V52" s="16"/>
      <c r="W52" s="16"/>
      <c r="X52" s="16"/>
      <c r="Y52" s="16"/>
      <c r="Z52" s="16"/>
      <c r="AA52" s="16"/>
      <c r="AB52" s="16"/>
    </row>
    <row r="53" spans="1:28" s="15" customFormat="1" x14ac:dyDescent="0.25">
      <c r="A53" s="16"/>
      <c r="B53" s="1"/>
      <c r="C53" s="185" t="s">
        <v>140</v>
      </c>
      <c r="D53" s="185"/>
      <c r="E53" s="185"/>
      <c r="F53" s="185"/>
      <c r="G53" s="185" t="s">
        <v>141</v>
      </c>
      <c r="H53" s="185"/>
      <c r="I53" s="185"/>
      <c r="J53" s="185"/>
      <c r="K53" s="185" t="s">
        <v>142</v>
      </c>
      <c r="L53" s="185"/>
      <c r="M53" s="185"/>
      <c r="N53" s="185"/>
      <c r="O53" s="185"/>
      <c r="P53" s="1"/>
      <c r="Q53" s="16"/>
      <c r="R53" s="16"/>
      <c r="S53" s="16"/>
      <c r="T53" s="16"/>
      <c r="U53" s="16"/>
      <c r="V53" s="16"/>
      <c r="W53" s="16"/>
      <c r="X53" s="16"/>
      <c r="Y53" s="16"/>
      <c r="Z53" s="16"/>
      <c r="AA53" s="16"/>
      <c r="AB53" s="16"/>
    </row>
    <row r="54" spans="1:28" s="15" customFormat="1" x14ac:dyDescent="0.25">
      <c r="A54" s="16"/>
      <c r="B54" s="1"/>
      <c r="C54" s="272"/>
      <c r="D54" s="272"/>
      <c r="E54" s="272"/>
      <c r="F54" s="272"/>
      <c r="G54" s="273"/>
      <c r="H54" s="273"/>
      <c r="I54" s="273"/>
      <c r="J54" s="273"/>
      <c r="K54" s="272"/>
      <c r="L54" s="272"/>
      <c r="M54" s="272"/>
      <c r="N54" s="272"/>
      <c r="O54" s="272"/>
      <c r="P54" s="1"/>
      <c r="Q54" s="16"/>
      <c r="R54" s="16"/>
      <c r="S54" s="16"/>
      <c r="T54" s="16"/>
      <c r="U54" s="16"/>
      <c r="V54" s="16"/>
      <c r="W54" s="16"/>
      <c r="X54" s="16"/>
      <c r="Y54" s="16"/>
      <c r="Z54" s="16"/>
      <c r="AA54" s="16"/>
      <c r="AB54" s="16"/>
    </row>
    <row r="55" spans="1:28" s="15" customFormat="1" x14ac:dyDescent="0.25">
      <c r="A55" s="16"/>
      <c r="B55" s="1"/>
      <c r="C55" s="272"/>
      <c r="D55" s="272"/>
      <c r="E55" s="272"/>
      <c r="F55" s="272"/>
      <c r="G55" s="273"/>
      <c r="H55" s="273"/>
      <c r="I55" s="273"/>
      <c r="J55" s="273"/>
      <c r="K55" s="272"/>
      <c r="L55" s="272"/>
      <c r="M55" s="272"/>
      <c r="N55" s="272"/>
      <c r="O55" s="272"/>
      <c r="P55" s="1"/>
      <c r="Q55" s="16"/>
      <c r="R55" s="16"/>
      <c r="S55" s="16"/>
      <c r="T55" s="16"/>
      <c r="U55" s="16"/>
      <c r="V55" s="16"/>
      <c r="W55" s="16"/>
      <c r="X55" s="16"/>
      <c r="Y55" s="16"/>
      <c r="Z55" s="16"/>
      <c r="AA55" s="16"/>
      <c r="AB55" s="16"/>
    </row>
    <row r="56" spans="1:28" s="15" customFormat="1" x14ac:dyDescent="0.25">
      <c r="A56" s="16"/>
      <c r="B56" s="1"/>
      <c r="C56" s="272"/>
      <c r="D56" s="272"/>
      <c r="E56" s="272"/>
      <c r="F56" s="272"/>
      <c r="G56" s="273"/>
      <c r="H56" s="273"/>
      <c r="I56" s="273"/>
      <c r="J56" s="273"/>
      <c r="K56" s="272"/>
      <c r="L56" s="272"/>
      <c r="M56" s="272"/>
      <c r="N56" s="272"/>
      <c r="O56" s="272"/>
      <c r="P56" s="1"/>
      <c r="Q56" s="16"/>
      <c r="R56" s="16"/>
      <c r="S56" s="16"/>
      <c r="T56" s="16"/>
      <c r="U56" s="16"/>
      <c r="V56" s="16"/>
      <c r="W56" s="16"/>
      <c r="X56" s="16"/>
      <c r="Y56" s="16"/>
      <c r="Z56" s="16"/>
      <c r="AA56" s="16"/>
      <c r="AB56" s="16"/>
    </row>
    <row r="57" spans="1:28" s="15" customFormat="1" x14ac:dyDescent="0.25">
      <c r="A57" s="16"/>
      <c r="B57" s="1"/>
      <c r="C57" s="272"/>
      <c r="D57" s="272"/>
      <c r="E57" s="272"/>
      <c r="F57" s="272"/>
      <c r="G57" s="272"/>
      <c r="H57" s="272"/>
      <c r="I57" s="272"/>
      <c r="J57" s="272"/>
      <c r="K57" s="272"/>
      <c r="L57" s="272"/>
      <c r="M57" s="272"/>
      <c r="N57" s="272"/>
      <c r="O57" s="272"/>
      <c r="P57" s="1"/>
      <c r="Q57" s="16"/>
      <c r="R57" s="16"/>
      <c r="S57" s="16"/>
      <c r="T57" s="16"/>
      <c r="U57" s="16"/>
      <c r="V57" s="16"/>
      <c r="W57" s="16"/>
      <c r="X57" s="16"/>
      <c r="Y57" s="16"/>
      <c r="Z57" s="16"/>
      <c r="AA57" s="16"/>
      <c r="AB57" s="16"/>
    </row>
    <row r="58" spans="1:28" s="15" customFormat="1" x14ac:dyDescent="0.25">
      <c r="A58" s="16"/>
      <c r="B58" s="1"/>
      <c r="C58" s="272"/>
      <c r="D58" s="272"/>
      <c r="E58" s="272"/>
      <c r="F58" s="272"/>
      <c r="G58" s="272"/>
      <c r="H58" s="272"/>
      <c r="I58" s="272"/>
      <c r="J58" s="272"/>
      <c r="K58" s="272"/>
      <c r="L58" s="272"/>
      <c r="M58" s="272"/>
      <c r="N58" s="272"/>
      <c r="O58" s="272"/>
      <c r="P58" s="1"/>
      <c r="Q58" s="16"/>
      <c r="R58" s="16"/>
      <c r="S58" s="16"/>
      <c r="T58" s="16"/>
      <c r="U58" s="16"/>
      <c r="V58" s="16"/>
      <c r="W58" s="16"/>
      <c r="X58" s="16"/>
      <c r="Y58" s="16"/>
      <c r="Z58" s="16"/>
      <c r="AA58" s="16"/>
      <c r="AB58" s="16"/>
    </row>
    <row r="59" spans="1:28" s="15" customFormat="1" x14ac:dyDescent="0.25">
      <c r="A59" s="16"/>
      <c r="B59" s="1"/>
      <c r="C59" s="272"/>
      <c r="D59" s="272"/>
      <c r="E59" s="272"/>
      <c r="F59" s="272"/>
      <c r="G59" s="272"/>
      <c r="H59" s="272"/>
      <c r="I59" s="272"/>
      <c r="J59" s="272"/>
      <c r="K59" s="272"/>
      <c r="L59" s="272"/>
      <c r="M59" s="272"/>
      <c r="N59" s="272"/>
      <c r="O59" s="272"/>
      <c r="P59" s="1"/>
      <c r="Q59" s="16"/>
      <c r="R59" s="16"/>
      <c r="S59" s="16"/>
      <c r="T59" s="16"/>
      <c r="U59" s="16"/>
      <c r="V59" s="16"/>
      <c r="W59" s="16"/>
      <c r="X59" s="16"/>
      <c r="Y59" s="16"/>
      <c r="Z59" s="16"/>
      <c r="AA59" s="16"/>
      <c r="AB59" s="16"/>
    </row>
    <row r="60" spans="1:28" s="15" customFormat="1" x14ac:dyDescent="0.25">
      <c r="A60" s="16"/>
      <c r="B60" s="1"/>
      <c r="C60" s="214"/>
      <c r="D60" s="214"/>
      <c r="E60" s="214"/>
      <c r="F60" s="214"/>
      <c r="G60" s="214"/>
      <c r="H60" s="214"/>
      <c r="I60" s="214"/>
      <c r="J60" s="214"/>
      <c r="K60" s="214"/>
      <c r="L60" s="214"/>
      <c r="M60" s="214"/>
      <c r="N60" s="214"/>
      <c r="O60" s="214"/>
      <c r="P60" s="1"/>
      <c r="Q60" s="16"/>
      <c r="R60" s="16"/>
      <c r="S60" s="16"/>
      <c r="T60" s="16"/>
      <c r="U60" s="16"/>
      <c r="V60" s="16"/>
      <c r="W60" s="16"/>
      <c r="X60" s="16"/>
      <c r="Y60" s="16"/>
      <c r="Z60" s="16"/>
      <c r="AA60" s="16"/>
      <c r="AB60" s="16"/>
    </row>
    <row r="61" spans="1:28" s="15" customFormat="1" x14ac:dyDescent="0.25">
      <c r="A61" s="16"/>
      <c r="B61" s="1"/>
      <c r="C61" s="20"/>
      <c r="D61" s="40"/>
      <c r="E61" s="40"/>
      <c r="F61" s="40"/>
      <c r="G61" s="40"/>
      <c r="H61" s="40"/>
      <c r="I61" s="40"/>
      <c r="J61" s="40"/>
      <c r="K61" s="40"/>
      <c r="L61" s="40"/>
      <c r="M61" s="40"/>
      <c r="N61" s="40"/>
      <c r="O61" s="40"/>
      <c r="P61" s="1"/>
      <c r="Q61" s="16"/>
      <c r="R61" s="16"/>
      <c r="S61" s="16"/>
      <c r="T61" s="16"/>
      <c r="U61" s="16"/>
      <c r="V61" s="16"/>
      <c r="W61" s="16"/>
      <c r="X61" s="16"/>
      <c r="Y61" s="16"/>
      <c r="Z61" s="16"/>
      <c r="AA61" s="16"/>
      <c r="AB61" s="16"/>
    </row>
    <row r="62" spans="1:28" s="15" customFormat="1" x14ac:dyDescent="0.25">
      <c r="A62" s="16"/>
      <c r="B62" s="1"/>
      <c r="C62" s="20"/>
      <c r="D62" s="40"/>
      <c r="E62" s="40"/>
      <c r="F62" s="40"/>
      <c r="G62" s="40"/>
      <c r="H62" s="40"/>
      <c r="I62" s="40"/>
      <c r="J62" s="40"/>
      <c r="K62" s="40"/>
      <c r="L62" s="40"/>
      <c r="M62" s="40"/>
      <c r="N62" s="40"/>
      <c r="O62" s="40"/>
      <c r="P62" s="1"/>
      <c r="Q62" s="16"/>
      <c r="R62" s="16"/>
      <c r="S62" s="16"/>
      <c r="T62" s="16"/>
      <c r="U62" s="16"/>
      <c r="V62" s="16"/>
      <c r="W62" s="16"/>
      <c r="X62" s="16"/>
      <c r="Y62" s="16"/>
      <c r="Z62" s="16"/>
      <c r="AA62" s="16"/>
      <c r="AB62" s="16"/>
    </row>
    <row r="63" spans="1:28" s="15" customFormat="1" x14ac:dyDescent="0.25">
      <c r="A63" s="16"/>
      <c r="B63" s="1"/>
      <c r="C63" s="20"/>
      <c r="D63" s="40"/>
      <c r="E63" s="40"/>
      <c r="F63" s="40"/>
      <c r="G63" s="40"/>
      <c r="H63" s="40"/>
      <c r="I63" s="40"/>
      <c r="J63" s="40"/>
      <c r="K63" s="40"/>
      <c r="L63" s="40"/>
      <c r="M63" s="40"/>
      <c r="N63" s="40"/>
      <c r="O63" s="40"/>
      <c r="P63" s="1"/>
      <c r="Q63" s="16"/>
      <c r="R63" s="16"/>
      <c r="S63" s="16"/>
      <c r="T63" s="16"/>
      <c r="U63" s="16"/>
      <c r="V63" s="16"/>
      <c r="W63" s="16"/>
      <c r="X63" s="16"/>
      <c r="Y63" s="16"/>
      <c r="Z63" s="16"/>
      <c r="AA63" s="16"/>
      <c r="AB63" s="16"/>
    </row>
    <row r="66" spans="3:15" s="22" customFormat="1" x14ac:dyDescent="0.25">
      <c r="C66" s="47"/>
      <c r="D66" s="47"/>
      <c r="E66" s="47"/>
      <c r="F66" s="47"/>
      <c r="G66" s="47"/>
      <c r="H66" s="47"/>
      <c r="I66" s="47"/>
      <c r="J66" s="47"/>
      <c r="K66" s="47"/>
      <c r="L66" s="47"/>
      <c r="M66" s="47"/>
      <c r="N66" s="47"/>
      <c r="O66" s="47"/>
    </row>
    <row r="67" spans="3:15" s="22" customFormat="1" x14ac:dyDescent="0.25">
      <c r="C67" s="47"/>
      <c r="D67" s="47"/>
      <c r="E67" s="47"/>
      <c r="F67" s="47"/>
      <c r="G67" s="47"/>
      <c r="H67" s="47"/>
      <c r="I67" s="47"/>
      <c r="J67" s="47"/>
      <c r="K67" s="47"/>
      <c r="L67" s="47"/>
      <c r="M67" s="47"/>
      <c r="N67" s="47"/>
      <c r="O67" s="47"/>
    </row>
    <row r="68" spans="3:15" s="22" customFormat="1" x14ac:dyDescent="0.25">
      <c r="C68" s="47"/>
      <c r="D68" s="47"/>
      <c r="E68" s="47"/>
      <c r="F68" s="47"/>
      <c r="G68" s="47"/>
      <c r="H68" s="47"/>
      <c r="I68" s="47"/>
      <c r="J68" s="47"/>
      <c r="K68" s="47"/>
      <c r="L68" s="47"/>
      <c r="M68" s="47"/>
      <c r="N68" s="47"/>
      <c r="O68" s="47"/>
    </row>
    <row r="69" spans="3:15" s="22" customFormat="1" x14ac:dyDescent="0.25">
      <c r="C69" s="47"/>
      <c r="D69" s="47"/>
      <c r="E69" s="47"/>
      <c r="F69" s="47"/>
      <c r="G69" s="47"/>
      <c r="H69" s="47"/>
      <c r="I69" s="47"/>
      <c r="J69" s="47"/>
      <c r="K69" s="47"/>
      <c r="L69" s="47"/>
      <c r="M69" s="47"/>
      <c r="N69" s="47"/>
      <c r="O69" s="47"/>
    </row>
    <row r="70" spans="3:15" s="22" customFormat="1" x14ac:dyDescent="0.25">
      <c r="C70" s="47"/>
      <c r="D70" s="47"/>
      <c r="E70" s="47"/>
      <c r="F70" s="47"/>
      <c r="G70" s="47"/>
      <c r="H70" s="47"/>
      <c r="I70" s="47"/>
      <c r="J70" s="47"/>
      <c r="K70" s="47"/>
      <c r="L70" s="47"/>
      <c r="M70" s="47"/>
      <c r="N70" s="47"/>
      <c r="O70" s="47"/>
    </row>
    <row r="71" spans="3:15" s="22" customFormat="1" x14ac:dyDescent="0.25">
      <c r="C71" s="47"/>
      <c r="D71" s="47"/>
      <c r="E71" s="47"/>
      <c r="F71" s="47"/>
      <c r="G71" s="47"/>
      <c r="H71" s="47"/>
      <c r="I71" s="47"/>
      <c r="J71" s="47"/>
      <c r="K71" s="47"/>
      <c r="L71" s="47"/>
      <c r="M71" s="47"/>
      <c r="N71" s="47"/>
      <c r="O71" s="47"/>
    </row>
    <row r="72" spans="3:15" s="22" customFormat="1" x14ac:dyDescent="0.25">
      <c r="C72" s="47"/>
      <c r="D72" s="47"/>
      <c r="E72" s="47"/>
      <c r="F72" s="47"/>
      <c r="G72" s="23" t="s">
        <v>149</v>
      </c>
      <c r="H72" s="48"/>
      <c r="I72" s="48"/>
      <c r="J72" s="23" t="s">
        <v>38</v>
      </c>
      <c r="K72" s="47"/>
      <c r="L72" s="47"/>
      <c r="M72" s="47"/>
      <c r="N72" s="47"/>
      <c r="O72" s="47"/>
    </row>
    <row r="73" spans="3:15" s="22" customFormat="1" x14ac:dyDescent="0.25">
      <c r="C73" s="47"/>
      <c r="D73" s="47"/>
      <c r="E73" s="47"/>
      <c r="F73" s="47"/>
      <c r="G73" s="23" t="s">
        <v>100</v>
      </c>
      <c r="H73" s="48"/>
      <c r="I73" s="48"/>
      <c r="J73" s="23" t="s">
        <v>150</v>
      </c>
      <c r="K73" s="47"/>
      <c r="L73" s="47"/>
      <c r="M73" s="47"/>
      <c r="N73" s="47"/>
      <c r="O73" s="47"/>
    </row>
    <row r="74" spans="3:15" s="22" customFormat="1" x14ac:dyDescent="0.25">
      <c r="C74" s="47"/>
      <c r="D74" s="47"/>
      <c r="E74" s="47"/>
      <c r="F74" s="47"/>
      <c r="G74" s="23" t="s">
        <v>151</v>
      </c>
      <c r="H74" s="48"/>
      <c r="I74" s="48"/>
      <c r="J74" s="23" t="s">
        <v>152</v>
      </c>
      <c r="K74" s="47"/>
      <c r="L74" s="47"/>
      <c r="M74" s="47"/>
      <c r="N74" s="47"/>
      <c r="O74" s="47"/>
    </row>
    <row r="75" spans="3:15" s="22" customFormat="1" x14ac:dyDescent="0.25">
      <c r="C75" s="47"/>
      <c r="D75" s="47"/>
      <c r="E75" s="47"/>
      <c r="F75" s="47"/>
      <c r="G75" s="23" t="s">
        <v>153</v>
      </c>
      <c r="H75" s="48"/>
      <c r="I75" s="48"/>
      <c r="J75" s="23" t="s">
        <v>114</v>
      </c>
      <c r="K75" s="47"/>
      <c r="L75" s="47"/>
      <c r="M75" s="47"/>
      <c r="N75" s="47"/>
      <c r="O75" s="47"/>
    </row>
    <row r="76" spans="3:15" s="22" customFormat="1" x14ac:dyDescent="0.25">
      <c r="C76" s="47"/>
      <c r="D76" s="47"/>
      <c r="E76" s="47"/>
      <c r="F76" s="47"/>
      <c r="G76" s="23" t="s">
        <v>154</v>
      </c>
      <c r="H76" s="48"/>
      <c r="I76" s="48"/>
      <c r="J76" s="23" t="s">
        <v>155</v>
      </c>
      <c r="K76" s="47"/>
      <c r="L76" s="47"/>
      <c r="M76" s="47"/>
      <c r="N76" s="47"/>
      <c r="O76" s="47"/>
    </row>
    <row r="77" spans="3:15" s="22" customFormat="1" x14ac:dyDescent="0.25">
      <c r="C77" s="47"/>
      <c r="D77" s="47"/>
      <c r="E77" s="47"/>
      <c r="F77" s="47"/>
      <c r="G77" s="23" t="s">
        <v>156</v>
      </c>
      <c r="H77" s="48"/>
      <c r="I77" s="48"/>
      <c r="J77" s="23" t="s">
        <v>157</v>
      </c>
      <c r="K77" s="47"/>
      <c r="L77" s="47"/>
      <c r="M77" s="47"/>
      <c r="N77" s="47"/>
      <c r="O77" s="47"/>
    </row>
    <row r="78" spans="3:15" s="22" customFormat="1" x14ac:dyDescent="0.25">
      <c r="C78" s="47"/>
      <c r="D78" s="47"/>
      <c r="E78" s="47"/>
      <c r="F78" s="47"/>
      <c r="G78" s="23" t="s">
        <v>158</v>
      </c>
      <c r="H78" s="48"/>
      <c r="I78" s="48"/>
      <c r="J78" s="23" t="s">
        <v>159</v>
      </c>
      <c r="K78" s="47"/>
      <c r="L78" s="47"/>
      <c r="M78" s="47"/>
      <c r="N78" s="47"/>
      <c r="O78" s="47"/>
    </row>
    <row r="79" spans="3:15" s="22" customFormat="1" x14ac:dyDescent="0.25">
      <c r="C79" s="47"/>
      <c r="D79" s="47"/>
      <c r="E79" s="47"/>
      <c r="F79" s="47"/>
      <c r="G79" s="23" t="s">
        <v>160</v>
      </c>
      <c r="H79" s="48"/>
      <c r="I79" s="48"/>
      <c r="J79" s="23" t="s">
        <v>161</v>
      </c>
      <c r="K79" s="47"/>
      <c r="L79" s="47"/>
      <c r="M79" s="47"/>
      <c r="N79" s="47"/>
      <c r="O79" s="47"/>
    </row>
    <row r="80" spans="3:15" s="22" customFormat="1" x14ac:dyDescent="0.25">
      <c r="C80" s="47"/>
      <c r="D80" s="47"/>
      <c r="E80" s="47"/>
      <c r="F80" s="47"/>
      <c r="G80" s="23" t="s">
        <v>162</v>
      </c>
      <c r="H80" s="48"/>
      <c r="I80" s="48"/>
      <c r="J80" s="23" t="s">
        <v>163</v>
      </c>
      <c r="K80" s="47"/>
      <c r="L80" s="47"/>
      <c r="M80" s="47"/>
      <c r="N80" s="47"/>
      <c r="O80" s="47"/>
    </row>
    <row r="81" spans="3:15" s="22" customFormat="1" x14ac:dyDescent="0.25">
      <c r="C81" s="47"/>
      <c r="D81" s="47"/>
      <c r="E81" s="47"/>
      <c r="F81" s="47"/>
      <c r="G81" s="23" t="s">
        <v>164</v>
      </c>
      <c r="H81" s="48"/>
      <c r="I81" s="48"/>
      <c r="J81" s="23" t="s">
        <v>165</v>
      </c>
      <c r="K81" s="47"/>
      <c r="L81" s="47"/>
      <c r="M81" s="47"/>
      <c r="N81" s="47"/>
      <c r="O81" s="47"/>
    </row>
    <row r="82" spans="3:15" s="22" customFormat="1" x14ac:dyDescent="0.25">
      <c r="C82" s="47"/>
      <c r="D82" s="47"/>
      <c r="E82" s="47"/>
      <c r="F82" s="47"/>
      <c r="G82" s="23" t="s">
        <v>166</v>
      </c>
      <c r="H82" s="48"/>
      <c r="I82" s="48"/>
      <c r="J82" s="23" t="s">
        <v>116</v>
      </c>
      <c r="K82" s="47"/>
      <c r="L82" s="47"/>
      <c r="M82" s="47"/>
      <c r="N82" s="47"/>
      <c r="O82" s="47"/>
    </row>
    <row r="83" spans="3:15" s="22" customFormat="1" x14ac:dyDescent="0.25">
      <c r="C83" s="47"/>
      <c r="D83" s="47"/>
      <c r="E83" s="47"/>
      <c r="F83" s="47"/>
      <c r="G83" s="23" t="s">
        <v>167</v>
      </c>
      <c r="H83" s="48"/>
      <c r="I83" s="48"/>
      <c r="J83" s="23" t="s">
        <v>168</v>
      </c>
      <c r="K83" s="47"/>
      <c r="L83" s="47"/>
      <c r="M83" s="47"/>
      <c r="N83" s="47"/>
      <c r="O83" s="47"/>
    </row>
    <row r="84" spans="3:15" x14ac:dyDescent="0.25">
      <c r="G84" s="23" t="s">
        <v>169</v>
      </c>
      <c r="H84" s="48"/>
      <c r="I84" s="48"/>
      <c r="J84" s="48"/>
      <c r="K84" s="47"/>
      <c r="L84" s="47"/>
    </row>
    <row r="85" spans="3:15" x14ac:dyDescent="0.25">
      <c r="G85" s="23" t="s">
        <v>170</v>
      </c>
      <c r="H85" s="48"/>
      <c r="I85" s="48"/>
      <c r="J85" s="48"/>
      <c r="K85" s="47"/>
      <c r="L85" s="47"/>
    </row>
    <row r="86" spans="3:15" x14ac:dyDescent="0.25">
      <c r="G86" s="23" t="s">
        <v>171</v>
      </c>
      <c r="H86" s="48"/>
      <c r="I86" s="48"/>
      <c r="J86" s="48"/>
      <c r="K86" s="47"/>
      <c r="L86" s="47"/>
    </row>
    <row r="87" spans="3:15" x14ac:dyDescent="0.25">
      <c r="G87" s="23" t="s">
        <v>172</v>
      </c>
      <c r="H87" s="48"/>
      <c r="I87" s="48"/>
      <c r="J87" s="48"/>
      <c r="K87" s="47"/>
      <c r="L87" s="47"/>
    </row>
    <row r="88" spans="3:15" x14ac:dyDescent="0.25">
      <c r="G88" s="23" t="s">
        <v>102</v>
      </c>
      <c r="H88" s="48"/>
      <c r="I88" s="48"/>
      <c r="J88" s="48"/>
      <c r="K88" s="47"/>
      <c r="L88" s="47"/>
    </row>
    <row r="89" spans="3:15" x14ac:dyDescent="0.25">
      <c r="G89" s="23" t="s">
        <v>173</v>
      </c>
      <c r="H89" s="48"/>
      <c r="I89" s="48"/>
      <c r="J89" s="48"/>
      <c r="K89" s="47"/>
      <c r="L89" s="47"/>
    </row>
    <row r="90" spans="3:15" x14ac:dyDescent="0.25">
      <c r="G90" s="23" t="s">
        <v>174</v>
      </c>
      <c r="H90" s="48"/>
      <c r="I90" s="48"/>
      <c r="J90" s="48"/>
      <c r="K90" s="47"/>
      <c r="L90" s="47"/>
    </row>
    <row r="91" spans="3:15" x14ac:dyDescent="0.25">
      <c r="G91" s="23" t="s">
        <v>175</v>
      </c>
      <c r="H91" s="48"/>
      <c r="I91" s="48"/>
      <c r="J91" s="48"/>
      <c r="K91" s="47"/>
      <c r="L91" s="47"/>
    </row>
    <row r="92" spans="3:15" x14ac:dyDescent="0.25">
      <c r="G92" s="23" t="s">
        <v>176</v>
      </c>
      <c r="H92" s="48"/>
      <c r="I92" s="48"/>
      <c r="J92" s="48"/>
      <c r="K92" s="47"/>
      <c r="L92" s="47"/>
    </row>
    <row r="93" spans="3:15" x14ac:dyDescent="0.25">
      <c r="G93" s="23" t="s">
        <v>177</v>
      </c>
      <c r="H93" s="48"/>
      <c r="I93" s="48"/>
      <c r="J93" s="48"/>
      <c r="K93" s="47"/>
      <c r="L93" s="47"/>
    </row>
    <row r="94" spans="3:15" x14ac:dyDescent="0.25">
      <c r="G94" s="23" t="s">
        <v>178</v>
      </c>
      <c r="H94" s="48"/>
      <c r="I94" s="48"/>
      <c r="J94" s="48"/>
    </row>
    <row r="95" spans="3:15" x14ac:dyDescent="0.25">
      <c r="G95" s="23" t="s">
        <v>179</v>
      </c>
      <c r="H95" s="48"/>
      <c r="I95" s="48"/>
      <c r="J95" s="48"/>
    </row>
    <row r="96" spans="3:15" x14ac:dyDescent="0.25">
      <c r="G96" s="23" t="s">
        <v>180</v>
      </c>
      <c r="H96" s="48"/>
      <c r="I96" s="48"/>
      <c r="J96" s="48"/>
    </row>
    <row r="97" spans="7:10" s="8" customFormat="1" ht="13.8" x14ac:dyDescent="0.25">
      <c r="G97" s="23" t="s">
        <v>181</v>
      </c>
      <c r="H97" s="48"/>
      <c r="I97" s="48"/>
      <c r="J97" s="48"/>
    </row>
    <row r="98" spans="7:10" s="8" customFormat="1" ht="13.8" x14ac:dyDescent="0.25">
      <c r="G98" s="23" t="s">
        <v>182</v>
      </c>
      <c r="H98" s="48"/>
      <c r="I98" s="48"/>
      <c r="J98" s="48"/>
    </row>
  </sheetData>
  <sheetProtection algorithmName="SHA-512" hashValue="93ZpYa1ip4uXw1V2Fu7xyKtHkLgcrD3QG1bYlh+nO1ogStxz9qVu9yPg7IFq9rGT5sSMEVkmisLEJ2t0xswOxw==" saltValue="M8Nwa9isQn2FCnWxau09OQ==" spinCount="100000" sheet="1" formatCells="0" formatColumns="0" formatRows="0" insertColumns="0" insertRows="0" insertHyperlinks="0" deleteColumns="0" deleteRows="0" sort="0" autoFilter="0" pivotTables="0"/>
  <mergeCells count="84">
    <mergeCell ref="C59:F59"/>
    <mergeCell ref="G59:J59"/>
    <mergeCell ref="K59:O59"/>
    <mergeCell ref="C60:F60"/>
    <mergeCell ref="G60:J60"/>
    <mergeCell ref="K60:O60"/>
    <mergeCell ref="C57:F57"/>
    <mergeCell ref="G57:J57"/>
    <mergeCell ref="K57:O57"/>
    <mergeCell ref="C58:F58"/>
    <mergeCell ref="G58:J58"/>
    <mergeCell ref="K58:O58"/>
    <mergeCell ref="C55:F55"/>
    <mergeCell ref="G55:J55"/>
    <mergeCell ref="K55:O55"/>
    <mergeCell ref="C56:F56"/>
    <mergeCell ref="G56:J56"/>
    <mergeCell ref="K56:O56"/>
    <mergeCell ref="C54:F54"/>
    <mergeCell ref="G54:J54"/>
    <mergeCell ref="K54:O54"/>
    <mergeCell ref="P27:P28"/>
    <mergeCell ref="J28:O33"/>
    <mergeCell ref="J34:O34"/>
    <mergeCell ref="J35:O40"/>
    <mergeCell ref="J41:O41"/>
    <mergeCell ref="J42:O42"/>
    <mergeCell ref="C45:O45"/>
    <mergeCell ref="C52:O52"/>
    <mergeCell ref="C53:F53"/>
    <mergeCell ref="G53:J53"/>
    <mergeCell ref="K53:O53"/>
    <mergeCell ref="N23:O24"/>
    <mergeCell ref="C24:D24"/>
    <mergeCell ref="E24:G24"/>
    <mergeCell ref="C26:O26"/>
    <mergeCell ref="C27:I43"/>
    <mergeCell ref="J27:O27"/>
    <mergeCell ref="J43:O43"/>
    <mergeCell ref="C23:D23"/>
    <mergeCell ref="E23:G23"/>
    <mergeCell ref="H23:I24"/>
    <mergeCell ref="J23:K24"/>
    <mergeCell ref="L23:M24"/>
    <mergeCell ref="C20:D22"/>
    <mergeCell ref="E20:G22"/>
    <mergeCell ref="H20:I22"/>
    <mergeCell ref="J20:K22"/>
    <mergeCell ref="L20:O20"/>
    <mergeCell ref="P17:P18"/>
    <mergeCell ref="C18:D19"/>
    <mergeCell ref="E18:F18"/>
    <mergeCell ref="G18:K18"/>
    <mergeCell ref="L18:M19"/>
    <mergeCell ref="N18:O19"/>
    <mergeCell ref="E19:F19"/>
    <mergeCell ref="G19:K19"/>
    <mergeCell ref="C17:D17"/>
    <mergeCell ref="E17:G17"/>
    <mergeCell ref="H17:I17"/>
    <mergeCell ref="J17:K17"/>
    <mergeCell ref="L17:M17"/>
    <mergeCell ref="N17:O17"/>
    <mergeCell ref="C16:O16"/>
    <mergeCell ref="C9:O9"/>
    <mergeCell ref="C10:O11"/>
    <mergeCell ref="C12:D12"/>
    <mergeCell ref="E12:H12"/>
    <mergeCell ref="I12:J12"/>
    <mergeCell ref="K12:O12"/>
    <mergeCell ref="C13:D13"/>
    <mergeCell ref="E13:O13"/>
    <mergeCell ref="C14:D14"/>
    <mergeCell ref="E14:O14"/>
    <mergeCell ref="C15:O15"/>
    <mergeCell ref="B2:C4"/>
    <mergeCell ref="C5:D8"/>
    <mergeCell ref="E5:L5"/>
    <mergeCell ref="M5:O5"/>
    <mergeCell ref="E6:L6"/>
    <mergeCell ref="M6:O6"/>
    <mergeCell ref="E7:L8"/>
    <mergeCell ref="M7:O7"/>
    <mergeCell ref="M8:O8"/>
  </mergeCells>
  <dataValidations count="5">
    <dataValidation type="list" allowBlank="1" showInputMessage="1" showErrorMessage="1" sqref="J17:K17" xr:uid="{00000000-0002-0000-0200-000000000000}">
      <formula1>$J$72:$J$74</formula1>
    </dataValidation>
    <dataValidation type="list" allowBlank="1" showInputMessage="1" showErrorMessage="1" sqref="J20:K22" xr:uid="{00000000-0002-0000-0200-000001000000}">
      <formula1>$J$77:$J$83</formula1>
    </dataValidation>
    <dataValidation type="list" allowBlank="1" showInputMessage="1" showErrorMessage="1" sqref="E20:G22" xr:uid="{00000000-0002-0000-0200-000002000000}">
      <formula1>$J$75:$J$76</formula1>
    </dataValidation>
    <dataValidation type="list" allowBlank="1" showInputMessage="1" showErrorMessage="1" sqref="E12:H12" xr:uid="{00000000-0002-0000-0200-000003000000}">
      <formula1>$G$73:$G$76</formula1>
    </dataValidation>
    <dataValidation type="list" allowBlank="1" showInputMessage="1" showErrorMessage="1" sqref="E13:O13" xr:uid="{00000000-0002-0000-0200-000004000000}">
      <formula1>$G$77:$G$99</formula1>
    </dataValidation>
  </dataValidations>
  <hyperlinks>
    <hyperlink ref="B2:C4" location="'MATRIZ DE INDICADORES'!A1" display="    REGRESAR" xr:uid="{00000000-0004-0000-0200-000000000000}"/>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81953" r:id="rId3" name="Option Button 1">
              <controlPr defaultSize="0" autoFill="0" autoLine="0" autoPict="0" macro="[3]!PORCENTAJE">
                <anchor moveWithCells="1">
                  <from>
                    <xdr:col>5</xdr:col>
                    <xdr:colOff>30480</xdr:colOff>
                    <xdr:row>16</xdr:row>
                    <xdr:rowOff>144780</xdr:rowOff>
                  </from>
                  <to>
                    <xdr:col>5</xdr:col>
                    <xdr:colOff>899160</xdr:colOff>
                    <xdr:row>17</xdr:row>
                    <xdr:rowOff>144780</xdr:rowOff>
                  </to>
                </anchor>
              </controlPr>
            </control>
          </mc:Choice>
        </mc:AlternateContent>
        <mc:AlternateContent xmlns:mc="http://schemas.openxmlformats.org/markup-compatibility/2006">
          <mc:Choice Requires="x14">
            <control shapeId="381954" r:id="rId4" name="Option Button 2">
              <controlPr defaultSize="0" autoFill="0" autoLine="0" autoPict="0" macro="[3]!RELATIVO">
                <anchor moveWithCells="1">
                  <from>
                    <xdr:col>4</xdr:col>
                    <xdr:colOff>175260</xdr:colOff>
                    <xdr:row>16</xdr:row>
                    <xdr:rowOff>121920</xdr:rowOff>
                  </from>
                  <to>
                    <xdr:col>5</xdr:col>
                    <xdr:colOff>38100</xdr:colOff>
                    <xdr:row>17</xdr:row>
                    <xdr:rowOff>144780</xdr:rowOff>
                  </to>
                </anchor>
              </controlPr>
            </control>
          </mc:Choice>
        </mc:AlternateContent>
        <mc:AlternateContent xmlns:mc="http://schemas.openxmlformats.org/markup-compatibility/2006">
          <mc:Choice Requires="x14">
            <control shapeId="381955" r:id="rId5" name="Option Button 3">
              <controlPr defaultSize="0" autoFill="0" autoLine="0" autoPict="0" macro="[3]!RELATIVO">
                <anchor moveWithCells="1">
                  <from>
                    <xdr:col>5</xdr:col>
                    <xdr:colOff>899160</xdr:colOff>
                    <xdr:row>16</xdr:row>
                    <xdr:rowOff>121920</xdr:rowOff>
                  </from>
                  <to>
                    <xdr:col>7</xdr:col>
                    <xdr:colOff>99060</xdr:colOff>
                    <xdr:row>17</xdr:row>
                    <xdr:rowOff>144780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DE394"/>
  </sheetPr>
  <dimension ref="A1:AB103"/>
  <sheetViews>
    <sheetView topLeftCell="A36" zoomScale="80" zoomScaleNormal="80" workbookViewId="0">
      <selection activeCell="P44" sqref="P44"/>
    </sheetView>
  </sheetViews>
  <sheetFormatPr baseColWidth="10" defaultColWidth="11.44140625" defaultRowHeight="15" x14ac:dyDescent="0.25"/>
  <cols>
    <col min="1" max="1" width="4" style="9" customWidth="1"/>
    <col min="2" max="2" width="6.6640625" style="9" customWidth="1"/>
    <col min="3" max="3" width="35" style="8" customWidth="1"/>
    <col min="4" max="4" width="15.109375" style="8" customWidth="1"/>
    <col min="5" max="5" width="12.6640625" style="8" customWidth="1"/>
    <col min="6" max="6" width="15.109375" style="8" customWidth="1"/>
    <col min="7" max="7" width="14" style="8" customWidth="1"/>
    <col min="8" max="8" width="11.44140625" style="8"/>
    <col min="9" max="9" width="12.88671875" style="8" customWidth="1"/>
    <col min="10" max="10" width="15.5546875" style="8" customWidth="1"/>
    <col min="11" max="11" width="14.44140625" style="8" customWidth="1"/>
    <col min="12" max="15" width="15.33203125" style="8" customWidth="1"/>
    <col min="16" max="16" width="6.6640625" style="9" customWidth="1"/>
    <col min="17" max="16384" width="11.44140625" style="9"/>
  </cols>
  <sheetData>
    <row r="1" spans="2:16" s="10" customFormat="1" ht="8.25" customHeight="1" x14ac:dyDescent="0.3">
      <c r="C1" s="11"/>
      <c r="D1" s="11"/>
      <c r="E1" s="11"/>
      <c r="F1" s="11"/>
      <c r="G1" s="11"/>
      <c r="H1" s="11"/>
      <c r="I1" s="11"/>
      <c r="J1" s="11"/>
      <c r="K1" s="11"/>
      <c r="L1" s="11"/>
      <c r="M1" s="11"/>
      <c r="N1" s="11"/>
      <c r="O1" s="11"/>
    </row>
    <row r="2" spans="2:16" s="10" customFormat="1" ht="15.75" customHeight="1" x14ac:dyDescent="0.3">
      <c r="B2" s="276" t="s">
        <v>95</v>
      </c>
      <c r="C2" s="276"/>
      <c r="D2" s="4"/>
      <c r="E2" s="4"/>
      <c r="F2" s="4"/>
      <c r="G2" s="4"/>
      <c r="H2" s="4"/>
      <c r="I2" s="4"/>
      <c r="J2" s="4"/>
      <c r="K2" s="4"/>
      <c r="L2" s="4"/>
      <c r="M2" s="4"/>
      <c r="N2" s="4"/>
      <c r="O2" s="4"/>
      <c r="P2" s="7"/>
    </row>
    <row r="3" spans="2:16" s="10" customFormat="1" ht="15.75" customHeight="1" x14ac:dyDescent="0.3">
      <c r="B3" s="276"/>
      <c r="C3" s="276"/>
      <c r="D3" s="4"/>
      <c r="E3" s="4"/>
      <c r="F3" s="4"/>
      <c r="G3" s="4"/>
      <c r="H3" s="4"/>
      <c r="I3" s="4"/>
      <c r="J3" s="4"/>
      <c r="K3" s="4"/>
      <c r="L3" s="4"/>
      <c r="M3" s="4"/>
      <c r="N3" s="4"/>
      <c r="O3" s="4"/>
      <c r="P3" s="7"/>
    </row>
    <row r="4" spans="2:16" s="10" customFormat="1" ht="15" customHeight="1" x14ac:dyDescent="0.3">
      <c r="B4" s="276"/>
      <c r="C4" s="276"/>
      <c r="D4" s="4"/>
      <c r="E4" s="4"/>
      <c r="F4" s="4"/>
      <c r="G4" s="4"/>
      <c r="H4" s="4"/>
      <c r="I4" s="4"/>
      <c r="J4" s="4"/>
      <c r="K4" s="4"/>
      <c r="L4" s="4"/>
      <c r="M4" s="4"/>
      <c r="N4" s="4"/>
      <c r="O4" s="4"/>
      <c r="P4" s="7"/>
    </row>
    <row r="5" spans="2:16" s="10" customFormat="1" ht="15.75" customHeight="1" x14ac:dyDescent="0.3">
      <c r="B5" s="7"/>
      <c r="C5" s="106"/>
      <c r="D5" s="107"/>
      <c r="E5" s="112" t="s">
        <v>0</v>
      </c>
      <c r="F5" s="113"/>
      <c r="G5" s="113"/>
      <c r="H5" s="113"/>
      <c r="I5" s="113"/>
      <c r="J5" s="113"/>
      <c r="K5" s="113"/>
      <c r="L5" s="114"/>
      <c r="M5" s="115" t="s">
        <v>1</v>
      </c>
      <c r="N5" s="115"/>
      <c r="O5" s="115"/>
      <c r="P5" s="7"/>
    </row>
    <row r="6" spans="2:16" s="10" customFormat="1" ht="15.75" customHeight="1" x14ac:dyDescent="0.3">
      <c r="B6" s="7"/>
      <c r="C6" s="108"/>
      <c r="D6" s="109"/>
      <c r="E6" s="112" t="s">
        <v>96</v>
      </c>
      <c r="F6" s="113"/>
      <c r="G6" s="113"/>
      <c r="H6" s="113"/>
      <c r="I6" s="113"/>
      <c r="J6" s="113"/>
      <c r="K6" s="113"/>
      <c r="L6" s="114"/>
      <c r="M6" s="115" t="s">
        <v>3</v>
      </c>
      <c r="N6" s="115"/>
      <c r="O6" s="115"/>
      <c r="P6" s="7"/>
    </row>
    <row r="7" spans="2:16" s="10" customFormat="1" ht="15.75" customHeight="1" x14ac:dyDescent="0.3">
      <c r="B7" s="7"/>
      <c r="C7" s="108"/>
      <c r="D7" s="109"/>
      <c r="E7" s="116" t="s">
        <v>4</v>
      </c>
      <c r="F7" s="117"/>
      <c r="G7" s="117"/>
      <c r="H7" s="117"/>
      <c r="I7" s="117"/>
      <c r="J7" s="117"/>
      <c r="K7" s="117"/>
      <c r="L7" s="118"/>
      <c r="M7" s="115" t="s">
        <v>5</v>
      </c>
      <c r="N7" s="115"/>
      <c r="O7" s="115"/>
      <c r="P7" s="7"/>
    </row>
    <row r="8" spans="2:16" s="10" customFormat="1" ht="15.75" customHeight="1" x14ac:dyDescent="0.3">
      <c r="B8" s="7"/>
      <c r="C8" s="110"/>
      <c r="D8" s="111"/>
      <c r="E8" s="119"/>
      <c r="F8" s="120"/>
      <c r="G8" s="120"/>
      <c r="H8" s="120"/>
      <c r="I8" s="120"/>
      <c r="J8" s="120"/>
      <c r="K8" s="120"/>
      <c r="L8" s="121"/>
      <c r="M8" s="115" t="s">
        <v>193</v>
      </c>
      <c r="N8" s="115"/>
      <c r="O8" s="115"/>
      <c r="P8" s="7"/>
    </row>
    <row r="9" spans="2:16" s="10" customFormat="1" ht="15.75" customHeight="1" x14ac:dyDescent="0.3">
      <c r="B9" s="7"/>
      <c r="C9" s="123"/>
      <c r="D9" s="123"/>
      <c r="E9" s="123"/>
      <c r="F9" s="123"/>
      <c r="G9" s="123"/>
      <c r="H9" s="123"/>
      <c r="I9" s="123"/>
      <c r="J9" s="123"/>
      <c r="K9" s="123"/>
      <c r="L9" s="123"/>
      <c r="M9" s="123"/>
      <c r="N9" s="123"/>
      <c r="O9" s="123"/>
      <c r="P9" s="7"/>
    </row>
    <row r="10" spans="2:16" s="10" customFormat="1" ht="15.75" customHeight="1" x14ac:dyDescent="0.3">
      <c r="B10" s="7"/>
      <c r="C10" s="124" t="s">
        <v>98</v>
      </c>
      <c r="D10" s="124"/>
      <c r="E10" s="124"/>
      <c r="F10" s="124"/>
      <c r="G10" s="124"/>
      <c r="H10" s="124"/>
      <c r="I10" s="124"/>
      <c r="J10" s="124"/>
      <c r="K10" s="124"/>
      <c r="L10" s="124"/>
      <c r="M10" s="124"/>
      <c r="N10" s="124"/>
      <c r="O10" s="124"/>
      <c r="P10" s="7"/>
    </row>
    <row r="11" spans="2:16" s="10" customFormat="1" ht="15" customHeight="1" x14ac:dyDescent="0.3">
      <c r="B11" s="7"/>
      <c r="C11" s="124"/>
      <c r="D11" s="124"/>
      <c r="E11" s="124"/>
      <c r="F11" s="124"/>
      <c r="G11" s="124"/>
      <c r="H11" s="124"/>
      <c r="I11" s="124"/>
      <c r="J11" s="124"/>
      <c r="K11" s="124"/>
      <c r="L11" s="124"/>
      <c r="M11" s="124"/>
      <c r="N11" s="124"/>
      <c r="O11" s="124"/>
      <c r="P11" s="7"/>
    </row>
    <row r="12" spans="2:16" s="10" customFormat="1" ht="44.25" customHeight="1" x14ac:dyDescent="0.3">
      <c r="B12" s="7"/>
      <c r="C12" s="125" t="s">
        <v>99</v>
      </c>
      <c r="D12" s="125"/>
      <c r="E12" s="126" t="s">
        <v>100</v>
      </c>
      <c r="F12" s="126"/>
      <c r="G12" s="126"/>
      <c r="H12" s="126"/>
      <c r="I12" s="127" t="s">
        <v>101</v>
      </c>
      <c r="J12" s="127"/>
      <c r="K12" s="128" t="s">
        <v>63</v>
      </c>
      <c r="L12" s="128"/>
      <c r="M12" s="128"/>
      <c r="N12" s="128"/>
      <c r="O12" s="128"/>
      <c r="P12" s="7"/>
    </row>
    <row r="13" spans="2:16" s="10" customFormat="1" x14ac:dyDescent="0.25">
      <c r="B13" s="7"/>
      <c r="C13" s="129" t="s">
        <v>12</v>
      </c>
      <c r="D13" s="129"/>
      <c r="E13" s="130" t="s">
        <v>102</v>
      </c>
      <c r="F13" s="130"/>
      <c r="G13" s="130"/>
      <c r="H13" s="130"/>
      <c r="I13" s="130"/>
      <c r="J13" s="130"/>
      <c r="K13" s="130"/>
      <c r="L13" s="130"/>
      <c r="M13" s="130"/>
      <c r="N13" s="130"/>
      <c r="O13" s="130"/>
      <c r="P13" s="7"/>
    </row>
    <row r="14" spans="2:16" s="10" customFormat="1" x14ac:dyDescent="0.3">
      <c r="B14" s="7"/>
      <c r="C14" s="129" t="s">
        <v>103</v>
      </c>
      <c r="D14" s="129"/>
      <c r="E14" s="131" t="s">
        <v>104</v>
      </c>
      <c r="F14" s="131"/>
      <c r="G14" s="131"/>
      <c r="H14" s="131"/>
      <c r="I14" s="131"/>
      <c r="J14" s="131"/>
      <c r="K14" s="131"/>
      <c r="L14" s="131"/>
      <c r="M14" s="131"/>
      <c r="N14" s="131"/>
      <c r="O14" s="131"/>
      <c r="P14" s="7"/>
    </row>
    <row r="15" spans="2:16" s="10" customFormat="1" x14ac:dyDescent="0.3">
      <c r="B15" s="7"/>
      <c r="C15" s="132"/>
      <c r="D15" s="133"/>
      <c r="E15" s="133"/>
      <c r="F15" s="133"/>
      <c r="G15" s="133"/>
      <c r="H15" s="133"/>
      <c r="I15" s="133"/>
      <c r="J15" s="133"/>
      <c r="K15" s="133"/>
      <c r="L15" s="133"/>
      <c r="M15" s="133"/>
      <c r="N15" s="133"/>
      <c r="O15" s="134"/>
      <c r="P15" s="7"/>
    </row>
    <row r="16" spans="2:16" s="10" customFormat="1" x14ac:dyDescent="0.3">
      <c r="B16" s="7"/>
      <c r="C16" s="122" t="s">
        <v>105</v>
      </c>
      <c r="D16" s="122"/>
      <c r="E16" s="122"/>
      <c r="F16" s="122"/>
      <c r="G16" s="122"/>
      <c r="H16" s="122"/>
      <c r="I16" s="122"/>
      <c r="J16" s="122"/>
      <c r="K16" s="122"/>
      <c r="L16" s="122"/>
      <c r="M16" s="122"/>
      <c r="N16" s="122"/>
      <c r="O16" s="122"/>
      <c r="P16" s="7"/>
    </row>
    <row r="17" spans="2:16" s="10" customFormat="1" ht="36" customHeight="1" x14ac:dyDescent="0.3">
      <c r="B17" s="7"/>
      <c r="C17" s="129" t="s">
        <v>106</v>
      </c>
      <c r="D17" s="129"/>
      <c r="E17" s="150">
        <v>2</v>
      </c>
      <c r="F17" s="151"/>
      <c r="G17" s="152"/>
      <c r="H17" s="129" t="s">
        <v>20</v>
      </c>
      <c r="I17" s="129"/>
      <c r="J17" s="153" t="s">
        <v>38</v>
      </c>
      <c r="K17" s="154"/>
      <c r="L17" s="129" t="s">
        <v>107</v>
      </c>
      <c r="M17" s="129"/>
      <c r="N17" s="283">
        <v>56</v>
      </c>
      <c r="O17" s="283"/>
      <c r="P17" s="135"/>
    </row>
    <row r="18" spans="2:16" s="10" customFormat="1" ht="29.25" customHeight="1" x14ac:dyDescent="0.3">
      <c r="B18" s="7"/>
      <c r="C18" s="129" t="s">
        <v>19</v>
      </c>
      <c r="D18" s="129"/>
      <c r="E18" s="129" t="s">
        <v>108</v>
      </c>
      <c r="F18" s="129"/>
      <c r="G18" s="136" t="s">
        <v>64</v>
      </c>
      <c r="H18" s="137"/>
      <c r="I18" s="137"/>
      <c r="J18" s="137"/>
      <c r="K18" s="138"/>
      <c r="L18" s="142" t="s">
        <v>110</v>
      </c>
      <c r="M18" s="143"/>
      <c r="N18" s="278" t="s">
        <v>64</v>
      </c>
      <c r="O18" s="279"/>
      <c r="P18" s="135"/>
    </row>
    <row r="19" spans="2:16" s="10" customFormat="1" ht="15.75" customHeight="1" x14ac:dyDescent="0.3">
      <c r="B19" s="7"/>
      <c r="C19" s="129"/>
      <c r="D19" s="129"/>
      <c r="E19" s="282" t="s">
        <v>112</v>
      </c>
      <c r="F19" s="282"/>
      <c r="G19" s="277"/>
      <c r="H19" s="140"/>
      <c r="I19" s="140"/>
      <c r="J19" s="140"/>
      <c r="K19" s="141"/>
      <c r="L19" s="144"/>
      <c r="M19" s="145"/>
      <c r="N19" s="280"/>
      <c r="O19" s="281"/>
      <c r="P19" s="7"/>
    </row>
    <row r="20" spans="2:16" s="10" customFormat="1" ht="15.75" customHeight="1" x14ac:dyDescent="0.3">
      <c r="B20" s="7"/>
      <c r="C20" s="142" t="s">
        <v>113</v>
      </c>
      <c r="D20" s="284"/>
      <c r="E20" s="287" t="s">
        <v>114</v>
      </c>
      <c r="F20" s="287"/>
      <c r="G20" s="287"/>
      <c r="H20" s="183" t="s">
        <v>115</v>
      </c>
      <c r="I20" s="168"/>
      <c r="J20" s="158" t="s">
        <v>168</v>
      </c>
      <c r="K20" s="160"/>
      <c r="L20" s="173" t="s">
        <v>117</v>
      </c>
      <c r="M20" s="174"/>
      <c r="N20" s="174"/>
      <c r="O20" s="175"/>
      <c r="P20" s="7"/>
    </row>
    <row r="21" spans="2:16" s="10" customFormat="1" ht="15.75" customHeight="1" x14ac:dyDescent="0.3">
      <c r="B21" s="7"/>
      <c r="C21" s="156"/>
      <c r="D21" s="285"/>
      <c r="E21" s="287"/>
      <c r="F21" s="287"/>
      <c r="G21" s="287"/>
      <c r="H21" s="288"/>
      <c r="I21" s="170"/>
      <c r="J21" s="161"/>
      <c r="K21" s="163"/>
      <c r="L21" s="18" t="s">
        <v>118</v>
      </c>
      <c r="M21" s="18" t="s">
        <v>119</v>
      </c>
      <c r="N21" s="18" t="s">
        <v>120</v>
      </c>
      <c r="O21" s="18" t="s">
        <v>121</v>
      </c>
      <c r="P21" s="7"/>
    </row>
    <row r="22" spans="2:16" s="10" customFormat="1" ht="15.75" customHeight="1" x14ac:dyDescent="0.3">
      <c r="B22" s="7"/>
      <c r="C22" s="144"/>
      <c r="D22" s="286"/>
      <c r="E22" s="287"/>
      <c r="F22" s="287"/>
      <c r="G22" s="287"/>
      <c r="H22" s="184"/>
      <c r="I22" s="172"/>
      <c r="J22" s="164"/>
      <c r="K22" s="166"/>
      <c r="L22" s="30" t="s">
        <v>194</v>
      </c>
      <c r="M22" s="31" t="s">
        <v>195</v>
      </c>
      <c r="N22" s="32" t="s">
        <v>196</v>
      </c>
      <c r="O22" s="33" t="s">
        <v>197</v>
      </c>
      <c r="P22" s="7"/>
    </row>
    <row r="23" spans="2:16" s="10" customFormat="1" ht="26.25" customHeight="1" x14ac:dyDescent="0.3">
      <c r="B23" s="7"/>
      <c r="C23" s="129" t="s">
        <v>126</v>
      </c>
      <c r="D23" s="173"/>
      <c r="E23" s="289" t="s">
        <v>198</v>
      </c>
      <c r="F23" s="289"/>
      <c r="G23" s="289"/>
      <c r="H23" s="183" t="s">
        <v>128</v>
      </c>
      <c r="I23" s="168"/>
      <c r="J23" s="176" t="s">
        <v>129</v>
      </c>
      <c r="K23" s="176"/>
      <c r="L23" s="125" t="s">
        <v>221</v>
      </c>
      <c r="M23" s="129"/>
      <c r="N23" s="176" t="s">
        <v>131</v>
      </c>
      <c r="O23" s="176"/>
      <c r="P23" s="7"/>
    </row>
    <row r="24" spans="2:16" s="10" customFormat="1" ht="26.25" customHeight="1" x14ac:dyDescent="0.3">
      <c r="B24" s="7"/>
      <c r="C24" s="129" t="s">
        <v>132</v>
      </c>
      <c r="D24" s="173"/>
      <c r="E24" s="289" t="s">
        <v>198</v>
      </c>
      <c r="F24" s="289"/>
      <c r="G24" s="289"/>
      <c r="H24" s="184"/>
      <c r="I24" s="172"/>
      <c r="J24" s="176"/>
      <c r="K24" s="176"/>
      <c r="L24" s="129"/>
      <c r="M24" s="129"/>
      <c r="N24" s="176"/>
      <c r="O24" s="176"/>
      <c r="P24" s="7"/>
    </row>
    <row r="25" spans="2:16" s="10" customFormat="1" ht="15.75" customHeight="1" x14ac:dyDescent="0.3">
      <c r="B25" s="7"/>
      <c r="C25" s="6"/>
      <c r="D25" s="6"/>
      <c r="E25" s="17"/>
      <c r="F25" s="17"/>
      <c r="G25" s="6"/>
      <c r="H25" s="6"/>
      <c r="I25" s="6"/>
      <c r="J25" s="17"/>
      <c r="K25" s="17"/>
      <c r="L25" s="6"/>
      <c r="M25" s="6"/>
      <c r="N25" s="17"/>
      <c r="O25" s="17"/>
      <c r="P25" s="7"/>
    </row>
    <row r="26" spans="2:16" s="10" customFormat="1" ht="15" customHeight="1" x14ac:dyDescent="0.3">
      <c r="B26" s="7"/>
      <c r="C26" s="122" t="s">
        <v>133</v>
      </c>
      <c r="D26" s="122"/>
      <c r="E26" s="122"/>
      <c r="F26" s="122"/>
      <c r="G26" s="122"/>
      <c r="H26" s="122"/>
      <c r="I26" s="122"/>
      <c r="J26" s="178"/>
      <c r="K26" s="178"/>
      <c r="L26" s="178"/>
      <c r="M26" s="178"/>
      <c r="N26" s="178"/>
      <c r="O26" s="178"/>
      <c r="P26" s="7"/>
    </row>
    <row r="27" spans="2:16" s="10" customFormat="1" ht="18.75" customHeight="1" x14ac:dyDescent="0.3">
      <c r="B27" s="7"/>
      <c r="C27" s="133"/>
      <c r="D27" s="133"/>
      <c r="E27" s="133"/>
      <c r="F27" s="133"/>
      <c r="G27" s="133"/>
      <c r="H27" s="133"/>
      <c r="I27" s="134"/>
      <c r="J27" s="179" t="s">
        <v>134</v>
      </c>
      <c r="K27" s="180"/>
      <c r="L27" s="180"/>
      <c r="M27" s="180"/>
      <c r="N27" s="180"/>
      <c r="O27" s="180"/>
      <c r="P27" s="135"/>
    </row>
    <row r="28" spans="2:16" s="10" customFormat="1" ht="13.5" customHeight="1" x14ac:dyDescent="0.3">
      <c r="B28" s="7"/>
      <c r="C28" s="133"/>
      <c r="D28" s="133"/>
      <c r="E28" s="133"/>
      <c r="F28" s="133"/>
      <c r="G28" s="133"/>
      <c r="H28" s="133"/>
      <c r="I28" s="134"/>
      <c r="J28" s="290" t="s">
        <v>258</v>
      </c>
      <c r="K28" s="291"/>
      <c r="L28" s="291"/>
      <c r="M28" s="291"/>
      <c r="N28" s="291"/>
      <c r="O28" s="292"/>
      <c r="P28" s="135"/>
    </row>
    <row r="29" spans="2:16" s="10" customFormat="1" ht="13.5" customHeight="1" x14ac:dyDescent="0.3">
      <c r="B29" s="7"/>
      <c r="C29" s="133"/>
      <c r="D29" s="133"/>
      <c r="E29" s="133"/>
      <c r="F29" s="133"/>
      <c r="G29" s="133"/>
      <c r="H29" s="133"/>
      <c r="I29" s="134"/>
      <c r="J29" s="291"/>
      <c r="K29" s="291"/>
      <c r="L29" s="291"/>
      <c r="M29" s="291"/>
      <c r="N29" s="291"/>
      <c r="O29" s="292"/>
      <c r="P29" s="7"/>
    </row>
    <row r="30" spans="2:16" s="10" customFormat="1" ht="13.5" customHeight="1" x14ac:dyDescent="0.3">
      <c r="B30" s="7"/>
      <c r="C30" s="133"/>
      <c r="D30" s="133"/>
      <c r="E30" s="133"/>
      <c r="F30" s="133"/>
      <c r="G30" s="133"/>
      <c r="H30" s="133"/>
      <c r="I30" s="134"/>
      <c r="J30" s="291"/>
      <c r="K30" s="291"/>
      <c r="L30" s="291"/>
      <c r="M30" s="291"/>
      <c r="N30" s="291"/>
      <c r="O30" s="292"/>
      <c r="P30" s="7"/>
    </row>
    <row r="31" spans="2:16" s="10" customFormat="1" ht="13.5" customHeight="1" x14ac:dyDescent="0.3">
      <c r="B31" s="7"/>
      <c r="C31" s="133"/>
      <c r="D31" s="133"/>
      <c r="E31" s="133"/>
      <c r="F31" s="133"/>
      <c r="G31" s="133"/>
      <c r="H31" s="133"/>
      <c r="I31" s="134"/>
      <c r="J31" s="291"/>
      <c r="K31" s="291"/>
      <c r="L31" s="291"/>
      <c r="M31" s="291"/>
      <c r="N31" s="291"/>
      <c r="O31" s="292"/>
      <c r="P31" s="7"/>
    </row>
    <row r="32" spans="2:16" s="10" customFormat="1" ht="30.75" customHeight="1" x14ac:dyDescent="0.3">
      <c r="B32" s="7"/>
      <c r="C32" s="133"/>
      <c r="D32" s="133"/>
      <c r="E32" s="133"/>
      <c r="F32" s="133"/>
      <c r="G32" s="133"/>
      <c r="H32" s="133"/>
      <c r="I32" s="134"/>
      <c r="J32" s="293"/>
      <c r="K32" s="293"/>
      <c r="L32" s="293"/>
      <c r="M32" s="293"/>
      <c r="N32" s="293"/>
      <c r="O32" s="294"/>
      <c r="P32" s="7"/>
    </row>
    <row r="33" spans="2:18" s="10" customFormat="1" ht="22.5" customHeight="1" x14ac:dyDescent="0.3">
      <c r="B33" s="7"/>
      <c r="C33" s="133"/>
      <c r="D33" s="133"/>
      <c r="E33" s="133"/>
      <c r="F33" s="133"/>
      <c r="G33" s="133"/>
      <c r="H33" s="133"/>
      <c r="I33" s="134"/>
      <c r="J33" s="192" t="s">
        <v>135</v>
      </c>
      <c r="K33" s="193"/>
      <c r="L33" s="193"/>
      <c r="M33" s="193"/>
      <c r="N33" s="193"/>
      <c r="O33" s="193"/>
    </row>
    <row r="34" spans="2:18" s="10" customFormat="1" ht="25.5" customHeight="1" x14ac:dyDescent="0.3">
      <c r="B34" s="7"/>
      <c r="C34" s="133"/>
      <c r="D34" s="133"/>
      <c r="E34" s="133"/>
      <c r="F34" s="133"/>
      <c r="G34" s="133"/>
      <c r="H34" s="133"/>
      <c r="I34" s="134"/>
      <c r="J34" s="295" t="s">
        <v>259</v>
      </c>
      <c r="K34" s="296"/>
      <c r="L34" s="296"/>
      <c r="M34" s="296"/>
      <c r="N34" s="296"/>
      <c r="O34" s="297"/>
      <c r="P34" s="7"/>
    </row>
    <row r="35" spans="2:18" s="10" customFormat="1" ht="25.5" customHeight="1" x14ac:dyDescent="0.3">
      <c r="B35" s="7"/>
      <c r="C35" s="133"/>
      <c r="D35" s="133"/>
      <c r="E35" s="133"/>
      <c r="F35" s="133"/>
      <c r="G35" s="133"/>
      <c r="H35" s="133"/>
      <c r="I35" s="134"/>
      <c r="J35" s="296"/>
      <c r="K35" s="296"/>
      <c r="L35" s="296"/>
      <c r="M35" s="296"/>
      <c r="N35" s="296"/>
      <c r="O35" s="297"/>
      <c r="P35" s="7"/>
    </row>
    <row r="36" spans="2:18" s="10" customFormat="1" ht="25.5" customHeight="1" x14ac:dyDescent="0.3">
      <c r="B36" s="7"/>
      <c r="C36" s="133"/>
      <c r="D36" s="133"/>
      <c r="E36" s="133"/>
      <c r="F36" s="133"/>
      <c r="G36" s="133"/>
      <c r="H36" s="133"/>
      <c r="I36" s="134"/>
      <c r="J36" s="296"/>
      <c r="K36" s="296"/>
      <c r="L36" s="296"/>
      <c r="M36" s="296"/>
      <c r="N36" s="296"/>
      <c r="O36" s="297"/>
      <c r="P36" s="7"/>
    </row>
    <row r="37" spans="2:18" s="10" customFormat="1" ht="25.5" customHeight="1" x14ac:dyDescent="0.3">
      <c r="B37" s="7"/>
      <c r="C37" s="133"/>
      <c r="D37" s="133"/>
      <c r="E37" s="133"/>
      <c r="F37" s="133"/>
      <c r="G37" s="133"/>
      <c r="H37" s="133"/>
      <c r="I37" s="134"/>
      <c r="J37" s="296"/>
      <c r="K37" s="296"/>
      <c r="L37" s="296"/>
      <c r="M37" s="296"/>
      <c r="N37" s="296"/>
      <c r="O37" s="297"/>
      <c r="P37" s="7"/>
    </row>
    <row r="38" spans="2:18" s="10" customFormat="1" ht="25.5" customHeight="1" x14ac:dyDescent="0.3">
      <c r="B38" s="7"/>
      <c r="C38" s="133"/>
      <c r="D38" s="133"/>
      <c r="E38" s="133"/>
      <c r="F38" s="133"/>
      <c r="G38" s="133"/>
      <c r="H38" s="133"/>
      <c r="I38" s="134"/>
      <c r="J38" s="296"/>
      <c r="K38" s="296"/>
      <c r="L38" s="296"/>
      <c r="M38" s="296"/>
      <c r="N38" s="296"/>
      <c r="O38" s="297"/>
      <c r="P38" s="7"/>
    </row>
    <row r="39" spans="2:18" s="10" customFormat="1" ht="25.5" customHeight="1" x14ac:dyDescent="0.3">
      <c r="B39" s="7"/>
      <c r="C39" s="133"/>
      <c r="D39" s="133"/>
      <c r="E39" s="133"/>
      <c r="F39" s="133"/>
      <c r="G39" s="133"/>
      <c r="H39" s="133"/>
      <c r="I39" s="134"/>
      <c r="J39" s="296"/>
      <c r="K39" s="296"/>
      <c r="L39" s="296"/>
      <c r="M39" s="296"/>
      <c r="N39" s="296"/>
      <c r="O39" s="297"/>
      <c r="P39" s="7"/>
    </row>
    <row r="40" spans="2:18" s="10" customFormat="1" ht="15.75" customHeight="1" x14ac:dyDescent="0.3">
      <c r="B40" s="7"/>
      <c r="C40" s="133"/>
      <c r="D40" s="133"/>
      <c r="E40" s="133"/>
      <c r="F40" s="133"/>
      <c r="G40" s="133"/>
      <c r="H40" s="133"/>
      <c r="I40" s="134"/>
      <c r="J40" s="192" t="s">
        <v>136</v>
      </c>
      <c r="K40" s="193"/>
      <c r="L40" s="193"/>
      <c r="M40" s="193"/>
      <c r="N40" s="193"/>
      <c r="O40" s="193"/>
      <c r="P40" s="7"/>
    </row>
    <row r="41" spans="2:18" s="10" customFormat="1" ht="15.75" customHeight="1" x14ac:dyDescent="0.3">
      <c r="B41" s="7"/>
      <c r="C41" s="133"/>
      <c r="D41" s="133"/>
      <c r="E41" s="133"/>
      <c r="F41" s="133"/>
      <c r="G41" s="133"/>
      <c r="H41" s="133"/>
      <c r="I41" s="134"/>
      <c r="J41" s="194" t="str">
        <f>E14</f>
        <v>Vicerrectoría Académica</v>
      </c>
      <c r="K41" s="195"/>
      <c r="L41" s="195"/>
      <c r="M41" s="195"/>
      <c r="N41" s="195"/>
      <c r="O41" s="195"/>
      <c r="P41" s="7"/>
    </row>
    <row r="42" spans="2:18" s="10" customFormat="1" ht="16.5" customHeight="1" x14ac:dyDescent="0.3">
      <c r="B42" s="7"/>
      <c r="C42" s="133"/>
      <c r="D42" s="133"/>
      <c r="E42" s="133"/>
      <c r="F42" s="133"/>
      <c r="G42" s="133"/>
      <c r="H42" s="133"/>
      <c r="I42" s="134"/>
      <c r="J42" s="181"/>
      <c r="K42" s="182"/>
      <c r="L42" s="182"/>
      <c r="M42" s="182"/>
      <c r="N42" s="182"/>
      <c r="O42" s="182"/>
      <c r="P42" s="7"/>
    </row>
    <row r="43" spans="2:18" s="10" customFormat="1" ht="16.5" customHeight="1" x14ac:dyDescent="0.3">
      <c r="B43" s="7"/>
      <c r="C43" s="5"/>
      <c r="D43" s="5"/>
      <c r="E43" s="5"/>
      <c r="F43" s="5"/>
      <c r="G43" s="5"/>
      <c r="H43" s="5"/>
      <c r="I43" s="5"/>
      <c r="J43" s="5"/>
      <c r="K43" s="5"/>
      <c r="L43" s="5"/>
      <c r="M43" s="5"/>
      <c r="N43" s="5"/>
      <c r="O43" s="5"/>
      <c r="P43" s="7"/>
    </row>
    <row r="44" spans="2:18" s="13" customFormat="1" ht="15" customHeight="1" x14ac:dyDescent="0.3">
      <c r="B44" s="12"/>
      <c r="C44" s="196" t="s">
        <v>137</v>
      </c>
      <c r="D44" s="197"/>
      <c r="E44" s="197"/>
      <c r="F44" s="197"/>
      <c r="G44" s="197"/>
      <c r="H44" s="197"/>
      <c r="I44" s="197"/>
      <c r="J44" s="197"/>
      <c r="K44" s="197"/>
      <c r="L44" s="197"/>
      <c r="M44" s="197"/>
      <c r="N44" s="197"/>
      <c r="O44" s="198"/>
      <c r="P44" s="12"/>
    </row>
    <row r="45" spans="2:18" s="13" customFormat="1" x14ac:dyDescent="0.3">
      <c r="B45" s="12"/>
      <c r="C45" s="24" t="s">
        <v>9</v>
      </c>
      <c r="D45" s="18" t="str">
        <f ca="1">IF(J23="MENSUAL","ENERO",IF(J23="TRIMESTRAL","MARZO",IF(J23="SEMESTRAL","JUNIO",IF(J23="ANUAL",YEAR(TODAY()),""))))</f>
        <v>JUNIO</v>
      </c>
      <c r="E45" s="18" t="str">
        <f>IF(J23="MENSUAL","FEBRERO",IF(J23="TRIMESTRAL","JUNIO",IF(J23="SEMESTRAL","DICIEMBRE","")))</f>
        <v>DICIEMBRE</v>
      </c>
      <c r="F45" s="18" t="str">
        <f>IF(J23="MENSUAL","MARZO",IF(J23="TRIMESTRAL","SEPTIEMBRE",""))</f>
        <v/>
      </c>
      <c r="G45" s="18" t="str">
        <f>IF(J23="MENSUAL","ABRIL",IF(J23="TRIMESTRAL","DICIEMBRE",""))</f>
        <v/>
      </c>
      <c r="H45" s="18" t="str">
        <f>IF(J23="MENSUAL","MAYO","")</f>
        <v/>
      </c>
      <c r="I45" s="18" t="str">
        <f>IF(J23="MENSUAL","JUNIO","")</f>
        <v/>
      </c>
      <c r="J45" s="18" t="str">
        <f>IF(J23="MENSUAL","JULIO","")</f>
        <v/>
      </c>
      <c r="K45" s="18" t="str">
        <f>IF(J23="MENSUAL","AGOSTO","")</f>
        <v/>
      </c>
      <c r="L45" s="18" t="str">
        <f>IF(J23="MENSUAL","SEPTIEMBRE","")</f>
        <v/>
      </c>
      <c r="M45" s="18" t="str">
        <f>IF(J23="MENSUAL","OCTUBRE","")</f>
        <v/>
      </c>
      <c r="N45" s="18" t="str">
        <f>IF(J23="MENSUAL","NOVIEMBRE","")</f>
        <v/>
      </c>
      <c r="O45" s="18" t="str">
        <f>IF(J23="MENSUAL","DICIEMBRE","")</f>
        <v/>
      </c>
      <c r="P45" s="12"/>
    </row>
    <row r="46" spans="2:18" s="13" customFormat="1" ht="57.75" customHeight="1" x14ac:dyDescent="0.3">
      <c r="B46" s="12"/>
      <c r="C46" s="199" t="str">
        <f>G18</f>
        <v>Número de Aulas Espejo realizadas</v>
      </c>
      <c r="D46" s="200">
        <v>20</v>
      </c>
      <c r="E46" s="202">
        <v>34</v>
      </c>
      <c r="F46" s="18"/>
      <c r="G46" s="18"/>
      <c r="H46" s="18"/>
      <c r="I46" s="18"/>
      <c r="J46" s="18"/>
      <c r="K46" s="18"/>
      <c r="L46" s="18"/>
      <c r="M46" s="18"/>
      <c r="N46" s="18"/>
      <c r="O46" s="18"/>
      <c r="P46" s="12"/>
    </row>
    <row r="47" spans="2:18" s="13" customFormat="1" ht="38.25" customHeight="1" x14ac:dyDescent="0.3">
      <c r="B47" s="12"/>
      <c r="C47" s="127"/>
      <c r="D47" s="201"/>
      <c r="E47" s="203"/>
      <c r="F47" s="18"/>
      <c r="G47" s="18"/>
      <c r="H47" s="18"/>
      <c r="I47" s="18"/>
      <c r="J47" s="18"/>
      <c r="K47" s="18"/>
      <c r="L47" s="18"/>
      <c r="M47" s="18"/>
      <c r="N47" s="18"/>
      <c r="O47" s="18"/>
      <c r="P47" s="14"/>
    </row>
    <row r="48" spans="2:18" s="13" customFormat="1" x14ac:dyDescent="0.3">
      <c r="B48" s="12"/>
      <c r="C48" s="2" t="s">
        <v>138</v>
      </c>
      <c r="D48" s="19">
        <f t="shared" ref="D48:O48" si="0">IFERROR(IF($E$17=1,D46/D47,IF($E$17=2,D46,"")),"")</f>
        <v>20</v>
      </c>
      <c r="E48" s="103">
        <f t="shared" si="0"/>
        <v>34</v>
      </c>
      <c r="F48" s="19">
        <f t="shared" si="0"/>
        <v>0</v>
      </c>
      <c r="G48" s="19">
        <f t="shared" si="0"/>
        <v>0</v>
      </c>
      <c r="H48" s="19">
        <f t="shared" si="0"/>
        <v>0</v>
      </c>
      <c r="I48" s="19">
        <f t="shared" si="0"/>
        <v>0</v>
      </c>
      <c r="J48" s="19">
        <f t="shared" si="0"/>
        <v>0</v>
      </c>
      <c r="K48" s="19">
        <f t="shared" si="0"/>
        <v>0</v>
      </c>
      <c r="L48" s="19">
        <f t="shared" si="0"/>
        <v>0</v>
      </c>
      <c r="M48" s="19">
        <f t="shared" si="0"/>
        <v>0</v>
      </c>
      <c r="N48" s="19">
        <f t="shared" si="0"/>
        <v>0</v>
      </c>
      <c r="O48" s="19">
        <f t="shared" si="0"/>
        <v>0</v>
      </c>
      <c r="P48" s="12"/>
      <c r="R48" s="27"/>
    </row>
    <row r="49" spans="1:28" s="13" customFormat="1" x14ac:dyDescent="0.3">
      <c r="B49" s="12"/>
      <c r="C49" s="3" t="s">
        <v>139</v>
      </c>
      <c r="D49" s="26">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28</v>
      </c>
      <c r="E49" s="26">
        <f>IF(AND(N23="ANUAL",J23="MENSUAL"),N17/12+D49,IF(AND(N23="ANUAL",J23="TRIMESTRAL"),N17/4+D49,IF(AND(N23="ANUAL",J23="SEMESTRAL"),N17/2+D49,IF(AND(N23="SEMESTRAL",J23="MENSUAL"),N17/6+D49,IF(AND(N23="SEMESTRAL",J23="TRIMESTRAL"),N17/2+D49,IF(AND(N23="SEMESTRAL",J23="SEMESTRAL"),N17,IF(AND(N23="TRIMESTRAL",J23="MENSUAL"),N17/3+D49,IF(AND(N23="TRIMESTRAL",J23="TRIMESTRAL"),N17,IF(AND(N23="MENSUAL",J23="MENSUAL"),N17,"")))))))))</f>
        <v>56</v>
      </c>
      <c r="F49" s="19" t="str">
        <f>IF(AND(N23="ANUAL",J23="MENSUAL"),N17/12+E49,IF(AND(N23="ANUAL",J23="TRIMESTRAL"),N17/4+E49,IF(AND(N23="SEMESTRAL",J23="MENSUAL"),N17/6+E49,IF(AND(N23="SEMESTRAL",J23="TRIMESTRAL"),N17/2,IF(AND(N23="TRIMESTRAL",J23="MENSUAL"),N17/3+E49,IF(AND(N23="TRIMESTRAL",J23="TRIMESTRAL"),N17,IF(AND(N23="MENSUAL",J23="MENSUAL"),N17,"")))))))</f>
        <v/>
      </c>
      <c r="G49" s="19" t="str">
        <f>IF(AND(N23="ANUAL",J23="MENSUAL"),N17/12+F49,IF(AND(N23="ANUAL",J23="TRIMESTRAL"),N17/4+F49,IF(AND(N23="SEMESTRAL",J23="MENSUAL"),N17/6+F49,IF(AND(N23="SEMESTRAL",J23="TRIMESTRAL"),N17/2+F49,IF(AND(N23="TRIMESTRAL",J23="MENSUAL"),N17/3,IF(AND(N23="TRIMESTRAL",J23="TRIMESTRAL"),N17,IF(AND(N23="MENSUAL",J23="MENSUAL"),N17,"")))))))</f>
        <v/>
      </c>
      <c r="H49" s="19" t="str">
        <f>IF(AND($N$23="ANUAL",$J$23="MENSUAL"),$N$17/12+G49,IF(AND(N23="SEMESTRAL",J23="MENSUAL"),N17/6+G49,IF(AND(N23="TRIMESTRAL",J23="MENSUAL"),N17/3+G49,IF(AND(N23="MENSUAL",J23="MENSUAL"),N17,""))))</f>
        <v/>
      </c>
      <c r="I49" s="19" t="str">
        <f>IF(AND($N$23="ANUAL",$J$23="MENSUAL"),$N$17/12+H49,IF(AND(N23="SEMESTRAL",J23="MENSUAL"),N17/6+H49,IF(AND(N23="TRIMESTRAL",J23="MENSUAL"),N17/3+H49,IF(AND(N23="MENSUAL",J23="MENSUAL"),N17,""))))</f>
        <v/>
      </c>
      <c r="J49" s="19" t="str">
        <f>IF(AND($N$23="ANUAL",$J$23="MENSUAL"),$N$17/12+I49,IF(AND(N23="SEMESTRAL",J23="MENSUAL"),N17/6,IF(AND(N23="TRIMESTRAL",J23="MENSUAL"),N17/3,IF(AND(N23="MENSUAL",J23="MENSUAL"),N17,""))))</f>
        <v/>
      </c>
      <c r="K49" s="19" t="str">
        <f>IF(AND($N$23="ANUAL",$J$23="MENSUAL"),$N$17/12+J49,IF(AND(N23="SEMESTRAL",J23="MENSUAL"),N17/6+J49,IF(AND(N23="TRIMESTRAL",J23="MENSUAL"),N17/3+J49,IF(AND(N23="MENSUAL",J23="MENSUAL"),N17,""))))</f>
        <v/>
      </c>
      <c r="L49" s="19" t="str">
        <f>IF(AND($N$23="ANUAL",$J$23="MENSUAL"),$N$17/12+K49,IF(AND(N23="SEMESTRAL",J23="MENSUAL"),N17/6+K49,IF(AND(N23="TRIMESTRAL",J23="MENSUAL"),N17/3+K49,IF(AND(N23="MENSUAL",J23="MENSUAL"),N17,""))))</f>
        <v/>
      </c>
      <c r="M49" s="19" t="str">
        <f>IF(AND($N$23="ANUAL",$J$23="MENSUAL"),$N$17/12+L49,IF(AND(N23="SEMESTRAL",J23="MENSUAL"),N17/6+L49,IF(AND(N23="TRIMESTRAL",J23="MENSUAL"),N17/3,IF(AND(N23="MENSUAL",J23="MENSUAL"),N17,""))))</f>
        <v/>
      </c>
      <c r="N49" s="19" t="str">
        <f>IF(AND($N$23="ANUAL",$J$23="MENSUAL"),$N$17/12+M49,IF(AND(N23="SEMESTRAL",J23="MENSUAL"),N17/6+M49,IF(AND(N23="TRIMESTRAL",J23="MENSUAL"),N17/3+M49,IF(AND(N23="MENSUAL",J23="MENSUAL"),N17,""))))</f>
        <v/>
      </c>
      <c r="O49" s="19" t="str">
        <f>IF(AND($N$23="ANUAL",$J$23="MENSUAL"),$N$17/12+N49,IF(AND(N23="SEMESTRAL",J23="MENSUAL"),N17/6+N49,IF(AND(N23="TRIMESTRAL",J23="MENSUAL"),N17/3+N49,IF(AND(N23="MENSUAL",J23="MENSUAL"),N17,""))))</f>
        <v/>
      </c>
      <c r="P49" s="12"/>
    </row>
    <row r="50" spans="1:28" s="13" customFormat="1" x14ac:dyDescent="0.3">
      <c r="B50" s="12"/>
      <c r="C50" s="5"/>
      <c r="D50" s="5"/>
      <c r="E50" s="5"/>
      <c r="F50" s="5"/>
      <c r="G50" s="5"/>
      <c r="H50" s="5"/>
      <c r="I50" s="5"/>
      <c r="J50" s="5"/>
      <c r="K50" s="5"/>
      <c r="L50" s="5"/>
      <c r="M50" s="5"/>
      <c r="N50" s="5"/>
      <c r="O50" s="5"/>
      <c r="P50" s="12"/>
    </row>
    <row r="51" spans="1:28" s="15" customFormat="1" x14ac:dyDescent="0.25">
      <c r="A51" s="16"/>
      <c r="B51" s="1"/>
      <c r="C51" s="204" t="s">
        <v>115</v>
      </c>
      <c r="D51" s="204"/>
      <c r="E51" s="204"/>
      <c r="F51" s="204"/>
      <c r="G51" s="204"/>
      <c r="H51" s="204"/>
      <c r="I51" s="204"/>
      <c r="J51" s="204"/>
      <c r="K51" s="204"/>
      <c r="L51" s="204"/>
      <c r="M51" s="204"/>
      <c r="N51" s="204"/>
      <c r="O51" s="204"/>
      <c r="P51" s="1"/>
      <c r="Q51" s="16"/>
      <c r="R51" s="16"/>
      <c r="S51" s="16"/>
      <c r="T51" s="16"/>
      <c r="U51" s="16"/>
      <c r="V51" s="16"/>
      <c r="W51" s="16"/>
      <c r="X51" s="16"/>
      <c r="Y51" s="16"/>
      <c r="Z51" s="16"/>
      <c r="AA51" s="16"/>
      <c r="AB51" s="16"/>
    </row>
    <row r="52" spans="1:28" s="15" customFormat="1" x14ac:dyDescent="0.25">
      <c r="A52" s="16"/>
      <c r="B52" s="1"/>
      <c r="C52" s="185" t="s">
        <v>140</v>
      </c>
      <c r="D52" s="185"/>
      <c r="E52" s="185"/>
      <c r="F52" s="185"/>
      <c r="G52" s="185" t="s">
        <v>141</v>
      </c>
      <c r="H52" s="185"/>
      <c r="I52" s="185"/>
      <c r="J52" s="185"/>
      <c r="K52" s="185" t="s">
        <v>142</v>
      </c>
      <c r="L52" s="185"/>
      <c r="M52" s="185"/>
      <c r="N52" s="185"/>
      <c r="O52" s="185"/>
      <c r="P52" s="1"/>
      <c r="Q52" s="16"/>
      <c r="R52" s="16"/>
      <c r="S52" s="16"/>
      <c r="T52" s="16"/>
      <c r="U52" s="16"/>
      <c r="V52" s="16"/>
      <c r="W52" s="16"/>
      <c r="X52" s="16"/>
      <c r="Y52" s="16"/>
      <c r="Z52" s="16"/>
      <c r="AA52" s="16"/>
      <c r="AB52" s="16"/>
    </row>
    <row r="53" spans="1:28" s="15" customFormat="1" x14ac:dyDescent="0.25">
      <c r="A53" s="16"/>
      <c r="B53" s="1"/>
      <c r="C53" s="298"/>
      <c r="D53" s="298"/>
      <c r="E53" s="298"/>
      <c r="F53" s="298"/>
      <c r="G53" s="299"/>
      <c r="H53" s="299"/>
      <c r="I53" s="299"/>
      <c r="J53" s="299"/>
      <c r="K53" s="298"/>
      <c r="L53" s="298"/>
      <c r="M53" s="298"/>
      <c r="N53" s="298"/>
      <c r="O53" s="298"/>
      <c r="P53" s="1"/>
      <c r="Q53" s="16"/>
      <c r="R53" s="16"/>
      <c r="S53" s="16"/>
      <c r="T53" s="16"/>
      <c r="U53" s="16"/>
      <c r="V53" s="16"/>
      <c r="W53" s="16"/>
      <c r="X53" s="16"/>
      <c r="Y53" s="16"/>
      <c r="Z53" s="16"/>
      <c r="AA53" s="16"/>
      <c r="AB53" s="16"/>
    </row>
    <row r="54" spans="1:28" s="15" customFormat="1" x14ac:dyDescent="0.25">
      <c r="A54" s="16"/>
      <c r="B54" s="1"/>
      <c r="C54" s="298"/>
      <c r="D54" s="298"/>
      <c r="E54" s="298"/>
      <c r="F54" s="298"/>
      <c r="G54" s="299"/>
      <c r="H54" s="299"/>
      <c r="I54" s="299"/>
      <c r="J54" s="299"/>
      <c r="K54" s="298"/>
      <c r="L54" s="298"/>
      <c r="M54" s="298"/>
      <c r="N54" s="298"/>
      <c r="O54" s="298"/>
      <c r="P54" s="1"/>
      <c r="Q54" s="16"/>
      <c r="R54" s="16"/>
      <c r="S54" s="16"/>
      <c r="T54" s="16"/>
      <c r="U54" s="16"/>
      <c r="V54" s="16"/>
      <c r="W54" s="16"/>
      <c r="X54" s="16"/>
      <c r="Y54" s="16"/>
      <c r="Z54" s="16"/>
      <c r="AA54" s="16"/>
      <c r="AB54" s="16"/>
    </row>
    <row r="55" spans="1:28" s="15" customFormat="1" x14ac:dyDescent="0.25">
      <c r="A55" s="16"/>
      <c r="B55" s="1"/>
      <c r="C55" s="298"/>
      <c r="D55" s="298"/>
      <c r="E55" s="298"/>
      <c r="F55" s="298"/>
      <c r="G55" s="299"/>
      <c r="H55" s="299"/>
      <c r="I55" s="299"/>
      <c r="J55" s="299"/>
      <c r="K55" s="298"/>
      <c r="L55" s="298"/>
      <c r="M55" s="298"/>
      <c r="N55" s="298"/>
      <c r="O55" s="298"/>
      <c r="P55" s="1"/>
      <c r="Q55" s="16"/>
      <c r="R55" s="16"/>
      <c r="S55" s="16"/>
      <c r="T55" s="16"/>
      <c r="U55" s="16"/>
      <c r="V55" s="16"/>
      <c r="W55" s="16"/>
      <c r="X55" s="16"/>
      <c r="Y55" s="16"/>
      <c r="Z55" s="16"/>
      <c r="AA55" s="16"/>
      <c r="AB55" s="16"/>
    </row>
    <row r="56" spans="1:28" s="15" customFormat="1" x14ac:dyDescent="0.25">
      <c r="A56" s="16"/>
      <c r="B56" s="1"/>
      <c r="C56" s="298"/>
      <c r="D56" s="298"/>
      <c r="E56" s="298"/>
      <c r="F56" s="298"/>
      <c r="G56" s="298"/>
      <c r="H56" s="298"/>
      <c r="I56" s="298"/>
      <c r="J56" s="298"/>
      <c r="K56" s="298"/>
      <c r="L56" s="298"/>
      <c r="M56" s="298"/>
      <c r="N56" s="298"/>
      <c r="O56" s="298"/>
      <c r="P56" s="1"/>
      <c r="Q56" s="16"/>
      <c r="R56" s="16"/>
      <c r="S56" s="16"/>
      <c r="T56" s="16"/>
      <c r="U56" s="16"/>
      <c r="V56" s="16"/>
      <c r="W56" s="16"/>
      <c r="X56" s="16"/>
      <c r="Y56" s="16"/>
      <c r="Z56" s="16"/>
      <c r="AA56" s="16"/>
      <c r="AB56" s="16"/>
    </row>
    <row r="57" spans="1:28" s="15" customFormat="1" x14ac:dyDescent="0.25">
      <c r="A57" s="16"/>
      <c r="B57" s="1"/>
      <c r="C57" s="298"/>
      <c r="D57" s="298"/>
      <c r="E57" s="298"/>
      <c r="F57" s="298"/>
      <c r="G57" s="298"/>
      <c r="H57" s="298"/>
      <c r="I57" s="298"/>
      <c r="J57" s="298"/>
      <c r="K57" s="298"/>
      <c r="L57" s="298"/>
      <c r="M57" s="298"/>
      <c r="N57" s="298"/>
      <c r="O57" s="298"/>
      <c r="P57" s="1"/>
      <c r="Q57" s="16"/>
      <c r="R57" s="16"/>
      <c r="S57" s="16"/>
      <c r="T57" s="16"/>
      <c r="U57" s="16"/>
      <c r="V57" s="16"/>
      <c r="W57" s="16"/>
      <c r="X57" s="16"/>
      <c r="Y57" s="16"/>
      <c r="Z57" s="16"/>
      <c r="AA57" s="16"/>
      <c r="AB57" s="16"/>
    </row>
    <row r="58" spans="1:28" s="15" customFormat="1" x14ac:dyDescent="0.25">
      <c r="A58" s="16"/>
      <c r="B58" s="1"/>
      <c r="C58" s="298"/>
      <c r="D58" s="298"/>
      <c r="E58" s="298"/>
      <c r="F58" s="298"/>
      <c r="G58" s="298"/>
      <c r="H58" s="298"/>
      <c r="I58" s="298"/>
      <c r="J58" s="298"/>
      <c r="K58" s="298"/>
      <c r="L58" s="298"/>
      <c r="M58" s="298"/>
      <c r="N58" s="298"/>
      <c r="O58" s="298"/>
      <c r="P58" s="1"/>
      <c r="Q58" s="16"/>
      <c r="R58" s="16"/>
      <c r="S58" s="16"/>
      <c r="T58" s="16"/>
      <c r="U58" s="16"/>
      <c r="V58" s="16"/>
      <c r="W58" s="16"/>
      <c r="X58" s="16"/>
      <c r="Y58" s="16"/>
      <c r="Z58" s="16"/>
      <c r="AA58" s="16"/>
      <c r="AB58" s="16"/>
    </row>
    <row r="59" spans="1:28" s="15" customFormat="1" x14ac:dyDescent="0.25">
      <c r="A59" s="16"/>
      <c r="B59" s="1"/>
      <c r="C59" s="300"/>
      <c r="D59" s="300"/>
      <c r="E59" s="300"/>
      <c r="F59" s="300"/>
      <c r="G59" s="300"/>
      <c r="H59" s="300"/>
      <c r="I59" s="300"/>
      <c r="J59" s="300"/>
      <c r="K59" s="300"/>
      <c r="L59" s="300"/>
      <c r="M59" s="300"/>
      <c r="N59" s="300"/>
      <c r="O59" s="300"/>
      <c r="P59" s="1"/>
      <c r="Q59" s="16"/>
      <c r="R59" s="16"/>
      <c r="S59" s="16"/>
      <c r="T59" s="16"/>
      <c r="U59" s="16"/>
      <c r="V59" s="16"/>
      <c r="W59" s="16"/>
      <c r="X59" s="16"/>
      <c r="Y59" s="16"/>
      <c r="Z59" s="16"/>
      <c r="AA59" s="16"/>
      <c r="AB59" s="16"/>
    </row>
    <row r="60" spans="1:28" s="15" customFormat="1" x14ac:dyDescent="0.25">
      <c r="A60" s="16"/>
      <c r="B60" s="1"/>
      <c r="C60" s="20"/>
      <c r="D60" s="21"/>
      <c r="E60" s="21"/>
      <c r="F60" s="21"/>
      <c r="G60" s="21"/>
      <c r="H60" s="21"/>
      <c r="I60" s="21"/>
      <c r="J60" s="21"/>
      <c r="K60" s="21"/>
      <c r="L60" s="21"/>
      <c r="M60" s="21"/>
      <c r="N60" s="21"/>
      <c r="O60" s="21"/>
      <c r="P60" s="1"/>
      <c r="Q60" s="16"/>
      <c r="R60" s="16"/>
      <c r="S60" s="16"/>
      <c r="T60" s="16"/>
      <c r="U60" s="16"/>
      <c r="V60" s="16"/>
      <c r="W60" s="16"/>
      <c r="X60" s="16"/>
      <c r="Y60" s="16"/>
      <c r="Z60" s="16"/>
      <c r="AA60" s="16"/>
      <c r="AB60" s="16"/>
    </row>
    <row r="61" spans="1:28" s="15" customFormat="1" x14ac:dyDescent="0.25">
      <c r="A61" s="16"/>
      <c r="B61" s="1"/>
      <c r="C61" s="20"/>
      <c r="D61" s="21"/>
      <c r="E61" s="21"/>
      <c r="F61" s="21"/>
      <c r="G61" s="21"/>
      <c r="H61" s="21"/>
      <c r="I61" s="21"/>
      <c r="J61" s="21"/>
      <c r="K61" s="21"/>
      <c r="L61" s="21"/>
      <c r="M61" s="21"/>
      <c r="N61" s="21"/>
      <c r="O61" s="21"/>
      <c r="P61" s="1"/>
      <c r="Q61" s="16"/>
      <c r="R61" s="16"/>
      <c r="S61" s="16"/>
      <c r="T61" s="16"/>
      <c r="U61" s="16"/>
      <c r="V61" s="16"/>
      <c r="W61" s="16"/>
      <c r="X61" s="16"/>
      <c r="Y61" s="16"/>
      <c r="Z61" s="16"/>
      <c r="AA61" s="16"/>
      <c r="AB61" s="16"/>
    </row>
    <row r="62" spans="1:28" s="15" customFormat="1" x14ac:dyDescent="0.25">
      <c r="A62" s="16"/>
      <c r="B62" s="1"/>
      <c r="C62" s="20"/>
      <c r="D62" s="21"/>
      <c r="E62" s="21"/>
      <c r="F62" s="21"/>
      <c r="G62" s="21"/>
      <c r="H62" s="21"/>
      <c r="I62" s="21"/>
      <c r="J62" s="21"/>
      <c r="K62" s="21"/>
      <c r="L62" s="21"/>
      <c r="M62" s="21"/>
      <c r="N62" s="21"/>
      <c r="O62" s="21"/>
      <c r="P62" s="1"/>
      <c r="Q62" s="16"/>
      <c r="R62" s="16"/>
      <c r="S62" s="16"/>
      <c r="T62" s="16"/>
      <c r="U62" s="16"/>
      <c r="V62" s="16"/>
      <c r="W62" s="16"/>
      <c r="X62" s="16"/>
      <c r="Y62" s="16"/>
      <c r="Z62" s="16"/>
      <c r="AA62" s="16"/>
      <c r="AB62" s="16"/>
    </row>
    <row r="63" spans="1:28" x14ac:dyDescent="0.25">
      <c r="B63" s="28"/>
      <c r="C63" s="29"/>
      <c r="D63" s="29"/>
      <c r="E63" s="29"/>
      <c r="F63" s="29"/>
      <c r="G63" s="29"/>
      <c r="H63" s="29"/>
      <c r="I63" s="29"/>
      <c r="J63" s="29"/>
      <c r="K63" s="29"/>
      <c r="L63" s="29"/>
      <c r="M63" s="29"/>
      <c r="N63" s="29"/>
      <c r="O63" s="29"/>
    </row>
    <row r="64" spans="1:28" x14ac:dyDescent="0.25">
      <c r="B64" s="28"/>
      <c r="C64" s="29"/>
      <c r="D64" s="29"/>
      <c r="E64" s="29"/>
      <c r="F64" s="29"/>
      <c r="G64" s="29"/>
      <c r="H64" s="29"/>
      <c r="I64" s="29"/>
      <c r="J64" s="29"/>
      <c r="K64" s="29"/>
      <c r="L64" s="29"/>
      <c r="M64" s="29"/>
      <c r="N64" s="29"/>
      <c r="O64" s="29"/>
    </row>
    <row r="65" spans="2:15" s="22" customFormat="1" x14ac:dyDescent="0.25">
      <c r="B65" s="28"/>
      <c r="C65" s="29"/>
      <c r="D65" s="29"/>
      <c r="E65" s="29"/>
      <c r="F65" s="29"/>
      <c r="G65" s="29"/>
      <c r="H65" s="29"/>
      <c r="I65" s="29"/>
      <c r="J65" s="29"/>
      <c r="K65" s="29"/>
      <c r="L65" s="29"/>
      <c r="M65" s="29"/>
      <c r="N65" s="29"/>
      <c r="O65" s="29"/>
    </row>
    <row r="66" spans="2:15" s="22" customFormat="1" x14ac:dyDescent="0.25">
      <c r="B66" s="28"/>
      <c r="C66" s="29"/>
      <c r="D66" s="29"/>
      <c r="E66" s="29"/>
      <c r="F66" s="29"/>
      <c r="G66" s="29"/>
      <c r="H66" s="29"/>
      <c r="I66" s="29"/>
      <c r="J66" s="29"/>
      <c r="K66" s="29"/>
      <c r="L66" s="29"/>
      <c r="M66" s="29"/>
      <c r="N66" s="29"/>
      <c r="O66" s="29"/>
    </row>
    <row r="67" spans="2:15" s="22" customFormat="1" x14ac:dyDescent="0.25">
      <c r="B67" s="28"/>
      <c r="C67" s="23"/>
      <c r="D67" s="23"/>
      <c r="E67" s="23"/>
      <c r="F67" s="23"/>
      <c r="G67" s="23"/>
      <c r="H67" s="23"/>
      <c r="I67" s="23"/>
      <c r="J67" s="23"/>
      <c r="K67" s="23"/>
      <c r="L67" s="23"/>
      <c r="M67" s="23"/>
      <c r="N67" s="23"/>
      <c r="O67" s="23"/>
    </row>
    <row r="68" spans="2:15" s="22" customFormat="1" x14ac:dyDescent="0.25">
      <c r="B68" s="28"/>
      <c r="C68" s="23"/>
      <c r="D68" s="23"/>
      <c r="E68" s="23"/>
      <c r="F68" s="23"/>
      <c r="G68" s="23"/>
      <c r="H68" s="23"/>
      <c r="I68" s="23"/>
      <c r="J68" s="23"/>
      <c r="K68" s="23"/>
      <c r="L68" s="23"/>
      <c r="M68" s="23"/>
      <c r="N68" s="23"/>
      <c r="O68" s="23"/>
    </row>
    <row r="69" spans="2:15" s="22" customFormat="1" x14ac:dyDescent="0.25">
      <c r="B69" s="28"/>
      <c r="C69" s="23"/>
      <c r="D69" s="23"/>
      <c r="E69" s="23"/>
      <c r="F69" s="23"/>
      <c r="G69" s="23"/>
      <c r="H69" s="23"/>
      <c r="I69" s="23"/>
      <c r="J69" s="23"/>
      <c r="K69" s="23"/>
      <c r="L69" s="23"/>
      <c r="M69" s="23"/>
      <c r="N69" s="23"/>
      <c r="O69" s="23"/>
    </row>
    <row r="70" spans="2:15" s="22" customFormat="1" x14ac:dyDescent="0.25">
      <c r="B70" s="28"/>
      <c r="C70" s="23"/>
      <c r="D70" s="23"/>
      <c r="E70" s="23"/>
      <c r="F70" s="23"/>
      <c r="G70" s="23"/>
      <c r="H70" s="23"/>
      <c r="I70" s="23"/>
      <c r="J70" s="23"/>
      <c r="K70" s="23"/>
      <c r="L70" s="23"/>
      <c r="M70" s="23"/>
      <c r="N70" s="23"/>
      <c r="O70" s="23"/>
    </row>
    <row r="71" spans="2:15" s="22" customFormat="1" x14ac:dyDescent="0.25">
      <c r="B71" s="28"/>
      <c r="C71" s="23"/>
      <c r="D71" s="23"/>
      <c r="E71" s="23"/>
      <c r="F71" s="23"/>
      <c r="G71" s="23" t="s">
        <v>149</v>
      </c>
      <c r="H71" s="23"/>
      <c r="I71" s="23"/>
      <c r="J71" s="23" t="s">
        <v>38</v>
      </c>
      <c r="K71" s="23"/>
      <c r="L71" s="23"/>
      <c r="M71" s="23"/>
      <c r="N71" s="23"/>
      <c r="O71" s="23"/>
    </row>
    <row r="72" spans="2:15" s="22" customFormat="1" x14ac:dyDescent="0.25">
      <c r="B72" s="28"/>
      <c r="C72" s="23"/>
      <c r="D72" s="23"/>
      <c r="E72" s="23"/>
      <c r="F72" s="23"/>
      <c r="G72" s="23" t="s">
        <v>100</v>
      </c>
      <c r="H72" s="23"/>
      <c r="I72" s="23"/>
      <c r="J72" s="23" t="s">
        <v>150</v>
      </c>
      <c r="K72" s="23"/>
      <c r="L72" s="23"/>
      <c r="M72" s="23"/>
      <c r="N72" s="23"/>
      <c r="O72" s="23"/>
    </row>
    <row r="73" spans="2:15" s="22" customFormat="1" x14ac:dyDescent="0.25">
      <c r="B73" s="28"/>
      <c r="C73" s="23"/>
      <c r="D73" s="23"/>
      <c r="E73" s="23"/>
      <c r="F73" s="23"/>
      <c r="G73" s="23" t="s">
        <v>151</v>
      </c>
      <c r="H73" s="23"/>
      <c r="I73" s="23"/>
      <c r="J73" s="23" t="s">
        <v>152</v>
      </c>
      <c r="K73" s="23"/>
      <c r="L73" s="23"/>
      <c r="M73" s="23"/>
      <c r="N73" s="23"/>
      <c r="O73" s="23"/>
    </row>
    <row r="74" spans="2:15" s="22" customFormat="1" x14ac:dyDescent="0.25">
      <c r="B74" s="28"/>
      <c r="C74" s="23"/>
      <c r="D74" s="23"/>
      <c r="E74" s="23"/>
      <c r="F74" s="23"/>
      <c r="G74" s="23" t="s">
        <v>153</v>
      </c>
      <c r="H74" s="23"/>
      <c r="I74" s="23"/>
      <c r="J74" s="23" t="s">
        <v>114</v>
      </c>
      <c r="K74" s="23"/>
      <c r="L74" s="23"/>
      <c r="M74" s="23"/>
      <c r="N74" s="23"/>
      <c r="O74" s="23"/>
    </row>
    <row r="75" spans="2:15" s="22" customFormat="1" x14ac:dyDescent="0.25">
      <c r="B75" s="28"/>
      <c r="C75" s="23"/>
      <c r="D75" s="23"/>
      <c r="E75" s="23"/>
      <c r="F75" s="23"/>
      <c r="G75" s="23" t="s">
        <v>154</v>
      </c>
      <c r="H75" s="23"/>
      <c r="I75" s="23"/>
      <c r="J75" s="23" t="s">
        <v>155</v>
      </c>
      <c r="K75" s="23"/>
      <c r="L75" s="23"/>
      <c r="M75" s="23"/>
      <c r="N75" s="23"/>
      <c r="O75" s="23"/>
    </row>
    <row r="76" spans="2:15" s="22" customFormat="1" x14ac:dyDescent="0.25">
      <c r="B76" s="28"/>
      <c r="C76" s="23"/>
      <c r="D76" s="23"/>
      <c r="E76" s="23"/>
      <c r="F76" s="23"/>
      <c r="G76" s="23" t="s">
        <v>156</v>
      </c>
      <c r="H76" s="23"/>
      <c r="I76" s="23"/>
      <c r="J76" s="23" t="s">
        <v>157</v>
      </c>
      <c r="K76" s="23"/>
      <c r="L76" s="23"/>
      <c r="M76" s="23"/>
      <c r="N76" s="23"/>
      <c r="O76" s="23"/>
    </row>
    <row r="77" spans="2:15" s="22" customFormat="1" x14ac:dyDescent="0.25">
      <c r="B77" s="28"/>
      <c r="C77" s="23"/>
      <c r="D77" s="23"/>
      <c r="E77" s="23"/>
      <c r="F77" s="23"/>
      <c r="G77" s="23" t="s">
        <v>158</v>
      </c>
      <c r="H77" s="23"/>
      <c r="I77" s="23"/>
      <c r="J77" s="23" t="s">
        <v>159</v>
      </c>
      <c r="K77" s="23"/>
      <c r="L77" s="23"/>
      <c r="M77" s="23"/>
      <c r="N77" s="23"/>
      <c r="O77" s="23"/>
    </row>
    <row r="78" spans="2:15" s="22" customFormat="1" x14ac:dyDescent="0.25">
      <c r="B78" s="28"/>
      <c r="C78" s="23"/>
      <c r="D78" s="23"/>
      <c r="E78" s="23"/>
      <c r="F78" s="23"/>
      <c r="G78" s="23" t="s">
        <v>160</v>
      </c>
      <c r="H78" s="23"/>
      <c r="I78" s="23"/>
      <c r="J78" s="23" t="s">
        <v>161</v>
      </c>
      <c r="K78" s="23"/>
      <c r="L78" s="23"/>
      <c r="M78" s="23"/>
      <c r="N78" s="23"/>
      <c r="O78" s="23"/>
    </row>
    <row r="79" spans="2:15" s="22" customFormat="1" x14ac:dyDescent="0.25">
      <c r="B79" s="28"/>
      <c r="C79" s="23"/>
      <c r="D79" s="23"/>
      <c r="E79" s="23"/>
      <c r="F79" s="23"/>
      <c r="G79" s="23" t="s">
        <v>162</v>
      </c>
      <c r="H79" s="23"/>
      <c r="I79" s="23"/>
      <c r="J79" s="23" t="s">
        <v>163</v>
      </c>
      <c r="K79" s="23"/>
      <c r="L79" s="23"/>
      <c r="M79" s="23"/>
      <c r="N79" s="23"/>
      <c r="O79" s="23"/>
    </row>
    <row r="80" spans="2:15" s="22" customFormat="1" x14ac:dyDescent="0.25">
      <c r="B80" s="28"/>
      <c r="C80" s="23"/>
      <c r="D80" s="23"/>
      <c r="E80" s="23"/>
      <c r="F80" s="23"/>
      <c r="G80" s="23" t="s">
        <v>164</v>
      </c>
      <c r="H80" s="23"/>
      <c r="I80" s="23"/>
      <c r="J80" s="23" t="s">
        <v>165</v>
      </c>
      <c r="K80" s="23"/>
      <c r="L80" s="23"/>
      <c r="M80" s="23"/>
      <c r="N80" s="23"/>
      <c r="O80" s="23"/>
    </row>
    <row r="81" spans="2:15" s="22" customFormat="1" x14ac:dyDescent="0.25">
      <c r="B81" s="28"/>
      <c r="C81" s="23"/>
      <c r="D81" s="23"/>
      <c r="E81" s="23"/>
      <c r="F81" s="23"/>
      <c r="G81" s="23" t="s">
        <v>166</v>
      </c>
      <c r="H81" s="23"/>
      <c r="I81" s="23"/>
      <c r="J81" s="23" t="s">
        <v>116</v>
      </c>
      <c r="K81" s="23"/>
      <c r="L81" s="23"/>
      <c r="M81" s="23"/>
      <c r="N81" s="23"/>
      <c r="O81" s="23"/>
    </row>
    <row r="82" spans="2:15" s="22" customFormat="1" x14ac:dyDescent="0.25">
      <c r="B82" s="28"/>
      <c r="C82" s="23"/>
      <c r="D82" s="23"/>
      <c r="E82" s="23"/>
      <c r="F82" s="23"/>
      <c r="G82" s="23" t="s">
        <v>167</v>
      </c>
      <c r="H82" s="23"/>
      <c r="I82" s="23"/>
      <c r="J82" s="23" t="s">
        <v>168</v>
      </c>
      <c r="K82" s="23"/>
      <c r="L82" s="23"/>
      <c r="M82" s="23"/>
      <c r="N82" s="23"/>
      <c r="O82" s="23"/>
    </row>
    <row r="83" spans="2:15" x14ac:dyDescent="0.25">
      <c r="B83" s="28"/>
      <c r="C83" s="23"/>
      <c r="D83" s="23"/>
      <c r="E83" s="23"/>
      <c r="F83" s="23"/>
      <c r="G83" s="23" t="s">
        <v>169</v>
      </c>
      <c r="H83" s="23"/>
      <c r="I83" s="23"/>
      <c r="J83" s="23"/>
      <c r="K83" s="23"/>
      <c r="L83" s="23"/>
      <c r="M83" s="23"/>
      <c r="N83" s="23"/>
      <c r="O83" s="23"/>
    </row>
    <row r="84" spans="2:15" x14ac:dyDescent="0.25">
      <c r="B84" s="28"/>
      <c r="C84" s="23"/>
      <c r="D84" s="23"/>
      <c r="E84" s="23"/>
      <c r="F84" s="23"/>
      <c r="G84" s="23" t="s">
        <v>170</v>
      </c>
      <c r="H84" s="23"/>
      <c r="I84" s="23"/>
      <c r="J84" s="23"/>
      <c r="K84" s="23"/>
      <c r="L84" s="23"/>
      <c r="M84" s="23"/>
      <c r="N84" s="23"/>
      <c r="O84" s="23"/>
    </row>
    <row r="85" spans="2:15" x14ac:dyDescent="0.25">
      <c r="B85" s="28"/>
      <c r="C85" s="23"/>
      <c r="D85" s="23"/>
      <c r="E85" s="23"/>
      <c r="F85" s="23"/>
      <c r="G85" s="23" t="s">
        <v>171</v>
      </c>
      <c r="H85" s="23"/>
      <c r="I85" s="23"/>
      <c r="J85" s="23"/>
      <c r="K85" s="23"/>
      <c r="L85" s="23"/>
      <c r="M85" s="23"/>
      <c r="N85" s="23"/>
      <c r="O85" s="23"/>
    </row>
    <row r="86" spans="2:15" x14ac:dyDescent="0.25">
      <c r="B86" s="28"/>
      <c r="C86" s="23"/>
      <c r="D86" s="23"/>
      <c r="E86" s="23"/>
      <c r="F86" s="23"/>
      <c r="G86" s="23" t="s">
        <v>172</v>
      </c>
      <c r="H86" s="23"/>
      <c r="I86" s="23"/>
      <c r="J86" s="23"/>
      <c r="K86" s="23"/>
      <c r="L86" s="23"/>
      <c r="M86" s="23"/>
      <c r="N86" s="23"/>
      <c r="O86" s="23"/>
    </row>
    <row r="87" spans="2:15" x14ac:dyDescent="0.25">
      <c r="B87" s="28"/>
      <c r="C87" s="23"/>
      <c r="D87" s="23"/>
      <c r="E87" s="23"/>
      <c r="F87" s="23"/>
      <c r="G87" s="23" t="s">
        <v>102</v>
      </c>
      <c r="H87" s="23"/>
      <c r="I87" s="23"/>
      <c r="J87" s="23"/>
      <c r="K87" s="23"/>
      <c r="L87" s="23"/>
      <c r="M87" s="23"/>
      <c r="N87" s="23"/>
      <c r="O87" s="23"/>
    </row>
    <row r="88" spans="2:15" x14ac:dyDescent="0.25">
      <c r="B88" s="28"/>
      <c r="C88" s="23"/>
      <c r="D88" s="23"/>
      <c r="E88" s="23"/>
      <c r="F88" s="23"/>
      <c r="G88" s="23" t="s">
        <v>173</v>
      </c>
      <c r="H88" s="23"/>
      <c r="I88" s="23"/>
      <c r="J88" s="23"/>
      <c r="K88" s="23"/>
      <c r="L88" s="23"/>
      <c r="M88" s="23"/>
      <c r="N88" s="23"/>
      <c r="O88" s="23"/>
    </row>
    <row r="89" spans="2:15" x14ac:dyDescent="0.25">
      <c r="B89" s="28"/>
      <c r="C89" s="23"/>
      <c r="D89" s="23"/>
      <c r="E89" s="23"/>
      <c r="F89" s="23"/>
      <c r="G89" s="23" t="s">
        <v>174</v>
      </c>
      <c r="H89" s="23"/>
      <c r="I89" s="23"/>
      <c r="J89" s="23"/>
      <c r="K89" s="23"/>
      <c r="L89" s="23"/>
      <c r="M89" s="23"/>
      <c r="N89" s="23"/>
      <c r="O89" s="23"/>
    </row>
    <row r="90" spans="2:15" x14ac:dyDescent="0.25">
      <c r="B90" s="28"/>
      <c r="C90" s="23"/>
      <c r="D90" s="23"/>
      <c r="E90" s="23"/>
      <c r="F90" s="23"/>
      <c r="G90" s="23" t="s">
        <v>175</v>
      </c>
      <c r="H90" s="23"/>
      <c r="I90" s="23"/>
      <c r="J90" s="23"/>
      <c r="K90" s="23"/>
      <c r="L90" s="23"/>
      <c r="M90" s="23"/>
      <c r="N90" s="23"/>
      <c r="O90" s="23"/>
    </row>
    <row r="91" spans="2:15" x14ac:dyDescent="0.25">
      <c r="B91" s="28"/>
      <c r="C91" s="23"/>
      <c r="D91" s="23"/>
      <c r="E91" s="23"/>
      <c r="F91" s="23"/>
      <c r="G91" s="23" t="s">
        <v>176</v>
      </c>
      <c r="H91" s="23"/>
      <c r="I91" s="23"/>
      <c r="J91" s="23"/>
      <c r="K91" s="23"/>
      <c r="L91" s="23"/>
      <c r="M91" s="23"/>
      <c r="N91" s="23"/>
      <c r="O91" s="23"/>
    </row>
    <row r="92" spans="2:15" x14ac:dyDescent="0.25">
      <c r="B92" s="28"/>
      <c r="C92" s="23"/>
      <c r="D92" s="23"/>
      <c r="E92" s="23"/>
      <c r="F92" s="23"/>
      <c r="G92" s="23" t="s">
        <v>177</v>
      </c>
      <c r="H92" s="23"/>
      <c r="I92" s="23"/>
      <c r="J92" s="23"/>
      <c r="K92" s="23"/>
      <c r="L92" s="23"/>
      <c r="M92" s="23"/>
      <c r="N92" s="23"/>
      <c r="O92" s="23"/>
    </row>
    <row r="93" spans="2:15" x14ac:dyDescent="0.25">
      <c r="B93" s="28"/>
      <c r="C93" s="23"/>
      <c r="D93" s="23"/>
      <c r="E93" s="23"/>
      <c r="F93" s="23"/>
      <c r="G93" s="23" t="s">
        <v>178</v>
      </c>
      <c r="H93" s="23"/>
      <c r="I93" s="23"/>
      <c r="J93" s="23"/>
      <c r="K93" s="23"/>
      <c r="L93" s="23"/>
      <c r="M93" s="23"/>
      <c r="N93" s="23"/>
      <c r="O93" s="23"/>
    </row>
    <row r="94" spans="2:15" x14ac:dyDescent="0.25">
      <c r="B94" s="28"/>
      <c r="C94" s="23"/>
      <c r="D94" s="23"/>
      <c r="E94" s="23"/>
      <c r="F94" s="23"/>
      <c r="G94" s="23" t="s">
        <v>179</v>
      </c>
      <c r="H94" s="23"/>
      <c r="I94" s="23"/>
      <c r="J94" s="23"/>
      <c r="K94" s="23"/>
      <c r="L94" s="23"/>
      <c r="M94" s="23"/>
      <c r="N94" s="23"/>
      <c r="O94" s="23"/>
    </row>
    <row r="95" spans="2:15" x14ac:dyDescent="0.25">
      <c r="B95" s="28"/>
      <c r="C95" s="23"/>
      <c r="D95" s="23"/>
      <c r="E95" s="23"/>
      <c r="F95" s="23"/>
      <c r="G95" s="23" t="s">
        <v>180</v>
      </c>
      <c r="H95" s="23"/>
      <c r="I95" s="23"/>
      <c r="J95" s="23"/>
      <c r="K95" s="23"/>
      <c r="L95" s="23"/>
      <c r="M95" s="23"/>
      <c r="N95" s="23"/>
      <c r="O95" s="23"/>
    </row>
    <row r="96" spans="2:15" x14ac:dyDescent="0.25">
      <c r="B96" s="28"/>
      <c r="C96" s="23"/>
      <c r="D96" s="23"/>
      <c r="E96" s="23"/>
      <c r="F96" s="23"/>
      <c r="G96" s="23" t="s">
        <v>181</v>
      </c>
      <c r="H96" s="23"/>
      <c r="I96" s="23"/>
      <c r="J96" s="23"/>
      <c r="K96" s="23"/>
      <c r="L96" s="23"/>
      <c r="M96" s="23"/>
      <c r="N96" s="23"/>
      <c r="O96" s="23"/>
    </row>
    <row r="97" spans="2:15" x14ac:dyDescent="0.25">
      <c r="B97" s="28"/>
      <c r="C97" s="23"/>
      <c r="D97" s="23"/>
      <c r="E97" s="23"/>
      <c r="F97" s="23"/>
      <c r="G97" s="23" t="s">
        <v>182</v>
      </c>
      <c r="H97" s="23"/>
      <c r="I97" s="23"/>
      <c r="J97" s="23"/>
      <c r="K97" s="23"/>
      <c r="L97" s="23"/>
      <c r="M97" s="23"/>
      <c r="N97" s="23"/>
      <c r="O97" s="23"/>
    </row>
    <row r="98" spans="2:15" x14ac:dyDescent="0.25">
      <c r="B98" s="28"/>
      <c r="C98" s="23"/>
      <c r="D98" s="23"/>
      <c r="E98" s="23"/>
      <c r="F98" s="23"/>
      <c r="G98" s="23"/>
      <c r="H98" s="23"/>
      <c r="I98" s="23"/>
      <c r="J98" s="23"/>
      <c r="K98" s="23"/>
      <c r="L98" s="23"/>
      <c r="M98" s="23"/>
      <c r="N98" s="23"/>
      <c r="O98" s="23"/>
    </row>
    <row r="99" spans="2:15" x14ac:dyDescent="0.25">
      <c r="B99" s="28"/>
      <c r="C99" s="23"/>
      <c r="D99" s="23"/>
      <c r="E99" s="23"/>
      <c r="F99" s="23"/>
      <c r="G99" s="23"/>
      <c r="H99" s="23"/>
      <c r="I99" s="23"/>
      <c r="J99" s="23"/>
      <c r="K99" s="23"/>
      <c r="L99" s="23"/>
      <c r="M99" s="23"/>
      <c r="N99" s="23"/>
      <c r="O99" s="23"/>
    </row>
    <row r="100" spans="2:15" x14ac:dyDescent="0.25">
      <c r="B100" s="28"/>
      <c r="C100" s="29"/>
      <c r="D100" s="29"/>
      <c r="E100" s="29"/>
      <c r="F100" s="29"/>
      <c r="G100" s="29"/>
      <c r="H100" s="29"/>
      <c r="I100" s="29"/>
      <c r="J100" s="29"/>
      <c r="K100" s="29"/>
      <c r="L100" s="29"/>
      <c r="M100" s="29"/>
      <c r="N100" s="29"/>
      <c r="O100" s="29"/>
    </row>
    <row r="101" spans="2:15" x14ac:dyDescent="0.25">
      <c r="B101" s="28"/>
      <c r="C101" s="29"/>
      <c r="D101" s="29"/>
      <c r="E101" s="29"/>
      <c r="F101" s="29"/>
      <c r="G101" s="29"/>
      <c r="H101" s="29"/>
      <c r="I101" s="29"/>
      <c r="J101" s="29"/>
      <c r="K101" s="29"/>
      <c r="L101" s="29"/>
      <c r="M101" s="29"/>
      <c r="N101" s="29"/>
      <c r="O101" s="29"/>
    </row>
    <row r="102" spans="2:15" x14ac:dyDescent="0.25">
      <c r="B102" s="15"/>
      <c r="C102" s="16"/>
      <c r="D102" s="16"/>
      <c r="E102" s="16"/>
      <c r="F102" s="16"/>
      <c r="G102" s="16"/>
      <c r="H102" s="16"/>
      <c r="I102" s="16"/>
      <c r="J102" s="16"/>
      <c r="K102" s="16"/>
      <c r="L102" s="16"/>
      <c r="M102" s="16"/>
      <c r="N102" s="16"/>
      <c r="O102" s="16"/>
    </row>
    <row r="103" spans="2:15" x14ac:dyDescent="0.25">
      <c r="B103" s="15"/>
      <c r="C103" s="16"/>
      <c r="D103" s="16"/>
      <c r="E103" s="16"/>
      <c r="F103" s="16"/>
      <c r="G103" s="16"/>
      <c r="H103" s="16"/>
      <c r="I103" s="16"/>
      <c r="J103" s="16"/>
      <c r="K103" s="16"/>
      <c r="L103" s="16"/>
      <c r="M103" s="16"/>
      <c r="N103" s="16"/>
      <c r="O103" s="16"/>
    </row>
  </sheetData>
  <sheetProtection algorithmName="SHA-512" hashValue="sQD6TgvbUKdpmkVE+6P1nmz+QYXFzmrWzUfK5vkEO9chXifoknHNNnIe3BrGNE/ihhYqctBG7PAfkSnnvo8BIg==" saltValue="OqHlmH1fnSeeqnOsDJSjEA==" spinCount="100000" sheet="1" formatCells="0" formatColumns="0" formatRows="0" insertColumns="0" insertRows="0" insertHyperlinks="0" deleteColumns="0" deleteRows="0" sort="0" autoFilter="0" pivotTables="0"/>
  <mergeCells count="86">
    <mergeCell ref="C59:F59"/>
    <mergeCell ref="G59:J59"/>
    <mergeCell ref="K59:O59"/>
    <mergeCell ref="C57:F57"/>
    <mergeCell ref="G57:J57"/>
    <mergeCell ref="K57:O57"/>
    <mergeCell ref="C58:F58"/>
    <mergeCell ref="G58:J58"/>
    <mergeCell ref="K58:O58"/>
    <mergeCell ref="C55:F55"/>
    <mergeCell ref="G55:J55"/>
    <mergeCell ref="K55:O55"/>
    <mergeCell ref="C56:F56"/>
    <mergeCell ref="G56:J56"/>
    <mergeCell ref="K56:O56"/>
    <mergeCell ref="C53:F53"/>
    <mergeCell ref="G53:J53"/>
    <mergeCell ref="K53:O53"/>
    <mergeCell ref="C54:F54"/>
    <mergeCell ref="G54:J54"/>
    <mergeCell ref="K54:O54"/>
    <mergeCell ref="C52:F52"/>
    <mergeCell ref="G52:J52"/>
    <mergeCell ref="K52:O52"/>
    <mergeCell ref="P27:P28"/>
    <mergeCell ref="J28:O32"/>
    <mergeCell ref="J33:O33"/>
    <mergeCell ref="J34:O39"/>
    <mergeCell ref="J40:O40"/>
    <mergeCell ref="J41:O41"/>
    <mergeCell ref="C44:O44"/>
    <mergeCell ref="C46:C47"/>
    <mergeCell ref="D46:D47"/>
    <mergeCell ref="E46:E47"/>
    <mergeCell ref="C51:O51"/>
    <mergeCell ref="N23:O24"/>
    <mergeCell ref="C24:D24"/>
    <mergeCell ref="E24:G24"/>
    <mergeCell ref="C26:O26"/>
    <mergeCell ref="C27:I42"/>
    <mergeCell ref="J27:O27"/>
    <mergeCell ref="J42:O42"/>
    <mergeCell ref="C23:D23"/>
    <mergeCell ref="E23:G23"/>
    <mergeCell ref="H23:I24"/>
    <mergeCell ref="J23:K24"/>
    <mergeCell ref="L23:M24"/>
    <mergeCell ref="C20:D22"/>
    <mergeCell ref="E20:G22"/>
    <mergeCell ref="H20:I22"/>
    <mergeCell ref="J20:K22"/>
    <mergeCell ref="L20:O20"/>
    <mergeCell ref="P17:P18"/>
    <mergeCell ref="C18:D19"/>
    <mergeCell ref="E18:F18"/>
    <mergeCell ref="G18:K19"/>
    <mergeCell ref="L18:M19"/>
    <mergeCell ref="N18:O19"/>
    <mergeCell ref="E19:F19"/>
    <mergeCell ref="C17:D17"/>
    <mergeCell ref="E17:G17"/>
    <mergeCell ref="H17:I17"/>
    <mergeCell ref="J17:K17"/>
    <mergeCell ref="L17:M17"/>
    <mergeCell ref="N17:O17"/>
    <mergeCell ref="C16:O16"/>
    <mergeCell ref="C9:O9"/>
    <mergeCell ref="C10:O11"/>
    <mergeCell ref="C12:D12"/>
    <mergeCell ref="E12:H12"/>
    <mergeCell ref="I12:J12"/>
    <mergeCell ref="K12:O12"/>
    <mergeCell ref="C13:D13"/>
    <mergeCell ref="E13:O13"/>
    <mergeCell ref="C14:D14"/>
    <mergeCell ref="E14:O14"/>
    <mergeCell ref="C15:O15"/>
    <mergeCell ref="B2:C4"/>
    <mergeCell ref="C5:D8"/>
    <mergeCell ref="E5:L5"/>
    <mergeCell ref="M5:O5"/>
    <mergeCell ref="E6:L6"/>
    <mergeCell ref="M6:O6"/>
    <mergeCell ref="E7:L8"/>
    <mergeCell ref="M7:O7"/>
    <mergeCell ref="M8:O8"/>
  </mergeCells>
  <dataValidations count="5">
    <dataValidation type="list" allowBlank="1" showInputMessage="1" showErrorMessage="1" sqref="J17:K17" xr:uid="{00000000-0002-0000-0300-000000000000}">
      <formula1>$J$71:$J$73</formula1>
    </dataValidation>
    <dataValidation type="list" allowBlank="1" showInputMessage="1" showErrorMessage="1" sqref="J20:K22" xr:uid="{00000000-0002-0000-0300-000001000000}">
      <formula1>$J$76:$J$82</formula1>
    </dataValidation>
    <dataValidation type="list" allowBlank="1" showInputMessage="1" showErrorMessage="1" sqref="E20:G22" xr:uid="{00000000-0002-0000-0300-000002000000}">
      <formula1>$J$74:$J$75</formula1>
    </dataValidation>
    <dataValidation type="list" allowBlank="1" showInputMessage="1" showErrorMessage="1" sqref="E12:H12" xr:uid="{00000000-0002-0000-0300-000003000000}">
      <formula1>$G$72:$G$75</formula1>
    </dataValidation>
    <dataValidation type="list" allowBlank="1" showInputMessage="1" showErrorMessage="1" sqref="E13:O13" xr:uid="{00000000-0002-0000-0300-000004000000}">
      <formula1>$G$76:$G$98</formula1>
    </dataValidation>
  </dataValidations>
  <hyperlinks>
    <hyperlink ref="B2:C4" location="'MATRIZ DE INDICADORES'!A1" display="    REGRESAR" xr:uid="{00000000-0004-0000-0300-000000000000}"/>
  </hyperlink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82977" r:id="rId4" name="Option Button 1">
              <controlPr defaultSize="0" autoFill="0" autoLine="0" autoPict="0" macro="[3]!PORCENTAJE">
                <anchor moveWithCells="1">
                  <from>
                    <xdr:col>5</xdr:col>
                    <xdr:colOff>30480</xdr:colOff>
                    <xdr:row>16</xdr:row>
                    <xdr:rowOff>144780</xdr:rowOff>
                  </from>
                  <to>
                    <xdr:col>5</xdr:col>
                    <xdr:colOff>899160</xdr:colOff>
                    <xdr:row>17</xdr:row>
                    <xdr:rowOff>152400</xdr:rowOff>
                  </to>
                </anchor>
              </controlPr>
            </control>
          </mc:Choice>
        </mc:AlternateContent>
        <mc:AlternateContent xmlns:mc="http://schemas.openxmlformats.org/markup-compatibility/2006">
          <mc:Choice Requires="x14">
            <control shapeId="382978" r:id="rId5" name="Option Button 2">
              <controlPr defaultSize="0" autoFill="0" autoLine="0" autoPict="0" macro="[3]!RELATIVO">
                <anchor moveWithCells="1">
                  <from>
                    <xdr:col>4</xdr:col>
                    <xdr:colOff>175260</xdr:colOff>
                    <xdr:row>16</xdr:row>
                    <xdr:rowOff>121920</xdr:rowOff>
                  </from>
                  <to>
                    <xdr:col>5</xdr:col>
                    <xdr:colOff>38100</xdr:colOff>
                    <xdr:row>17</xdr:row>
                    <xdr:rowOff>152400</xdr:rowOff>
                  </to>
                </anchor>
              </controlPr>
            </control>
          </mc:Choice>
        </mc:AlternateContent>
        <mc:AlternateContent xmlns:mc="http://schemas.openxmlformats.org/markup-compatibility/2006">
          <mc:Choice Requires="x14">
            <control shapeId="382979" r:id="rId6" name="Option Button 3">
              <controlPr defaultSize="0" autoFill="0" autoLine="0" autoPict="0" macro="[3]!RELATIVO">
                <anchor moveWithCells="1">
                  <from>
                    <xdr:col>5</xdr:col>
                    <xdr:colOff>899160</xdr:colOff>
                    <xdr:row>16</xdr:row>
                    <xdr:rowOff>121920</xdr:rowOff>
                  </from>
                  <to>
                    <xdr:col>7</xdr:col>
                    <xdr:colOff>99060</xdr:colOff>
                    <xdr:row>17</xdr:row>
                    <xdr:rowOff>152400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DE394"/>
  </sheetPr>
  <dimension ref="A1:AB103"/>
  <sheetViews>
    <sheetView tabSelected="1" topLeftCell="A35" zoomScale="85" zoomScaleNormal="85" workbookViewId="0">
      <selection activeCell="J28" sqref="J28:O32"/>
    </sheetView>
  </sheetViews>
  <sheetFormatPr baseColWidth="10" defaultColWidth="11.44140625" defaultRowHeight="15" x14ac:dyDescent="0.25"/>
  <cols>
    <col min="1" max="1" width="4" style="9" customWidth="1"/>
    <col min="2" max="2" width="6.6640625" style="9" customWidth="1"/>
    <col min="3" max="3" width="35" style="8" customWidth="1"/>
    <col min="4" max="4" width="15.109375" style="8" customWidth="1"/>
    <col min="5" max="5" width="12.6640625" style="8" customWidth="1"/>
    <col min="6" max="6" width="15.109375" style="8" customWidth="1"/>
    <col min="7" max="7" width="14" style="8" customWidth="1"/>
    <col min="8" max="8" width="11.44140625" style="8"/>
    <col min="9" max="9" width="12.88671875" style="8" customWidth="1"/>
    <col min="10" max="10" width="15.5546875" style="8" customWidth="1"/>
    <col min="11" max="11" width="14.44140625" style="8" customWidth="1"/>
    <col min="12" max="15" width="15.33203125" style="8" customWidth="1"/>
    <col min="16" max="16" width="6.6640625" style="9" customWidth="1"/>
    <col min="17" max="16384" width="11.44140625" style="9"/>
  </cols>
  <sheetData>
    <row r="1" spans="2:16" s="10" customFormat="1" ht="8.25" customHeight="1" x14ac:dyDescent="0.3">
      <c r="C1" s="11"/>
      <c r="D1" s="11"/>
      <c r="E1" s="11"/>
      <c r="F1" s="11"/>
      <c r="G1" s="11"/>
      <c r="H1" s="11"/>
      <c r="I1" s="11"/>
      <c r="J1" s="11"/>
      <c r="K1" s="11"/>
      <c r="L1" s="11"/>
      <c r="M1" s="11"/>
      <c r="N1" s="11"/>
      <c r="O1" s="11"/>
    </row>
    <row r="2" spans="2:16" s="10" customFormat="1" ht="15.75" customHeight="1" x14ac:dyDescent="0.3">
      <c r="B2" s="276" t="s">
        <v>95</v>
      </c>
      <c r="C2" s="276"/>
      <c r="D2" s="4"/>
      <c r="E2" s="4"/>
      <c r="F2" s="4"/>
      <c r="G2" s="4"/>
      <c r="H2" s="4"/>
      <c r="I2" s="4"/>
      <c r="J2" s="4"/>
      <c r="K2" s="4"/>
      <c r="L2" s="4"/>
      <c r="M2" s="4"/>
      <c r="N2" s="4"/>
      <c r="O2" s="4"/>
      <c r="P2" s="7"/>
    </row>
    <row r="3" spans="2:16" s="10" customFormat="1" ht="15.75" customHeight="1" x14ac:dyDescent="0.3">
      <c r="B3" s="276"/>
      <c r="C3" s="276"/>
      <c r="D3" s="4"/>
      <c r="E3" s="4"/>
      <c r="F3" s="4"/>
      <c r="G3" s="4"/>
      <c r="H3" s="4"/>
      <c r="I3" s="4"/>
      <c r="J3" s="4"/>
      <c r="K3" s="4"/>
      <c r="L3" s="4"/>
      <c r="M3" s="4"/>
      <c r="N3" s="4"/>
      <c r="O3" s="4"/>
      <c r="P3" s="7"/>
    </row>
    <row r="4" spans="2:16" s="10" customFormat="1" ht="15" customHeight="1" x14ac:dyDescent="0.3">
      <c r="B4" s="276"/>
      <c r="C4" s="276"/>
      <c r="D4" s="4"/>
      <c r="E4" s="4"/>
      <c r="F4" s="4"/>
      <c r="G4" s="4"/>
      <c r="H4" s="4"/>
      <c r="I4" s="4"/>
      <c r="J4" s="4"/>
      <c r="K4" s="4"/>
      <c r="L4" s="4"/>
      <c r="M4" s="4"/>
      <c r="N4" s="4"/>
      <c r="O4" s="4"/>
      <c r="P4" s="7"/>
    </row>
    <row r="5" spans="2:16" s="10" customFormat="1" ht="15.75" customHeight="1" x14ac:dyDescent="0.3">
      <c r="B5" s="7"/>
      <c r="C5" s="106"/>
      <c r="D5" s="107"/>
      <c r="E5" s="112" t="s">
        <v>0</v>
      </c>
      <c r="F5" s="113"/>
      <c r="G5" s="113"/>
      <c r="H5" s="113"/>
      <c r="I5" s="113"/>
      <c r="J5" s="113"/>
      <c r="K5" s="113"/>
      <c r="L5" s="114"/>
      <c r="M5" s="115" t="s">
        <v>1</v>
      </c>
      <c r="N5" s="115"/>
      <c r="O5" s="115"/>
      <c r="P5" s="7"/>
    </row>
    <row r="6" spans="2:16" s="10" customFormat="1" ht="15.75" customHeight="1" x14ac:dyDescent="0.3">
      <c r="B6" s="7"/>
      <c r="C6" s="108"/>
      <c r="D6" s="109"/>
      <c r="E6" s="112" t="s">
        <v>96</v>
      </c>
      <c r="F6" s="113"/>
      <c r="G6" s="113"/>
      <c r="H6" s="113"/>
      <c r="I6" s="113"/>
      <c r="J6" s="113"/>
      <c r="K6" s="113"/>
      <c r="L6" s="114"/>
      <c r="M6" s="115" t="s">
        <v>3</v>
      </c>
      <c r="N6" s="115"/>
      <c r="O6" s="115"/>
      <c r="P6" s="7"/>
    </row>
    <row r="7" spans="2:16" s="10" customFormat="1" ht="15.75" customHeight="1" x14ac:dyDescent="0.3">
      <c r="B7" s="7"/>
      <c r="C7" s="108"/>
      <c r="D7" s="109"/>
      <c r="E7" s="116" t="s">
        <v>4</v>
      </c>
      <c r="F7" s="117"/>
      <c r="G7" s="117"/>
      <c r="H7" s="117"/>
      <c r="I7" s="117"/>
      <c r="J7" s="117"/>
      <c r="K7" s="117"/>
      <c r="L7" s="118"/>
      <c r="M7" s="115" t="s">
        <v>5</v>
      </c>
      <c r="N7" s="115"/>
      <c r="O7" s="115"/>
      <c r="P7" s="7"/>
    </row>
    <row r="8" spans="2:16" s="10" customFormat="1" ht="15.75" customHeight="1" x14ac:dyDescent="0.3">
      <c r="B8" s="7"/>
      <c r="C8" s="110"/>
      <c r="D8" s="111"/>
      <c r="E8" s="119"/>
      <c r="F8" s="120"/>
      <c r="G8" s="120"/>
      <c r="H8" s="120"/>
      <c r="I8" s="120"/>
      <c r="J8" s="120"/>
      <c r="K8" s="120"/>
      <c r="L8" s="121"/>
      <c r="M8" s="115" t="s">
        <v>199</v>
      </c>
      <c r="N8" s="115"/>
      <c r="O8" s="115"/>
      <c r="P8" s="7"/>
    </row>
    <row r="9" spans="2:16" s="10" customFormat="1" ht="15.75" customHeight="1" x14ac:dyDescent="0.3">
      <c r="B9" s="7"/>
      <c r="C9" s="123"/>
      <c r="D9" s="123"/>
      <c r="E9" s="123"/>
      <c r="F9" s="123"/>
      <c r="G9" s="123"/>
      <c r="H9" s="123"/>
      <c r="I9" s="123"/>
      <c r="J9" s="123"/>
      <c r="K9" s="123"/>
      <c r="L9" s="123"/>
      <c r="M9" s="123"/>
      <c r="N9" s="123"/>
      <c r="O9" s="123"/>
      <c r="P9" s="7"/>
    </row>
    <row r="10" spans="2:16" s="10" customFormat="1" ht="15.75" customHeight="1" x14ac:dyDescent="0.3">
      <c r="B10" s="7"/>
      <c r="C10" s="124" t="s">
        <v>98</v>
      </c>
      <c r="D10" s="124"/>
      <c r="E10" s="124"/>
      <c r="F10" s="124"/>
      <c r="G10" s="124"/>
      <c r="H10" s="124"/>
      <c r="I10" s="124"/>
      <c r="J10" s="124"/>
      <c r="K10" s="124"/>
      <c r="L10" s="124"/>
      <c r="M10" s="124"/>
      <c r="N10" s="124"/>
      <c r="O10" s="124"/>
      <c r="P10" s="7"/>
    </row>
    <row r="11" spans="2:16" s="10" customFormat="1" ht="15" customHeight="1" x14ac:dyDescent="0.3">
      <c r="B11" s="7"/>
      <c r="C11" s="124"/>
      <c r="D11" s="124"/>
      <c r="E11" s="124"/>
      <c r="F11" s="124"/>
      <c r="G11" s="124"/>
      <c r="H11" s="124"/>
      <c r="I11" s="124"/>
      <c r="J11" s="124"/>
      <c r="K11" s="124"/>
      <c r="L11" s="124"/>
      <c r="M11" s="124"/>
      <c r="N11" s="124"/>
      <c r="O11" s="124"/>
      <c r="P11" s="7"/>
    </row>
    <row r="12" spans="2:16" s="10" customFormat="1" ht="44.25" customHeight="1" x14ac:dyDescent="0.3">
      <c r="B12" s="7"/>
      <c r="C12" s="125" t="s">
        <v>99</v>
      </c>
      <c r="D12" s="125"/>
      <c r="E12" s="126" t="s">
        <v>100</v>
      </c>
      <c r="F12" s="126"/>
      <c r="G12" s="126"/>
      <c r="H12" s="126"/>
      <c r="I12" s="127" t="s">
        <v>101</v>
      </c>
      <c r="J12" s="127"/>
      <c r="K12" s="128" t="s">
        <v>70</v>
      </c>
      <c r="L12" s="128"/>
      <c r="M12" s="128"/>
      <c r="N12" s="128"/>
      <c r="O12" s="128"/>
      <c r="P12" s="7"/>
    </row>
    <row r="13" spans="2:16" s="10" customFormat="1" x14ac:dyDescent="0.25">
      <c r="B13" s="7"/>
      <c r="C13" s="129" t="s">
        <v>12</v>
      </c>
      <c r="D13" s="129"/>
      <c r="E13" s="130" t="s">
        <v>102</v>
      </c>
      <c r="F13" s="130"/>
      <c r="G13" s="130"/>
      <c r="H13" s="130"/>
      <c r="I13" s="130"/>
      <c r="J13" s="130"/>
      <c r="K13" s="130"/>
      <c r="L13" s="130"/>
      <c r="M13" s="130"/>
      <c r="N13" s="130"/>
      <c r="O13" s="130"/>
      <c r="P13" s="7"/>
    </row>
    <row r="14" spans="2:16" s="10" customFormat="1" x14ac:dyDescent="0.3">
      <c r="B14" s="7"/>
      <c r="C14" s="129" t="s">
        <v>103</v>
      </c>
      <c r="D14" s="129"/>
      <c r="E14" s="131" t="s">
        <v>104</v>
      </c>
      <c r="F14" s="131"/>
      <c r="G14" s="131"/>
      <c r="H14" s="131"/>
      <c r="I14" s="131"/>
      <c r="J14" s="131"/>
      <c r="K14" s="131"/>
      <c r="L14" s="131"/>
      <c r="M14" s="131"/>
      <c r="N14" s="131"/>
      <c r="O14" s="131"/>
      <c r="P14" s="7"/>
    </row>
    <row r="15" spans="2:16" s="10" customFormat="1" x14ac:dyDescent="0.3">
      <c r="B15" s="7"/>
      <c r="C15" s="132"/>
      <c r="D15" s="133"/>
      <c r="E15" s="133"/>
      <c r="F15" s="133"/>
      <c r="G15" s="133"/>
      <c r="H15" s="133"/>
      <c r="I15" s="133"/>
      <c r="J15" s="133"/>
      <c r="K15" s="133"/>
      <c r="L15" s="133"/>
      <c r="M15" s="133"/>
      <c r="N15" s="133"/>
      <c r="O15" s="134"/>
      <c r="P15" s="7"/>
    </row>
    <row r="16" spans="2:16" s="10" customFormat="1" x14ac:dyDescent="0.3">
      <c r="B16" s="7"/>
      <c r="C16" s="122" t="s">
        <v>105</v>
      </c>
      <c r="D16" s="122"/>
      <c r="E16" s="122"/>
      <c r="F16" s="122"/>
      <c r="G16" s="122"/>
      <c r="H16" s="122"/>
      <c r="I16" s="122"/>
      <c r="J16" s="122"/>
      <c r="K16" s="122"/>
      <c r="L16" s="122"/>
      <c r="M16" s="122"/>
      <c r="N16" s="122"/>
      <c r="O16" s="122"/>
      <c r="P16" s="7"/>
    </row>
    <row r="17" spans="2:16" s="10" customFormat="1" ht="36" customHeight="1" x14ac:dyDescent="0.3">
      <c r="B17" s="7"/>
      <c r="C17" s="129" t="s">
        <v>106</v>
      </c>
      <c r="D17" s="129"/>
      <c r="E17" s="150">
        <v>2</v>
      </c>
      <c r="F17" s="151"/>
      <c r="G17" s="152"/>
      <c r="H17" s="129" t="s">
        <v>20</v>
      </c>
      <c r="I17" s="129"/>
      <c r="J17" s="153" t="s">
        <v>38</v>
      </c>
      <c r="K17" s="154"/>
      <c r="L17" s="129" t="s">
        <v>107</v>
      </c>
      <c r="M17" s="129"/>
      <c r="N17" s="283">
        <v>8</v>
      </c>
      <c r="O17" s="283"/>
      <c r="P17" s="135"/>
    </row>
    <row r="18" spans="2:16" s="10" customFormat="1" ht="29.25" customHeight="1" x14ac:dyDescent="0.3">
      <c r="B18" s="7"/>
      <c r="C18" s="129" t="s">
        <v>19</v>
      </c>
      <c r="D18" s="129"/>
      <c r="E18" s="129" t="s">
        <v>108</v>
      </c>
      <c r="F18" s="129"/>
      <c r="G18" s="136" t="s">
        <v>200</v>
      </c>
      <c r="H18" s="137"/>
      <c r="I18" s="137"/>
      <c r="J18" s="137"/>
      <c r="K18" s="138"/>
      <c r="L18" s="142" t="s">
        <v>110</v>
      </c>
      <c r="M18" s="143"/>
      <c r="N18" s="278" t="s">
        <v>201</v>
      </c>
      <c r="O18" s="279"/>
      <c r="P18" s="135"/>
    </row>
    <row r="19" spans="2:16" s="10" customFormat="1" ht="15.75" customHeight="1" x14ac:dyDescent="0.3">
      <c r="B19" s="7"/>
      <c r="C19" s="129"/>
      <c r="D19" s="129"/>
      <c r="E19" s="282" t="s">
        <v>112</v>
      </c>
      <c r="F19" s="282"/>
      <c r="G19" s="277"/>
      <c r="H19" s="301"/>
      <c r="I19" s="301"/>
      <c r="J19" s="301"/>
      <c r="K19" s="302"/>
      <c r="L19" s="144"/>
      <c r="M19" s="145"/>
      <c r="N19" s="280"/>
      <c r="O19" s="281"/>
      <c r="P19" s="7"/>
    </row>
    <row r="20" spans="2:16" s="10" customFormat="1" ht="15.75" customHeight="1" x14ac:dyDescent="0.3">
      <c r="B20" s="7"/>
      <c r="C20" s="142" t="s">
        <v>113</v>
      </c>
      <c r="D20" s="284"/>
      <c r="E20" s="287" t="s">
        <v>114</v>
      </c>
      <c r="F20" s="287"/>
      <c r="G20" s="287"/>
      <c r="H20" s="183" t="s">
        <v>115</v>
      </c>
      <c r="I20" s="168"/>
      <c r="J20" s="158" t="s">
        <v>168</v>
      </c>
      <c r="K20" s="160"/>
      <c r="L20" s="173" t="s">
        <v>117</v>
      </c>
      <c r="M20" s="174"/>
      <c r="N20" s="174"/>
      <c r="O20" s="175"/>
      <c r="P20" s="7"/>
    </row>
    <row r="21" spans="2:16" s="10" customFormat="1" ht="15.75" customHeight="1" x14ac:dyDescent="0.3">
      <c r="B21" s="7"/>
      <c r="C21" s="156"/>
      <c r="D21" s="285"/>
      <c r="E21" s="287"/>
      <c r="F21" s="287"/>
      <c r="G21" s="287"/>
      <c r="H21" s="288"/>
      <c r="I21" s="170"/>
      <c r="J21" s="161"/>
      <c r="K21" s="163"/>
      <c r="L21" s="18" t="s">
        <v>118</v>
      </c>
      <c r="M21" s="18" t="s">
        <v>119</v>
      </c>
      <c r="N21" s="18" t="s">
        <v>120</v>
      </c>
      <c r="O21" s="18" t="s">
        <v>121</v>
      </c>
      <c r="P21" s="7"/>
    </row>
    <row r="22" spans="2:16" s="10" customFormat="1" ht="15.75" customHeight="1" x14ac:dyDescent="0.3">
      <c r="B22" s="7"/>
      <c r="C22" s="144"/>
      <c r="D22" s="286"/>
      <c r="E22" s="287"/>
      <c r="F22" s="287"/>
      <c r="G22" s="287"/>
      <c r="H22" s="184"/>
      <c r="I22" s="172"/>
      <c r="J22" s="164"/>
      <c r="K22" s="166"/>
      <c r="L22" s="25">
        <v>0</v>
      </c>
      <c r="M22" s="31" t="s">
        <v>202</v>
      </c>
      <c r="N22" s="32" t="s">
        <v>203</v>
      </c>
      <c r="O22" s="80" t="s">
        <v>204</v>
      </c>
      <c r="P22" s="7"/>
    </row>
    <row r="23" spans="2:16" s="10" customFormat="1" ht="26.25" customHeight="1" x14ac:dyDescent="0.3">
      <c r="B23" s="7"/>
      <c r="C23" s="129" t="s">
        <v>126</v>
      </c>
      <c r="D23" s="173"/>
      <c r="E23" s="289" t="s">
        <v>205</v>
      </c>
      <c r="F23" s="289"/>
      <c r="G23" s="289"/>
      <c r="H23" s="183" t="s">
        <v>128</v>
      </c>
      <c r="I23" s="168"/>
      <c r="J23" s="176" t="s">
        <v>129</v>
      </c>
      <c r="K23" s="176"/>
      <c r="L23" s="125" t="s">
        <v>130</v>
      </c>
      <c r="M23" s="125"/>
      <c r="N23" s="176" t="s">
        <v>131</v>
      </c>
      <c r="O23" s="176"/>
      <c r="P23" s="7"/>
    </row>
    <row r="24" spans="2:16" s="10" customFormat="1" ht="26.25" customHeight="1" x14ac:dyDescent="0.3">
      <c r="B24" s="7"/>
      <c r="C24" s="129" t="s">
        <v>132</v>
      </c>
      <c r="D24" s="173"/>
      <c r="E24" s="289" t="s">
        <v>205</v>
      </c>
      <c r="F24" s="289"/>
      <c r="G24" s="289"/>
      <c r="H24" s="184"/>
      <c r="I24" s="172"/>
      <c r="J24" s="176"/>
      <c r="K24" s="176"/>
      <c r="L24" s="125"/>
      <c r="M24" s="125"/>
      <c r="N24" s="176"/>
      <c r="O24" s="176"/>
      <c r="P24" s="7"/>
    </row>
    <row r="25" spans="2:16" s="10" customFormat="1" ht="15.75" customHeight="1" x14ac:dyDescent="0.3">
      <c r="B25" s="7"/>
      <c r="C25" s="6"/>
      <c r="D25" s="6"/>
      <c r="E25" s="17"/>
      <c r="F25" s="17"/>
      <c r="G25" s="6"/>
      <c r="H25" s="6"/>
      <c r="I25" s="6"/>
      <c r="J25" s="17"/>
      <c r="K25" s="17"/>
      <c r="L25" s="6"/>
      <c r="M25" s="6"/>
      <c r="N25" s="17"/>
      <c r="O25" s="17"/>
      <c r="P25" s="7"/>
    </row>
    <row r="26" spans="2:16" s="10" customFormat="1" ht="15" customHeight="1" x14ac:dyDescent="0.3">
      <c r="B26" s="7"/>
      <c r="C26" s="122" t="s">
        <v>133</v>
      </c>
      <c r="D26" s="122"/>
      <c r="E26" s="122"/>
      <c r="F26" s="122"/>
      <c r="G26" s="122"/>
      <c r="H26" s="122"/>
      <c r="I26" s="122"/>
      <c r="J26" s="178"/>
      <c r="K26" s="178"/>
      <c r="L26" s="178"/>
      <c r="M26" s="178"/>
      <c r="N26" s="178"/>
      <c r="O26" s="178"/>
      <c r="P26" s="7"/>
    </row>
    <row r="27" spans="2:16" s="10" customFormat="1" ht="18.75" customHeight="1" x14ac:dyDescent="0.3">
      <c r="B27" s="7"/>
      <c r="C27" s="133"/>
      <c r="D27" s="133"/>
      <c r="E27" s="133"/>
      <c r="F27" s="133"/>
      <c r="G27" s="133"/>
      <c r="H27" s="133"/>
      <c r="I27" s="134"/>
      <c r="J27" s="179" t="s">
        <v>134</v>
      </c>
      <c r="K27" s="180"/>
      <c r="L27" s="180"/>
      <c r="M27" s="180"/>
      <c r="N27" s="180"/>
      <c r="O27" s="180"/>
      <c r="P27" s="135"/>
    </row>
    <row r="28" spans="2:16" s="10" customFormat="1" ht="13.5" customHeight="1" x14ac:dyDescent="0.3">
      <c r="B28" s="7"/>
      <c r="C28" s="133"/>
      <c r="D28" s="133"/>
      <c r="E28" s="133"/>
      <c r="F28" s="133"/>
      <c r="G28" s="133"/>
      <c r="H28" s="133"/>
      <c r="I28" s="134"/>
      <c r="J28" s="290" t="s">
        <v>260</v>
      </c>
      <c r="K28" s="291"/>
      <c r="L28" s="291"/>
      <c r="M28" s="291"/>
      <c r="N28" s="291"/>
      <c r="O28" s="292"/>
      <c r="P28" s="135"/>
    </row>
    <row r="29" spans="2:16" s="10" customFormat="1" ht="13.5" customHeight="1" x14ac:dyDescent="0.3">
      <c r="B29" s="7"/>
      <c r="C29" s="133"/>
      <c r="D29" s="133"/>
      <c r="E29" s="133"/>
      <c r="F29" s="133"/>
      <c r="G29" s="133"/>
      <c r="H29" s="133"/>
      <c r="I29" s="134"/>
      <c r="J29" s="291"/>
      <c r="K29" s="291"/>
      <c r="L29" s="291"/>
      <c r="M29" s="291"/>
      <c r="N29" s="291"/>
      <c r="O29" s="292"/>
      <c r="P29" s="7"/>
    </row>
    <row r="30" spans="2:16" s="10" customFormat="1" ht="13.5" customHeight="1" x14ac:dyDescent="0.3">
      <c r="B30" s="7"/>
      <c r="C30" s="133"/>
      <c r="D30" s="133"/>
      <c r="E30" s="133"/>
      <c r="F30" s="133"/>
      <c r="G30" s="133"/>
      <c r="H30" s="133"/>
      <c r="I30" s="134"/>
      <c r="J30" s="291"/>
      <c r="K30" s="291"/>
      <c r="L30" s="291"/>
      <c r="M30" s="291"/>
      <c r="N30" s="291"/>
      <c r="O30" s="292"/>
      <c r="P30" s="7"/>
    </row>
    <row r="31" spans="2:16" s="10" customFormat="1" ht="13.5" customHeight="1" x14ac:dyDescent="0.3">
      <c r="B31" s="7"/>
      <c r="C31" s="133"/>
      <c r="D31" s="133"/>
      <c r="E31" s="133"/>
      <c r="F31" s="133"/>
      <c r="G31" s="133"/>
      <c r="H31" s="133"/>
      <c r="I31" s="134"/>
      <c r="J31" s="291"/>
      <c r="K31" s="291"/>
      <c r="L31" s="291"/>
      <c r="M31" s="291"/>
      <c r="N31" s="291"/>
      <c r="O31" s="292"/>
      <c r="P31" s="7"/>
    </row>
    <row r="32" spans="2:16" s="10" customFormat="1" ht="73.5" customHeight="1" x14ac:dyDescent="0.3">
      <c r="B32" s="7"/>
      <c r="C32" s="133"/>
      <c r="D32" s="133"/>
      <c r="E32" s="133"/>
      <c r="F32" s="133"/>
      <c r="G32" s="133"/>
      <c r="H32" s="133"/>
      <c r="I32" s="134"/>
      <c r="J32" s="293"/>
      <c r="K32" s="293"/>
      <c r="L32" s="293"/>
      <c r="M32" s="293"/>
      <c r="N32" s="293"/>
      <c r="O32" s="294"/>
      <c r="P32" s="7"/>
    </row>
    <row r="33" spans="2:18" s="10" customFormat="1" ht="22.5" customHeight="1" x14ac:dyDescent="0.3">
      <c r="B33" s="7"/>
      <c r="C33" s="133"/>
      <c r="D33" s="133"/>
      <c r="E33" s="133"/>
      <c r="F33" s="133"/>
      <c r="G33" s="133"/>
      <c r="H33" s="133"/>
      <c r="I33" s="134"/>
      <c r="J33" s="192" t="s">
        <v>135</v>
      </c>
      <c r="K33" s="193"/>
      <c r="L33" s="193"/>
      <c r="M33" s="193"/>
      <c r="N33" s="193"/>
      <c r="O33" s="193"/>
    </row>
    <row r="34" spans="2:18" s="10" customFormat="1" ht="19.5" customHeight="1" x14ac:dyDescent="0.3">
      <c r="B34" s="7"/>
      <c r="C34" s="133"/>
      <c r="D34" s="133"/>
      <c r="E34" s="133"/>
      <c r="F34" s="133"/>
      <c r="G34" s="133"/>
      <c r="H34" s="133"/>
      <c r="I34" s="134"/>
      <c r="J34" s="303" t="s">
        <v>261</v>
      </c>
      <c r="K34" s="304"/>
      <c r="L34" s="304"/>
      <c r="M34" s="304"/>
      <c r="N34" s="304"/>
      <c r="O34" s="305"/>
      <c r="P34" s="7"/>
    </row>
    <row r="35" spans="2:18" s="10" customFormat="1" ht="19.5" customHeight="1" x14ac:dyDescent="0.3">
      <c r="B35" s="7"/>
      <c r="C35" s="133"/>
      <c r="D35" s="133"/>
      <c r="E35" s="133"/>
      <c r="F35" s="133"/>
      <c r="G35" s="133"/>
      <c r="H35" s="133"/>
      <c r="I35" s="134"/>
      <c r="J35" s="304"/>
      <c r="K35" s="304"/>
      <c r="L35" s="304"/>
      <c r="M35" s="304"/>
      <c r="N35" s="304"/>
      <c r="O35" s="305"/>
      <c r="P35" s="7"/>
    </row>
    <row r="36" spans="2:18" s="10" customFormat="1" ht="19.5" customHeight="1" x14ac:dyDescent="0.3">
      <c r="B36" s="7"/>
      <c r="C36" s="133"/>
      <c r="D36" s="133"/>
      <c r="E36" s="133"/>
      <c r="F36" s="133"/>
      <c r="G36" s="133"/>
      <c r="H36" s="133"/>
      <c r="I36" s="134"/>
      <c r="J36" s="304"/>
      <c r="K36" s="304"/>
      <c r="L36" s="304"/>
      <c r="M36" s="304"/>
      <c r="N36" s="304"/>
      <c r="O36" s="305"/>
      <c r="P36" s="7"/>
    </row>
    <row r="37" spans="2:18" s="10" customFormat="1" ht="19.5" customHeight="1" x14ac:dyDescent="0.3">
      <c r="B37" s="7"/>
      <c r="C37" s="133"/>
      <c r="D37" s="133"/>
      <c r="E37" s="133"/>
      <c r="F37" s="133"/>
      <c r="G37" s="133"/>
      <c r="H37" s="133"/>
      <c r="I37" s="134"/>
      <c r="J37" s="304"/>
      <c r="K37" s="304"/>
      <c r="L37" s="304"/>
      <c r="M37" s="304"/>
      <c r="N37" s="304"/>
      <c r="O37" s="305"/>
      <c r="P37" s="7"/>
    </row>
    <row r="38" spans="2:18" s="10" customFormat="1" ht="19.5" customHeight="1" x14ac:dyDescent="0.3">
      <c r="B38" s="7"/>
      <c r="C38" s="133"/>
      <c r="D38" s="133"/>
      <c r="E38" s="133"/>
      <c r="F38" s="133"/>
      <c r="G38" s="133"/>
      <c r="H38" s="133"/>
      <c r="I38" s="134"/>
      <c r="J38" s="304"/>
      <c r="K38" s="304"/>
      <c r="L38" s="304"/>
      <c r="M38" s="304"/>
      <c r="N38" s="304"/>
      <c r="O38" s="305"/>
      <c r="P38" s="7"/>
    </row>
    <row r="39" spans="2:18" s="10" customFormat="1" ht="19.5" customHeight="1" x14ac:dyDescent="0.3">
      <c r="B39" s="7"/>
      <c r="C39" s="133"/>
      <c r="D39" s="133"/>
      <c r="E39" s="133"/>
      <c r="F39" s="133"/>
      <c r="G39" s="133"/>
      <c r="H39" s="133"/>
      <c r="I39" s="134"/>
      <c r="J39" s="304"/>
      <c r="K39" s="304"/>
      <c r="L39" s="304"/>
      <c r="M39" s="304"/>
      <c r="N39" s="304"/>
      <c r="O39" s="305"/>
      <c r="P39" s="7"/>
    </row>
    <row r="40" spans="2:18" s="10" customFormat="1" ht="15.75" customHeight="1" x14ac:dyDescent="0.3">
      <c r="B40" s="7"/>
      <c r="C40" s="133"/>
      <c r="D40" s="133"/>
      <c r="E40" s="133"/>
      <c r="F40" s="133"/>
      <c r="G40" s="133"/>
      <c r="H40" s="133"/>
      <c r="I40" s="134"/>
      <c r="J40" s="192" t="s">
        <v>136</v>
      </c>
      <c r="K40" s="193"/>
      <c r="L40" s="193"/>
      <c r="M40" s="193"/>
      <c r="N40" s="193"/>
      <c r="O40" s="193"/>
      <c r="P40" s="7"/>
    </row>
    <row r="41" spans="2:18" s="10" customFormat="1" ht="15.75" customHeight="1" x14ac:dyDescent="0.3">
      <c r="B41" s="7"/>
      <c r="C41" s="133"/>
      <c r="D41" s="133"/>
      <c r="E41" s="133"/>
      <c r="F41" s="133"/>
      <c r="G41" s="133"/>
      <c r="H41" s="133"/>
      <c r="I41" s="134"/>
      <c r="J41" s="194" t="str">
        <f>E14</f>
        <v>Vicerrectoría Académica</v>
      </c>
      <c r="K41" s="195"/>
      <c r="L41" s="195"/>
      <c r="M41" s="195"/>
      <c r="N41" s="195"/>
      <c r="O41" s="195"/>
      <c r="P41" s="7"/>
    </row>
    <row r="42" spans="2:18" s="10" customFormat="1" ht="16.5" customHeight="1" x14ac:dyDescent="0.3">
      <c r="B42" s="7"/>
      <c r="C42" s="133"/>
      <c r="D42" s="133"/>
      <c r="E42" s="133"/>
      <c r="F42" s="133"/>
      <c r="G42" s="133"/>
      <c r="H42" s="133"/>
      <c r="I42" s="134"/>
      <c r="J42" s="181"/>
      <c r="K42" s="182"/>
      <c r="L42" s="182"/>
      <c r="M42" s="182"/>
      <c r="N42" s="182"/>
      <c r="O42" s="182"/>
      <c r="P42" s="7"/>
    </row>
    <row r="43" spans="2:18" s="10" customFormat="1" ht="16.5" customHeight="1" x14ac:dyDescent="0.3">
      <c r="B43" s="7"/>
      <c r="C43" s="5"/>
      <c r="D43" s="5"/>
      <c r="E43" s="5"/>
      <c r="F43" s="5"/>
      <c r="G43" s="5"/>
      <c r="H43" s="5"/>
      <c r="I43" s="5"/>
      <c r="J43" s="5"/>
      <c r="K43" s="5"/>
      <c r="L43" s="5"/>
      <c r="M43" s="5"/>
      <c r="N43" s="5"/>
      <c r="O43" s="5"/>
      <c r="P43" s="7"/>
    </row>
    <row r="44" spans="2:18" s="13" customFormat="1" ht="15" customHeight="1" x14ac:dyDescent="0.3">
      <c r="B44" s="12"/>
      <c r="C44" s="196" t="s">
        <v>137</v>
      </c>
      <c r="D44" s="197"/>
      <c r="E44" s="197"/>
      <c r="F44" s="197"/>
      <c r="G44" s="197"/>
      <c r="H44" s="197"/>
      <c r="I44" s="197"/>
      <c r="J44" s="197"/>
      <c r="K44" s="197"/>
      <c r="L44" s="197"/>
      <c r="M44" s="197"/>
      <c r="N44" s="197"/>
      <c r="O44" s="198"/>
      <c r="P44" s="12"/>
    </row>
    <row r="45" spans="2:18" s="13" customFormat="1" x14ac:dyDescent="0.3">
      <c r="B45" s="12"/>
      <c r="C45" s="24" t="s">
        <v>9</v>
      </c>
      <c r="D45" s="18" t="str">
        <f ca="1">IF(J23="MENSUAL","ENERO",IF(J23="TRIMESTRAL","MARZO",IF(J23="SEMESTRAL","JUNIO",IF(J23="ANUAL",YEAR(TODAY()),""))))</f>
        <v>JUNIO</v>
      </c>
      <c r="E45" s="18" t="str">
        <f>IF(J23="MENSUAL","FEBRERO",IF(J23="TRIMESTRAL","JUNIO",IF(J23="SEMESTRAL","DICIEMBRE","")))</f>
        <v>DICIEMBRE</v>
      </c>
      <c r="F45" s="18" t="str">
        <f>IF(J23="MENSUAL","MARZO",IF(J23="TRIMESTRAL","SEPTIEMBRE",""))</f>
        <v/>
      </c>
      <c r="G45" s="18" t="str">
        <f>IF(J23="MENSUAL","ABRIL",IF(J23="TRIMESTRAL","DICIEMBRE",""))</f>
        <v/>
      </c>
      <c r="H45" s="18" t="str">
        <f>IF(J23="MENSUAL","MAYO","")</f>
        <v/>
      </c>
      <c r="I45" s="18" t="str">
        <f>IF(J23="MENSUAL","JUNIO","")</f>
        <v/>
      </c>
      <c r="J45" s="18" t="str">
        <f>IF(J23="MENSUAL","JULIO","")</f>
        <v/>
      </c>
      <c r="K45" s="18" t="str">
        <f>IF(J23="MENSUAL","AGOSTO","")</f>
        <v/>
      </c>
      <c r="L45" s="18" t="str">
        <f>IF(J23="MENSUAL","SEPTIEMBRE","")</f>
        <v/>
      </c>
      <c r="M45" s="18" t="str">
        <f>IF(J23="MENSUAL","OCTUBRE","")</f>
        <v/>
      </c>
      <c r="N45" s="18" t="str">
        <f>IF(J23="MENSUAL","NOVIEMBRE","")</f>
        <v/>
      </c>
      <c r="O45" s="18" t="str">
        <f>IF(J23="MENSUAL","DICIEMBRE","")</f>
        <v/>
      </c>
      <c r="P45" s="12"/>
    </row>
    <row r="46" spans="2:18" s="13" customFormat="1" ht="57.75" customHeight="1" x14ac:dyDescent="0.3">
      <c r="B46" s="12"/>
      <c r="C46" s="199" t="str">
        <f>G18</f>
        <v>Número de convenios legalizados de investigación conjunta internacional en ejecución en la UDEC</v>
      </c>
      <c r="D46" s="200">
        <v>2</v>
      </c>
      <c r="E46" s="202">
        <v>3</v>
      </c>
      <c r="F46" s="18"/>
      <c r="G46" s="18"/>
      <c r="H46" s="18"/>
      <c r="I46" s="18"/>
      <c r="J46" s="18"/>
      <c r="K46" s="18"/>
      <c r="L46" s="18"/>
      <c r="M46" s="18"/>
      <c r="N46" s="18"/>
      <c r="O46" s="18"/>
      <c r="P46" s="12"/>
    </row>
    <row r="47" spans="2:18" s="13" customFormat="1" ht="38.25" customHeight="1" x14ac:dyDescent="0.3">
      <c r="B47" s="12"/>
      <c r="C47" s="127"/>
      <c r="D47" s="201"/>
      <c r="E47" s="203"/>
      <c r="F47" s="18"/>
      <c r="G47" s="18"/>
      <c r="H47" s="18"/>
      <c r="I47" s="18"/>
      <c r="J47" s="18"/>
      <c r="K47" s="18"/>
      <c r="L47" s="18"/>
      <c r="M47" s="18"/>
      <c r="N47" s="18"/>
      <c r="O47" s="18"/>
      <c r="P47" s="14"/>
    </row>
    <row r="48" spans="2:18" s="13" customFormat="1" x14ac:dyDescent="0.3">
      <c r="B48" s="12"/>
      <c r="C48" s="2" t="s">
        <v>138</v>
      </c>
      <c r="D48" s="26">
        <f>D46</f>
        <v>2</v>
      </c>
      <c r="E48" s="104">
        <f>E46</f>
        <v>3</v>
      </c>
      <c r="F48" s="19">
        <f t="shared" ref="F48:O48" si="0">IFERROR(IF($E$17=1,F46/F47,IF($E$17=2,F46,"")),"")</f>
        <v>0</v>
      </c>
      <c r="G48" s="19">
        <f t="shared" si="0"/>
        <v>0</v>
      </c>
      <c r="H48" s="19">
        <f t="shared" si="0"/>
        <v>0</v>
      </c>
      <c r="I48" s="19">
        <f t="shared" si="0"/>
        <v>0</v>
      </c>
      <c r="J48" s="19">
        <f t="shared" si="0"/>
        <v>0</v>
      </c>
      <c r="K48" s="19">
        <f t="shared" si="0"/>
        <v>0</v>
      </c>
      <c r="L48" s="19">
        <f t="shared" si="0"/>
        <v>0</v>
      </c>
      <c r="M48" s="19">
        <f t="shared" si="0"/>
        <v>0</v>
      </c>
      <c r="N48" s="19">
        <f t="shared" si="0"/>
        <v>0</v>
      </c>
      <c r="O48" s="19">
        <f t="shared" si="0"/>
        <v>0</v>
      </c>
      <c r="P48" s="12"/>
      <c r="R48" s="27"/>
    </row>
    <row r="49" spans="1:28" s="13" customFormat="1" x14ac:dyDescent="0.3">
      <c r="B49" s="12"/>
      <c r="C49" s="3" t="s">
        <v>139</v>
      </c>
      <c r="D49" s="26">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4</v>
      </c>
      <c r="E49" s="26">
        <f>IF(AND(N23="ANUAL",J23="MENSUAL"),N17/12+D49,IF(AND(N23="ANUAL",J23="TRIMESTRAL"),N17/4+D49,IF(AND(N23="ANUAL",J23="SEMESTRAL"),N17/2+D49,IF(AND(N23="SEMESTRAL",J23="MENSUAL"),N17/6+D49,IF(AND(N23="SEMESTRAL",J23="TRIMESTRAL"),N17/2+D49,IF(AND(N23="SEMESTRAL",J23="SEMESTRAL"),N17,IF(AND(N23="TRIMESTRAL",J23="MENSUAL"),N17/3+D49,IF(AND(N23="TRIMESTRAL",J23="TRIMESTRAL"),N17,IF(AND(N23="MENSUAL",J23="MENSUAL"),N17,"")))))))))</f>
        <v>8</v>
      </c>
      <c r="F49" s="19" t="str">
        <f>IF(AND(N23="ANUAL",J23="MENSUAL"),N17/12+E49,IF(AND(N23="ANUAL",J23="TRIMESTRAL"),N17/4+E49,IF(AND(N23="SEMESTRAL",J23="MENSUAL"),N17/6+E49,IF(AND(N23="SEMESTRAL",J23="TRIMESTRAL"),N17/2,IF(AND(N23="TRIMESTRAL",J23="MENSUAL"),N17/3+E49,IF(AND(N23="TRIMESTRAL",J23="TRIMESTRAL"),N17,IF(AND(N23="MENSUAL",J23="MENSUAL"),N17,"")))))))</f>
        <v/>
      </c>
      <c r="G49" s="19" t="str">
        <f>IF(AND(N23="ANUAL",J23="MENSUAL"),N17/12+F49,IF(AND(N23="ANUAL",J23="TRIMESTRAL"),N17/4+F49,IF(AND(N23="SEMESTRAL",J23="MENSUAL"),N17/6+F49,IF(AND(N23="SEMESTRAL",J23="TRIMESTRAL"),N17/2+F49,IF(AND(N23="TRIMESTRAL",J23="MENSUAL"),N17/3,IF(AND(N23="TRIMESTRAL",J23="TRIMESTRAL"),N17,IF(AND(N23="MENSUAL",J23="MENSUAL"),N17,"")))))))</f>
        <v/>
      </c>
      <c r="H49" s="19" t="str">
        <f>IF(AND($N$23="ANUAL",$J$23="MENSUAL"),$N$17/12+G49,IF(AND(N23="SEMESTRAL",J23="MENSUAL"),N17/6+G49,IF(AND(N23="TRIMESTRAL",J23="MENSUAL"),N17/3+G49,IF(AND(N23="MENSUAL",J23="MENSUAL"),N17,""))))</f>
        <v/>
      </c>
      <c r="I49" s="19" t="str">
        <f>IF(AND($N$23="ANUAL",$J$23="MENSUAL"),$N$17/12+H49,IF(AND(N23="SEMESTRAL",J23="MENSUAL"),N17/6+H49,IF(AND(N23="TRIMESTRAL",J23="MENSUAL"),N17/3+H49,IF(AND(N23="MENSUAL",J23="MENSUAL"),N17,""))))</f>
        <v/>
      </c>
      <c r="J49" s="19" t="str">
        <f>IF(AND($N$23="ANUAL",$J$23="MENSUAL"),$N$17/12+I49,IF(AND(N23="SEMESTRAL",J23="MENSUAL"),N17/6,IF(AND(N23="TRIMESTRAL",J23="MENSUAL"),N17/3,IF(AND(N23="MENSUAL",J23="MENSUAL"),N17,""))))</f>
        <v/>
      </c>
      <c r="K49" s="19" t="str">
        <f>IF(AND($N$23="ANUAL",$J$23="MENSUAL"),$N$17/12+J49,IF(AND(N23="SEMESTRAL",J23="MENSUAL"),N17/6+J49,IF(AND(N23="TRIMESTRAL",J23="MENSUAL"),N17/3+J49,IF(AND(N23="MENSUAL",J23="MENSUAL"),N17,""))))</f>
        <v/>
      </c>
      <c r="L49" s="19" t="str">
        <f>IF(AND($N$23="ANUAL",$J$23="MENSUAL"),$N$17/12+K49,IF(AND(N23="SEMESTRAL",J23="MENSUAL"),N17/6+K49,IF(AND(N23="TRIMESTRAL",J23="MENSUAL"),N17/3+K49,IF(AND(N23="MENSUAL",J23="MENSUAL"),N17,""))))</f>
        <v/>
      </c>
      <c r="M49" s="19" t="str">
        <f>IF(AND($N$23="ANUAL",$J$23="MENSUAL"),$N$17/12+L49,IF(AND(N23="SEMESTRAL",J23="MENSUAL"),N17/6+L49,IF(AND(N23="TRIMESTRAL",J23="MENSUAL"),N17/3,IF(AND(N23="MENSUAL",J23="MENSUAL"),N17,""))))</f>
        <v/>
      </c>
      <c r="N49" s="19" t="str">
        <f>IF(AND($N$23="ANUAL",$J$23="MENSUAL"),$N$17/12+M49,IF(AND(N23="SEMESTRAL",J23="MENSUAL"),N17/6+M49,IF(AND(N23="TRIMESTRAL",J23="MENSUAL"),N17/3+M49,IF(AND(N23="MENSUAL",J23="MENSUAL"),N17,""))))</f>
        <v/>
      </c>
      <c r="O49" s="19" t="str">
        <f>IF(AND($N$23="ANUAL",$J$23="MENSUAL"),$N$17/12+N49,IF(AND(N23="SEMESTRAL",J23="MENSUAL"),N17/6+N49,IF(AND(N23="TRIMESTRAL",J23="MENSUAL"),N17/3+N49,IF(AND(N23="MENSUAL",J23="MENSUAL"),N17,""))))</f>
        <v/>
      </c>
      <c r="P49" s="12"/>
    </row>
    <row r="50" spans="1:28" s="13" customFormat="1" x14ac:dyDescent="0.3">
      <c r="B50" s="12"/>
      <c r="C50" s="5"/>
      <c r="D50" s="5"/>
      <c r="E50" s="5"/>
      <c r="F50" s="5"/>
      <c r="G50" s="5"/>
      <c r="H50" s="5"/>
      <c r="I50" s="5"/>
      <c r="J50" s="5"/>
      <c r="K50" s="5"/>
      <c r="L50" s="5"/>
      <c r="M50" s="5"/>
      <c r="N50" s="5"/>
      <c r="O50" s="5"/>
      <c r="P50" s="12"/>
    </row>
    <row r="51" spans="1:28" s="15" customFormat="1" x14ac:dyDescent="0.25">
      <c r="A51" s="16"/>
      <c r="B51" s="1"/>
      <c r="C51" s="204" t="s">
        <v>115</v>
      </c>
      <c r="D51" s="204"/>
      <c r="E51" s="204"/>
      <c r="F51" s="204"/>
      <c r="G51" s="204"/>
      <c r="H51" s="204"/>
      <c r="I51" s="204"/>
      <c r="J51" s="204"/>
      <c r="K51" s="204"/>
      <c r="L51" s="204"/>
      <c r="M51" s="204"/>
      <c r="N51" s="204"/>
      <c r="O51" s="204"/>
      <c r="P51" s="1"/>
      <c r="Q51" s="16"/>
      <c r="R51" s="16"/>
      <c r="S51" s="16"/>
      <c r="T51" s="16"/>
      <c r="U51" s="16"/>
      <c r="V51" s="16"/>
      <c r="W51" s="16"/>
      <c r="X51" s="16"/>
      <c r="Y51" s="16"/>
      <c r="Z51" s="16"/>
      <c r="AA51" s="16"/>
      <c r="AB51" s="16"/>
    </row>
    <row r="52" spans="1:28" s="15" customFormat="1" x14ac:dyDescent="0.25">
      <c r="A52" s="16"/>
      <c r="B52" s="1"/>
      <c r="C52" s="185" t="s">
        <v>140</v>
      </c>
      <c r="D52" s="185"/>
      <c r="E52" s="185"/>
      <c r="F52" s="185"/>
      <c r="G52" s="185" t="s">
        <v>141</v>
      </c>
      <c r="H52" s="185"/>
      <c r="I52" s="185"/>
      <c r="J52" s="185"/>
      <c r="K52" s="185" t="s">
        <v>142</v>
      </c>
      <c r="L52" s="185"/>
      <c r="M52" s="185"/>
      <c r="N52" s="185"/>
      <c r="O52" s="185"/>
      <c r="P52" s="1"/>
      <c r="Q52" s="16"/>
      <c r="R52" s="16"/>
      <c r="S52" s="16"/>
      <c r="T52" s="16"/>
      <c r="U52" s="16"/>
      <c r="V52" s="16"/>
      <c r="W52" s="16"/>
      <c r="X52" s="16"/>
      <c r="Y52" s="16"/>
      <c r="Z52" s="16"/>
      <c r="AA52" s="16"/>
      <c r="AB52" s="16"/>
    </row>
    <row r="53" spans="1:28" s="15" customFormat="1" x14ac:dyDescent="0.25">
      <c r="A53" s="16"/>
      <c r="B53" s="1"/>
      <c r="C53" s="298"/>
      <c r="D53" s="298"/>
      <c r="E53" s="298"/>
      <c r="F53" s="298"/>
      <c r="G53" s="299"/>
      <c r="H53" s="299"/>
      <c r="I53" s="299"/>
      <c r="J53" s="299"/>
      <c r="K53" s="298"/>
      <c r="L53" s="298"/>
      <c r="M53" s="298"/>
      <c r="N53" s="298"/>
      <c r="O53" s="298"/>
      <c r="P53" s="1"/>
      <c r="Q53" s="16"/>
      <c r="R53" s="16"/>
      <c r="S53" s="16"/>
      <c r="T53" s="16"/>
      <c r="U53" s="16"/>
      <c r="V53" s="16"/>
      <c r="W53" s="16"/>
      <c r="X53" s="16"/>
      <c r="Y53" s="16"/>
      <c r="Z53" s="16"/>
      <c r="AA53" s="16"/>
      <c r="AB53" s="16"/>
    </row>
    <row r="54" spans="1:28" s="15" customFormat="1" x14ac:dyDescent="0.25">
      <c r="A54" s="16"/>
      <c r="B54" s="1"/>
      <c r="C54" s="298"/>
      <c r="D54" s="298"/>
      <c r="E54" s="298"/>
      <c r="F54" s="298"/>
      <c r="G54" s="299"/>
      <c r="H54" s="299"/>
      <c r="I54" s="299"/>
      <c r="J54" s="299"/>
      <c r="K54" s="298"/>
      <c r="L54" s="298"/>
      <c r="M54" s="298"/>
      <c r="N54" s="298"/>
      <c r="O54" s="298"/>
      <c r="P54" s="1"/>
      <c r="Q54" s="16"/>
      <c r="R54" s="16"/>
      <c r="S54" s="16"/>
      <c r="T54" s="16"/>
      <c r="U54" s="16"/>
      <c r="V54" s="16"/>
      <c r="W54" s="16"/>
      <c r="X54" s="16"/>
      <c r="Y54" s="16"/>
      <c r="Z54" s="16"/>
      <c r="AA54" s="16"/>
      <c r="AB54" s="16"/>
    </row>
    <row r="55" spans="1:28" s="15" customFormat="1" x14ac:dyDescent="0.25">
      <c r="A55" s="16"/>
      <c r="B55" s="1"/>
      <c r="C55" s="298"/>
      <c r="D55" s="298"/>
      <c r="E55" s="298"/>
      <c r="F55" s="298"/>
      <c r="G55" s="299"/>
      <c r="H55" s="299"/>
      <c r="I55" s="299"/>
      <c r="J55" s="299"/>
      <c r="K55" s="298"/>
      <c r="L55" s="298"/>
      <c r="M55" s="298"/>
      <c r="N55" s="298"/>
      <c r="O55" s="298"/>
      <c r="P55" s="1"/>
      <c r="Q55" s="16"/>
      <c r="R55" s="16"/>
      <c r="S55" s="16"/>
      <c r="T55" s="16"/>
      <c r="U55" s="16"/>
      <c r="V55" s="16"/>
      <c r="W55" s="16"/>
      <c r="X55" s="16"/>
      <c r="Y55" s="16"/>
      <c r="Z55" s="16"/>
      <c r="AA55" s="16"/>
      <c r="AB55" s="16"/>
    </row>
    <row r="56" spans="1:28" s="15" customFormat="1" x14ac:dyDescent="0.25">
      <c r="A56" s="16"/>
      <c r="B56" s="1"/>
      <c r="C56" s="298"/>
      <c r="D56" s="298"/>
      <c r="E56" s="298"/>
      <c r="F56" s="298"/>
      <c r="G56" s="298"/>
      <c r="H56" s="298"/>
      <c r="I56" s="298"/>
      <c r="J56" s="298"/>
      <c r="K56" s="298"/>
      <c r="L56" s="298"/>
      <c r="M56" s="298"/>
      <c r="N56" s="298"/>
      <c r="O56" s="298"/>
      <c r="P56" s="1"/>
      <c r="Q56" s="16"/>
      <c r="R56" s="16"/>
      <c r="S56" s="16"/>
      <c r="T56" s="16"/>
      <c r="U56" s="16"/>
      <c r="V56" s="16"/>
      <c r="W56" s="16"/>
      <c r="X56" s="16"/>
      <c r="Y56" s="16"/>
      <c r="Z56" s="16"/>
      <c r="AA56" s="16"/>
      <c r="AB56" s="16"/>
    </row>
    <row r="57" spans="1:28" s="15" customFormat="1" x14ac:dyDescent="0.25">
      <c r="A57" s="16"/>
      <c r="B57" s="1"/>
      <c r="C57" s="298"/>
      <c r="D57" s="298"/>
      <c r="E57" s="298"/>
      <c r="F57" s="298"/>
      <c r="G57" s="298"/>
      <c r="H57" s="298"/>
      <c r="I57" s="298"/>
      <c r="J57" s="298"/>
      <c r="K57" s="298"/>
      <c r="L57" s="298"/>
      <c r="M57" s="298"/>
      <c r="N57" s="298"/>
      <c r="O57" s="298"/>
      <c r="P57" s="1"/>
      <c r="Q57" s="16"/>
      <c r="R57" s="16"/>
      <c r="S57" s="16"/>
      <c r="T57" s="16"/>
      <c r="U57" s="16"/>
      <c r="V57" s="16"/>
      <c r="W57" s="16"/>
      <c r="X57" s="16"/>
      <c r="Y57" s="16"/>
      <c r="Z57" s="16"/>
      <c r="AA57" s="16"/>
      <c r="AB57" s="16"/>
    </row>
    <row r="58" spans="1:28" s="15" customFormat="1" x14ac:dyDescent="0.25">
      <c r="A58" s="16"/>
      <c r="B58" s="1"/>
      <c r="C58" s="298"/>
      <c r="D58" s="298"/>
      <c r="E58" s="298"/>
      <c r="F58" s="298"/>
      <c r="G58" s="298"/>
      <c r="H58" s="298"/>
      <c r="I58" s="298"/>
      <c r="J58" s="298"/>
      <c r="K58" s="298"/>
      <c r="L58" s="298"/>
      <c r="M58" s="298"/>
      <c r="N58" s="298"/>
      <c r="O58" s="298"/>
      <c r="P58" s="1"/>
      <c r="Q58" s="16"/>
      <c r="R58" s="16"/>
      <c r="S58" s="16"/>
      <c r="T58" s="16"/>
      <c r="U58" s="16"/>
      <c r="V58" s="16"/>
      <c r="W58" s="16"/>
      <c r="X58" s="16"/>
      <c r="Y58" s="16"/>
      <c r="Z58" s="16"/>
      <c r="AA58" s="16"/>
      <c r="AB58" s="16"/>
    </row>
    <row r="59" spans="1:28" s="15" customFormat="1" x14ac:dyDescent="0.25">
      <c r="A59" s="16"/>
      <c r="B59" s="1"/>
      <c r="C59" s="300"/>
      <c r="D59" s="300"/>
      <c r="E59" s="300"/>
      <c r="F59" s="300"/>
      <c r="G59" s="300"/>
      <c r="H59" s="300"/>
      <c r="I59" s="300"/>
      <c r="J59" s="300"/>
      <c r="K59" s="300"/>
      <c r="L59" s="300"/>
      <c r="M59" s="300"/>
      <c r="N59" s="300"/>
      <c r="O59" s="300"/>
      <c r="P59" s="1"/>
      <c r="Q59" s="16"/>
      <c r="R59" s="16"/>
      <c r="S59" s="16"/>
      <c r="T59" s="16"/>
      <c r="U59" s="16"/>
      <c r="V59" s="16"/>
      <c r="W59" s="16"/>
      <c r="X59" s="16"/>
      <c r="Y59" s="16"/>
      <c r="Z59" s="16"/>
      <c r="AA59" s="16"/>
      <c r="AB59" s="16"/>
    </row>
    <row r="60" spans="1:28" s="15" customFormat="1" x14ac:dyDescent="0.25">
      <c r="A60" s="16"/>
      <c r="B60" s="1"/>
      <c r="C60" s="20"/>
      <c r="D60" s="21"/>
      <c r="E60" s="21"/>
      <c r="F60" s="21"/>
      <c r="G60" s="21"/>
      <c r="H60" s="21"/>
      <c r="I60" s="21"/>
      <c r="J60" s="21"/>
      <c r="K60" s="21"/>
      <c r="L60" s="21"/>
      <c r="M60" s="21"/>
      <c r="N60" s="21"/>
      <c r="O60" s="21"/>
      <c r="P60" s="1"/>
      <c r="Q60" s="16"/>
      <c r="R60" s="16"/>
      <c r="S60" s="16"/>
      <c r="T60" s="16"/>
      <c r="U60" s="16"/>
      <c r="V60" s="16"/>
      <c r="W60" s="16"/>
      <c r="X60" s="16"/>
      <c r="Y60" s="16"/>
      <c r="Z60" s="16"/>
      <c r="AA60" s="16"/>
      <c r="AB60" s="16"/>
    </row>
    <row r="61" spans="1:28" s="15" customFormat="1" x14ac:dyDescent="0.25">
      <c r="A61" s="16"/>
      <c r="B61" s="1"/>
      <c r="C61" s="20"/>
      <c r="D61" s="21"/>
      <c r="E61" s="21"/>
      <c r="F61" s="21"/>
      <c r="G61" s="21"/>
      <c r="H61" s="21"/>
      <c r="I61" s="21"/>
      <c r="J61" s="21"/>
      <c r="K61" s="21"/>
      <c r="L61" s="21"/>
      <c r="M61" s="21"/>
      <c r="N61" s="21"/>
      <c r="O61" s="21"/>
      <c r="P61" s="1"/>
      <c r="Q61" s="16"/>
      <c r="R61" s="16"/>
      <c r="S61" s="16"/>
      <c r="T61" s="16"/>
      <c r="U61" s="16"/>
      <c r="V61" s="16"/>
      <c r="W61" s="16"/>
      <c r="X61" s="16"/>
      <c r="Y61" s="16"/>
      <c r="Z61" s="16"/>
      <c r="AA61" s="16"/>
      <c r="AB61" s="16"/>
    </row>
    <row r="62" spans="1:28" s="15" customFormat="1" x14ac:dyDescent="0.25">
      <c r="A62" s="16"/>
      <c r="B62" s="1"/>
      <c r="C62" s="20"/>
      <c r="D62" s="21"/>
      <c r="E62" s="21"/>
      <c r="F62" s="21"/>
      <c r="G62" s="21"/>
      <c r="H62" s="21"/>
      <c r="I62" s="21"/>
      <c r="J62" s="21"/>
      <c r="K62" s="21"/>
      <c r="L62" s="21"/>
      <c r="M62" s="21"/>
      <c r="N62" s="21"/>
      <c r="O62" s="21"/>
      <c r="P62" s="1"/>
      <c r="Q62" s="16"/>
      <c r="R62" s="16"/>
      <c r="S62" s="16"/>
      <c r="T62" s="16"/>
      <c r="U62" s="16"/>
      <c r="V62" s="16"/>
      <c r="W62" s="16"/>
      <c r="X62" s="16"/>
      <c r="Y62" s="16"/>
      <c r="Z62" s="16"/>
      <c r="AA62" s="16"/>
      <c r="AB62" s="16"/>
    </row>
    <row r="63" spans="1:28" x14ac:dyDescent="0.25">
      <c r="B63" s="28"/>
      <c r="C63" s="29"/>
      <c r="D63" s="29"/>
      <c r="E63" s="29"/>
      <c r="F63" s="29"/>
      <c r="G63" s="29"/>
      <c r="H63" s="29"/>
      <c r="I63" s="29"/>
      <c r="J63" s="29"/>
      <c r="K63" s="29"/>
      <c r="L63" s="29"/>
      <c r="M63" s="29"/>
      <c r="N63" s="29"/>
      <c r="O63" s="29"/>
    </row>
    <row r="64" spans="1:28" x14ac:dyDescent="0.25">
      <c r="B64" s="28"/>
      <c r="C64" s="29"/>
      <c r="D64" s="29"/>
      <c r="E64" s="29"/>
      <c r="F64" s="29"/>
      <c r="G64" s="29"/>
      <c r="H64" s="29"/>
      <c r="I64" s="29"/>
      <c r="J64" s="29"/>
      <c r="K64" s="29"/>
      <c r="L64" s="29"/>
      <c r="M64" s="29"/>
      <c r="N64" s="29"/>
      <c r="O64" s="29"/>
    </row>
    <row r="65" spans="2:15" s="22" customFormat="1" x14ac:dyDescent="0.25">
      <c r="B65" s="28"/>
      <c r="C65" s="29"/>
      <c r="D65" s="29"/>
      <c r="E65" s="29"/>
      <c r="F65" s="29"/>
      <c r="G65" s="29"/>
      <c r="H65" s="29"/>
      <c r="I65" s="29"/>
      <c r="J65" s="29"/>
      <c r="K65" s="29"/>
      <c r="L65" s="29"/>
      <c r="M65" s="29"/>
      <c r="N65" s="29"/>
      <c r="O65" s="29"/>
    </row>
    <row r="66" spans="2:15" s="22" customFormat="1" x14ac:dyDescent="0.25">
      <c r="B66" s="28"/>
      <c r="C66" s="29"/>
      <c r="D66" s="29"/>
      <c r="E66" s="29"/>
      <c r="F66" s="29"/>
      <c r="G66" s="29"/>
      <c r="H66" s="29"/>
      <c r="I66" s="29"/>
      <c r="J66" s="29"/>
      <c r="K66" s="29"/>
      <c r="L66" s="29"/>
      <c r="M66" s="29"/>
      <c r="N66" s="29"/>
      <c r="O66" s="29"/>
    </row>
    <row r="67" spans="2:15" s="22" customFormat="1" x14ac:dyDescent="0.25">
      <c r="B67" s="28"/>
      <c r="C67" s="23"/>
      <c r="D67" s="23"/>
      <c r="E67" s="23"/>
      <c r="F67" s="23"/>
      <c r="G67" s="23"/>
      <c r="H67" s="23"/>
      <c r="I67" s="23"/>
      <c r="J67" s="23"/>
      <c r="K67" s="23"/>
      <c r="L67" s="23"/>
      <c r="M67" s="23"/>
      <c r="N67" s="23"/>
      <c r="O67" s="23"/>
    </row>
    <row r="68" spans="2:15" s="22" customFormat="1" x14ac:dyDescent="0.25">
      <c r="B68" s="28"/>
      <c r="C68" s="23"/>
      <c r="D68" s="23"/>
      <c r="E68" s="23"/>
      <c r="F68" s="23"/>
      <c r="G68" s="23"/>
      <c r="H68" s="23"/>
      <c r="I68" s="23"/>
      <c r="J68" s="23"/>
      <c r="K68" s="23"/>
      <c r="L68" s="23"/>
      <c r="M68" s="23"/>
      <c r="N68" s="23"/>
      <c r="O68" s="23"/>
    </row>
    <row r="69" spans="2:15" s="22" customFormat="1" x14ac:dyDescent="0.25">
      <c r="B69" s="28"/>
      <c r="C69" s="23"/>
      <c r="D69" s="23"/>
      <c r="E69" s="23"/>
      <c r="F69" s="23"/>
      <c r="G69" s="23"/>
      <c r="H69" s="23"/>
      <c r="I69" s="23"/>
      <c r="J69" s="23"/>
      <c r="K69" s="23"/>
      <c r="L69" s="23"/>
      <c r="M69" s="23"/>
      <c r="N69" s="23"/>
      <c r="O69" s="23"/>
    </row>
    <row r="70" spans="2:15" s="22" customFormat="1" x14ac:dyDescent="0.25">
      <c r="B70" s="28"/>
      <c r="C70" s="23"/>
      <c r="D70" s="23"/>
      <c r="E70" s="23"/>
      <c r="F70" s="23"/>
      <c r="G70" s="23"/>
      <c r="H70" s="23"/>
      <c r="I70" s="23"/>
      <c r="J70" s="23"/>
      <c r="K70" s="23"/>
      <c r="L70" s="23"/>
      <c r="M70" s="23"/>
      <c r="N70" s="23"/>
      <c r="O70" s="23"/>
    </row>
    <row r="71" spans="2:15" s="22" customFormat="1" x14ac:dyDescent="0.25">
      <c r="B71" s="28"/>
      <c r="C71" s="23"/>
      <c r="D71" s="23"/>
      <c r="E71" s="23"/>
      <c r="F71" s="23"/>
      <c r="G71" s="23" t="s">
        <v>149</v>
      </c>
      <c r="H71" s="23"/>
      <c r="I71" s="23"/>
      <c r="J71" s="23" t="s">
        <v>38</v>
      </c>
      <c r="K71" s="23"/>
      <c r="L71" s="23"/>
      <c r="M71" s="23"/>
      <c r="N71" s="23"/>
      <c r="O71" s="23"/>
    </row>
    <row r="72" spans="2:15" s="22" customFormat="1" x14ac:dyDescent="0.25">
      <c r="B72" s="28"/>
      <c r="C72" s="23"/>
      <c r="D72" s="23"/>
      <c r="E72" s="23"/>
      <c r="F72" s="23"/>
      <c r="G72" s="23" t="s">
        <v>100</v>
      </c>
      <c r="H72" s="23"/>
      <c r="I72" s="23"/>
      <c r="J72" s="23" t="s">
        <v>150</v>
      </c>
      <c r="K72" s="23"/>
      <c r="L72" s="23"/>
      <c r="M72" s="23"/>
      <c r="N72" s="23"/>
      <c r="O72" s="23"/>
    </row>
    <row r="73" spans="2:15" s="22" customFormat="1" x14ac:dyDescent="0.25">
      <c r="B73" s="28"/>
      <c r="C73" s="23"/>
      <c r="D73" s="23"/>
      <c r="E73" s="23"/>
      <c r="F73" s="23"/>
      <c r="G73" s="23" t="s">
        <v>151</v>
      </c>
      <c r="H73" s="23"/>
      <c r="I73" s="23"/>
      <c r="J73" s="23" t="s">
        <v>152</v>
      </c>
      <c r="K73" s="23"/>
      <c r="L73" s="23"/>
      <c r="M73" s="23"/>
      <c r="N73" s="23"/>
      <c r="O73" s="23"/>
    </row>
    <row r="74" spans="2:15" s="22" customFormat="1" x14ac:dyDescent="0.25">
      <c r="B74" s="28"/>
      <c r="C74" s="23"/>
      <c r="D74" s="23"/>
      <c r="E74" s="23"/>
      <c r="F74" s="23"/>
      <c r="G74" s="23" t="s">
        <v>153</v>
      </c>
      <c r="H74" s="23"/>
      <c r="I74" s="23"/>
      <c r="J74" s="23" t="s">
        <v>114</v>
      </c>
      <c r="K74" s="23"/>
      <c r="L74" s="23"/>
      <c r="M74" s="23"/>
      <c r="N74" s="23"/>
      <c r="O74" s="23"/>
    </row>
    <row r="75" spans="2:15" s="22" customFormat="1" x14ac:dyDescent="0.25">
      <c r="B75" s="28"/>
      <c r="C75" s="23"/>
      <c r="D75" s="23"/>
      <c r="E75" s="23"/>
      <c r="F75" s="23"/>
      <c r="G75" s="23" t="s">
        <v>154</v>
      </c>
      <c r="H75" s="23"/>
      <c r="I75" s="23"/>
      <c r="J75" s="23" t="s">
        <v>155</v>
      </c>
      <c r="K75" s="23"/>
      <c r="L75" s="23"/>
      <c r="M75" s="23"/>
      <c r="N75" s="23"/>
      <c r="O75" s="23"/>
    </row>
    <row r="76" spans="2:15" s="22" customFormat="1" x14ac:dyDescent="0.25">
      <c r="B76" s="28"/>
      <c r="C76" s="23"/>
      <c r="D76" s="23"/>
      <c r="E76" s="23"/>
      <c r="F76" s="23"/>
      <c r="G76" s="23" t="s">
        <v>156</v>
      </c>
      <c r="H76" s="23"/>
      <c r="I76" s="23"/>
      <c r="J76" s="23" t="s">
        <v>157</v>
      </c>
      <c r="K76" s="23"/>
      <c r="L76" s="23"/>
      <c r="M76" s="23"/>
      <c r="N76" s="23"/>
      <c r="O76" s="23"/>
    </row>
    <row r="77" spans="2:15" s="22" customFormat="1" x14ac:dyDescent="0.25">
      <c r="B77" s="28"/>
      <c r="C77" s="23"/>
      <c r="D77" s="23"/>
      <c r="E77" s="23"/>
      <c r="F77" s="23"/>
      <c r="G77" s="23" t="s">
        <v>158</v>
      </c>
      <c r="H77" s="23"/>
      <c r="I77" s="23"/>
      <c r="J77" s="23" t="s">
        <v>159</v>
      </c>
      <c r="K77" s="23"/>
      <c r="L77" s="23"/>
      <c r="M77" s="23"/>
      <c r="N77" s="23"/>
      <c r="O77" s="23"/>
    </row>
    <row r="78" spans="2:15" s="22" customFormat="1" x14ac:dyDescent="0.25">
      <c r="B78" s="28"/>
      <c r="C78" s="23"/>
      <c r="D78" s="23"/>
      <c r="E78" s="23"/>
      <c r="F78" s="23"/>
      <c r="G78" s="23" t="s">
        <v>160</v>
      </c>
      <c r="H78" s="23"/>
      <c r="I78" s="23"/>
      <c r="J78" s="23" t="s">
        <v>161</v>
      </c>
      <c r="K78" s="23"/>
      <c r="L78" s="23"/>
      <c r="M78" s="23"/>
      <c r="N78" s="23"/>
      <c r="O78" s="23"/>
    </row>
    <row r="79" spans="2:15" s="22" customFormat="1" x14ac:dyDescent="0.25">
      <c r="B79" s="28"/>
      <c r="C79" s="23"/>
      <c r="D79" s="23"/>
      <c r="E79" s="23"/>
      <c r="F79" s="23"/>
      <c r="G79" s="23" t="s">
        <v>162</v>
      </c>
      <c r="H79" s="23"/>
      <c r="I79" s="23"/>
      <c r="J79" s="23" t="s">
        <v>163</v>
      </c>
      <c r="K79" s="23"/>
      <c r="L79" s="23"/>
      <c r="M79" s="23"/>
      <c r="N79" s="23"/>
      <c r="O79" s="23"/>
    </row>
    <row r="80" spans="2:15" s="22" customFormat="1" x14ac:dyDescent="0.25">
      <c r="B80" s="28"/>
      <c r="C80" s="23"/>
      <c r="D80" s="23"/>
      <c r="E80" s="23"/>
      <c r="F80" s="23"/>
      <c r="G80" s="23" t="s">
        <v>164</v>
      </c>
      <c r="H80" s="23"/>
      <c r="I80" s="23"/>
      <c r="J80" s="23" t="s">
        <v>165</v>
      </c>
      <c r="K80" s="23"/>
      <c r="L80" s="23"/>
      <c r="M80" s="23"/>
      <c r="N80" s="23"/>
      <c r="O80" s="23"/>
    </row>
    <row r="81" spans="2:15" s="22" customFormat="1" x14ac:dyDescent="0.25">
      <c r="B81" s="28"/>
      <c r="C81" s="23"/>
      <c r="D81" s="23"/>
      <c r="E81" s="23"/>
      <c r="F81" s="23"/>
      <c r="G81" s="23" t="s">
        <v>166</v>
      </c>
      <c r="H81" s="23"/>
      <c r="I81" s="23"/>
      <c r="J81" s="23" t="s">
        <v>116</v>
      </c>
      <c r="K81" s="23"/>
      <c r="L81" s="23"/>
      <c r="M81" s="23"/>
      <c r="N81" s="23"/>
      <c r="O81" s="23"/>
    </row>
    <row r="82" spans="2:15" s="22" customFormat="1" x14ac:dyDescent="0.25">
      <c r="B82" s="28"/>
      <c r="C82" s="23"/>
      <c r="D82" s="23"/>
      <c r="E82" s="23"/>
      <c r="F82" s="23"/>
      <c r="G82" s="23" t="s">
        <v>167</v>
      </c>
      <c r="H82" s="23"/>
      <c r="I82" s="23"/>
      <c r="J82" s="23" t="s">
        <v>168</v>
      </c>
      <c r="K82" s="23"/>
      <c r="L82" s="23"/>
      <c r="M82" s="23"/>
      <c r="N82" s="23"/>
      <c r="O82" s="23"/>
    </row>
    <row r="83" spans="2:15" x14ac:dyDescent="0.25">
      <c r="B83" s="28"/>
      <c r="C83" s="23"/>
      <c r="D83" s="23"/>
      <c r="E83" s="23"/>
      <c r="F83" s="23"/>
      <c r="G83" s="23" t="s">
        <v>169</v>
      </c>
      <c r="H83" s="23"/>
      <c r="I83" s="23"/>
      <c r="J83" s="23"/>
      <c r="K83" s="23"/>
      <c r="L83" s="23"/>
      <c r="M83" s="23"/>
      <c r="N83" s="23"/>
      <c r="O83" s="23"/>
    </row>
    <row r="84" spans="2:15" x14ac:dyDescent="0.25">
      <c r="B84" s="28"/>
      <c r="C84" s="23"/>
      <c r="D84" s="23"/>
      <c r="E84" s="23"/>
      <c r="F84" s="23"/>
      <c r="G84" s="23" t="s">
        <v>170</v>
      </c>
      <c r="H84" s="23"/>
      <c r="I84" s="23"/>
      <c r="J84" s="23"/>
      <c r="K84" s="23"/>
      <c r="L84" s="23"/>
      <c r="M84" s="23"/>
      <c r="N84" s="23"/>
      <c r="O84" s="23"/>
    </row>
    <row r="85" spans="2:15" x14ac:dyDescent="0.25">
      <c r="B85" s="28"/>
      <c r="C85" s="23"/>
      <c r="D85" s="23"/>
      <c r="E85" s="23"/>
      <c r="F85" s="23"/>
      <c r="G85" s="23" t="s">
        <v>171</v>
      </c>
      <c r="H85" s="23"/>
      <c r="I85" s="23"/>
      <c r="J85" s="23"/>
      <c r="K85" s="23"/>
      <c r="L85" s="23"/>
      <c r="M85" s="23"/>
      <c r="N85" s="23"/>
      <c r="O85" s="23"/>
    </row>
    <row r="86" spans="2:15" x14ac:dyDescent="0.25">
      <c r="B86" s="28"/>
      <c r="C86" s="23"/>
      <c r="D86" s="23"/>
      <c r="E86" s="23"/>
      <c r="F86" s="23"/>
      <c r="G86" s="23" t="s">
        <v>172</v>
      </c>
      <c r="H86" s="23"/>
      <c r="I86" s="23"/>
      <c r="J86" s="23"/>
      <c r="K86" s="23"/>
      <c r="L86" s="23"/>
      <c r="M86" s="23"/>
      <c r="N86" s="23"/>
      <c r="O86" s="23"/>
    </row>
    <row r="87" spans="2:15" x14ac:dyDescent="0.25">
      <c r="B87" s="28"/>
      <c r="C87" s="23"/>
      <c r="D87" s="23"/>
      <c r="E87" s="23"/>
      <c r="F87" s="23"/>
      <c r="G87" s="23" t="s">
        <v>102</v>
      </c>
      <c r="H87" s="23"/>
      <c r="I87" s="23"/>
      <c r="J87" s="23"/>
      <c r="K87" s="23"/>
      <c r="L87" s="23"/>
      <c r="M87" s="23"/>
      <c r="N87" s="23"/>
      <c r="O87" s="23"/>
    </row>
    <row r="88" spans="2:15" x14ac:dyDescent="0.25">
      <c r="B88" s="28"/>
      <c r="C88" s="23"/>
      <c r="D88" s="23"/>
      <c r="E88" s="23"/>
      <c r="F88" s="23"/>
      <c r="G88" s="23" t="s">
        <v>173</v>
      </c>
      <c r="H88" s="23"/>
      <c r="I88" s="23"/>
      <c r="J88" s="23"/>
      <c r="K88" s="23"/>
      <c r="L88" s="23"/>
      <c r="M88" s="23"/>
      <c r="N88" s="23"/>
      <c r="O88" s="23"/>
    </row>
    <row r="89" spans="2:15" x14ac:dyDescent="0.25">
      <c r="B89" s="28"/>
      <c r="C89" s="23"/>
      <c r="D89" s="23"/>
      <c r="E89" s="23"/>
      <c r="F89" s="23"/>
      <c r="G89" s="23" t="s">
        <v>174</v>
      </c>
      <c r="H89" s="23"/>
      <c r="I89" s="23"/>
      <c r="J89" s="23"/>
      <c r="K89" s="23"/>
      <c r="L89" s="23"/>
      <c r="M89" s="23"/>
      <c r="N89" s="23"/>
      <c r="O89" s="23"/>
    </row>
    <row r="90" spans="2:15" x14ac:dyDescent="0.25">
      <c r="B90" s="28"/>
      <c r="C90" s="23"/>
      <c r="D90" s="23"/>
      <c r="E90" s="23"/>
      <c r="F90" s="23"/>
      <c r="G90" s="23" t="s">
        <v>175</v>
      </c>
      <c r="H90" s="23"/>
      <c r="I90" s="23"/>
      <c r="J90" s="23"/>
      <c r="K90" s="23"/>
      <c r="L90" s="23"/>
      <c r="M90" s="23"/>
      <c r="N90" s="23"/>
      <c r="O90" s="23"/>
    </row>
    <row r="91" spans="2:15" x14ac:dyDescent="0.25">
      <c r="B91" s="28"/>
      <c r="C91" s="23"/>
      <c r="D91" s="23"/>
      <c r="E91" s="23"/>
      <c r="F91" s="23"/>
      <c r="G91" s="23" t="s">
        <v>176</v>
      </c>
      <c r="H91" s="23"/>
      <c r="I91" s="23"/>
      <c r="J91" s="23"/>
      <c r="K91" s="23"/>
      <c r="L91" s="23"/>
      <c r="M91" s="23"/>
      <c r="N91" s="23"/>
      <c r="O91" s="23"/>
    </row>
    <row r="92" spans="2:15" x14ac:dyDescent="0.25">
      <c r="B92" s="28"/>
      <c r="C92" s="23"/>
      <c r="D92" s="23"/>
      <c r="E92" s="23"/>
      <c r="F92" s="23"/>
      <c r="G92" s="23" t="s">
        <v>177</v>
      </c>
      <c r="H92" s="23"/>
      <c r="I92" s="23"/>
      <c r="J92" s="23"/>
      <c r="K92" s="23"/>
      <c r="L92" s="23"/>
      <c r="M92" s="23"/>
      <c r="N92" s="23"/>
      <c r="O92" s="23"/>
    </row>
    <row r="93" spans="2:15" x14ac:dyDescent="0.25">
      <c r="B93" s="28"/>
      <c r="C93" s="23"/>
      <c r="D93" s="23"/>
      <c r="E93" s="23"/>
      <c r="F93" s="23"/>
      <c r="G93" s="23" t="s">
        <v>178</v>
      </c>
      <c r="H93" s="23"/>
      <c r="I93" s="23"/>
      <c r="J93" s="23"/>
      <c r="K93" s="23"/>
      <c r="L93" s="23"/>
      <c r="M93" s="23"/>
      <c r="N93" s="23"/>
      <c r="O93" s="23"/>
    </row>
    <row r="94" spans="2:15" x14ac:dyDescent="0.25">
      <c r="B94" s="28"/>
      <c r="C94" s="23"/>
      <c r="D94" s="23"/>
      <c r="E94" s="23"/>
      <c r="F94" s="23"/>
      <c r="G94" s="23" t="s">
        <v>179</v>
      </c>
      <c r="H94" s="23"/>
      <c r="I94" s="23"/>
      <c r="J94" s="23"/>
      <c r="K94" s="23"/>
      <c r="L94" s="23"/>
      <c r="M94" s="23"/>
      <c r="N94" s="23"/>
      <c r="O94" s="23"/>
    </row>
    <row r="95" spans="2:15" x14ac:dyDescent="0.25">
      <c r="B95" s="28"/>
      <c r="C95" s="23"/>
      <c r="D95" s="23"/>
      <c r="E95" s="23"/>
      <c r="F95" s="23"/>
      <c r="G95" s="23" t="s">
        <v>180</v>
      </c>
      <c r="H95" s="23"/>
      <c r="I95" s="23"/>
      <c r="J95" s="23"/>
      <c r="K95" s="23"/>
      <c r="L95" s="23"/>
      <c r="M95" s="23"/>
      <c r="N95" s="23"/>
      <c r="O95" s="23"/>
    </row>
    <row r="96" spans="2:15" x14ac:dyDescent="0.25">
      <c r="B96" s="28"/>
      <c r="C96" s="23"/>
      <c r="D96" s="23"/>
      <c r="E96" s="23"/>
      <c r="F96" s="23"/>
      <c r="G96" s="23" t="s">
        <v>181</v>
      </c>
      <c r="H96" s="23"/>
      <c r="I96" s="23"/>
      <c r="J96" s="23"/>
      <c r="K96" s="23"/>
      <c r="L96" s="23"/>
      <c r="M96" s="23"/>
      <c r="N96" s="23"/>
      <c r="O96" s="23"/>
    </row>
    <row r="97" spans="2:15" x14ac:dyDescent="0.25">
      <c r="B97" s="28"/>
      <c r="C97" s="23"/>
      <c r="D97" s="23"/>
      <c r="E97" s="23"/>
      <c r="F97" s="23"/>
      <c r="G97" s="23" t="s">
        <v>182</v>
      </c>
      <c r="H97" s="23"/>
      <c r="I97" s="23"/>
      <c r="J97" s="23"/>
      <c r="K97" s="23"/>
      <c r="L97" s="23"/>
      <c r="M97" s="23"/>
      <c r="N97" s="23"/>
      <c r="O97" s="23"/>
    </row>
    <row r="98" spans="2:15" x14ac:dyDescent="0.25">
      <c r="B98" s="28"/>
      <c r="C98" s="23"/>
      <c r="D98" s="23"/>
      <c r="E98" s="23"/>
      <c r="F98" s="23"/>
      <c r="G98" s="23"/>
      <c r="H98" s="23"/>
      <c r="I98" s="23"/>
      <c r="J98" s="23"/>
      <c r="K98" s="23"/>
      <c r="L98" s="23"/>
      <c r="M98" s="23"/>
      <c r="N98" s="23"/>
      <c r="O98" s="23"/>
    </row>
    <row r="99" spans="2:15" x14ac:dyDescent="0.25">
      <c r="B99" s="28"/>
      <c r="C99" s="23"/>
      <c r="D99" s="23"/>
      <c r="E99" s="23"/>
      <c r="F99" s="23"/>
      <c r="G99" s="23"/>
      <c r="H99" s="23"/>
      <c r="I99" s="23"/>
      <c r="J99" s="23"/>
      <c r="K99" s="23"/>
      <c r="L99" s="23"/>
      <c r="M99" s="23"/>
      <c r="N99" s="23"/>
      <c r="O99" s="23"/>
    </row>
    <row r="100" spans="2:15" x14ac:dyDescent="0.25">
      <c r="B100" s="28"/>
      <c r="C100" s="29"/>
      <c r="D100" s="29"/>
      <c r="E100" s="29"/>
      <c r="F100" s="29"/>
      <c r="G100" s="29"/>
      <c r="H100" s="29"/>
      <c r="I100" s="29"/>
      <c r="J100" s="29"/>
      <c r="K100" s="29"/>
      <c r="L100" s="29"/>
      <c r="M100" s="29"/>
      <c r="N100" s="29"/>
      <c r="O100" s="29"/>
    </row>
    <row r="101" spans="2:15" x14ac:dyDescent="0.25">
      <c r="B101" s="28"/>
      <c r="C101" s="29"/>
      <c r="D101" s="29"/>
      <c r="E101" s="29"/>
      <c r="F101" s="29"/>
      <c r="G101" s="29"/>
      <c r="H101" s="29"/>
      <c r="I101" s="29"/>
      <c r="J101" s="29"/>
      <c r="K101" s="29"/>
      <c r="L101" s="29"/>
      <c r="M101" s="29"/>
      <c r="N101" s="29"/>
      <c r="O101" s="29"/>
    </row>
    <row r="102" spans="2:15" x14ac:dyDescent="0.25">
      <c r="B102" s="15"/>
      <c r="C102" s="16"/>
      <c r="D102" s="16"/>
      <c r="E102" s="16"/>
      <c r="F102" s="16"/>
      <c r="G102" s="16"/>
      <c r="H102" s="16"/>
      <c r="I102" s="16"/>
      <c r="J102" s="16"/>
      <c r="K102" s="16"/>
      <c r="L102" s="16"/>
      <c r="M102" s="16"/>
      <c r="N102" s="16"/>
      <c r="O102" s="16"/>
    </row>
    <row r="103" spans="2:15" x14ac:dyDescent="0.25">
      <c r="B103" s="15"/>
      <c r="C103" s="16"/>
      <c r="D103" s="16"/>
      <c r="E103" s="16"/>
      <c r="F103" s="16"/>
      <c r="G103" s="16"/>
      <c r="H103" s="16"/>
      <c r="I103" s="16"/>
      <c r="J103" s="16"/>
      <c r="K103" s="16"/>
      <c r="L103" s="16"/>
      <c r="M103" s="16"/>
      <c r="N103" s="16"/>
      <c r="O103" s="16"/>
    </row>
  </sheetData>
  <sheetProtection algorithmName="SHA-512" hashValue="Cb6pPmSGe7jaOWJzr3gmb0sS3k4F6zkuZJMls6ecKrsEUY8vpUm3FORPbSiC+u/MNguLt0DImjodqNUyP000Sw==" saltValue="WSlC7FN9pzs8v/tRiwDCog==" spinCount="100000" sheet="1" formatCells="0" formatColumns="0" formatRows="0" insertColumns="0" insertRows="0" insertHyperlinks="0" deleteColumns="0" deleteRows="0" sort="0" autoFilter="0" pivotTables="0"/>
  <mergeCells count="86">
    <mergeCell ref="C59:F59"/>
    <mergeCell ref="G59:J59"/>
    <mergeCell ref="K59:O59"/>
    <mergeCell ref="C57:F57"/>
    <mergeCell ref="G57:J57"/>
    <mergeCell ref="K57:O57"/>
    <mergeCell ref="C58:F58"/>
    <mergeCell ref="G58:J58"/>
    <mergeCell ref="K58:O58"/>
    <mergeCell ref="C55:F55"/>
    <mergeCell ref="G55:J55"/>
    <mergeCell ref="K55:O55"/>
    <mergeCell ref="C56:F56"/>
    <mergeCell ref="G56:J56"/>
    <mergeCell ref="K56:O56"/>
    <mergeCell ref="C53:F53"/>
    <mergeCell ref="G53:J53"/>
    <mergeCell ref="K53:O53"/>
    <mergeCell ref="C54:F54"/>
    <mergeCell ref="G54:J54"/>
    <mergeCell ref="K54:O54"/>
    <mergeCell ref="C52:F52"/>
    <mergeCell ref="G52:J52"/>
    <mergeCell ref="K52:O52"/>
    <mergeCell ref="P27:P28"/>
    <mergeCell ref="J28:O32"/>
    <mergeCell ref="J33:O33"/>
    <mergeCell ref="J34:O39"/>
    <mergeCell ref="J40:O40"/>
    <mergeCell ref="J41:O41"/>
    <mergeCell ref="C44:O44"/>
    <mergeCell ref="C46:C47"/>
    <mergeCell ref="D46:D47"/>
    <mergeCell ref="E46:E47"/>
    <mergeCell ref="C51:O51"/>
    <mergeCell ref="N23:O24"/>
    <mergeCell ref="C24:D24"/>
    <mergeCell ref="E24:G24"/>
    <mergeCell ref="C26:O26"/>
    <mergeCell ref="C27:I42"/>
    <mergeCell ref="J27:O27"/>
    <mergeCell ref="J42:O42"/>
    <mergeCell ref="C23:D23"/>
    <mergeCell ref="E23:G23"/>
    <mergeCell ref="H23:I24"/>
    <mergeCell ref="J23:K24"/>
    <mergeCell ref="L23:M24"/>
    <mergeCell ref="C20:D22"/>
    <mergeCell ref="E20:G22"/>
    <mergeCell ref="H20:I22"/>
    <mergeCell ref="J20:K22"/>
    <mergeCell ref="L20:O20"/>
    <mergeCell ref="P17:P18"/>
    <mergeCell ref="C18:D19"/>
    <mergeCell ref="E18:F18"/>
    <mergeCell ref="G18:K19"/>
    <mergeCell ref="L18:M19"/>
    <mergeCell ref="N18:O19"/>
    <mergeCell ref="E19:F19"/>
    <mergeCell ref="C17:D17"/>
    <mergeCell ref="E17:G17"/>
    <mergeCell ref="H17:I17"/>
    <mergeCell ref="J17:K17"/>
    <mergeCell ref="L17:M17"/>
    <mergeCell ref="N17:O17"/>
    <mergeCell ref="C16:O16"/>
    <mergeCell ref="C9:O9"/>
    <mergeCell ref="C10:O11"/>
    <mergeCell ref="C12:D12"/>
    <mergeCell ref="E12:H12"/>
    <mergeCell ref="I12:J12"/>
    <mergeCell ref="K12:O12"/>
    <mergeCell ref="C13:D13"/>
    <mergeCell ref="E13:O13"/>
    <mergeCell ref="C14:D14"/>
    <mergeCell ref="E14:O14"/>
    <mergeCell ref="C15:O15"/>
    <mergeCell ref="B2:C4"/>
    <mergeCell ref="C5:D8"/>
    <mergeCell ref="E5:L5"/>
    <mergeCell ref="M5:O5"/>
    <mergeCell ref="E6:L6"/>
    <mergeCell ref="M6:O6"/>
    <mergeCell ref="E7:L8"/>
    <mergeCell ref="M7:O7"/>
    <mergeCell ref="M8:O8"/>
  </mergeCells>
  <dataValidations disablePrompts="1" count="5">
    <dataValidation type="list" allowBlank="1" showInputMessage="1" showErrorMessage="1" sqref="E13:O13" xr:uid="{00000000-0002-0000-0400-000000000000}">
      <formula1>$G$76:$G$98</formula1>
    </dataValidation>
    <dataValidation type="list" allowBlank="1" showInputMessage="1" showErrorMessage="1" sqref="E12:H12" xr:uid="{00000000-0002-0000-0400-000001000000}">
      <formula1>$G$72:$G$75</formula1>
    </dataValidation>
    <dataValidation type="list" allowBlank="1" showInputMessage="1" showErrorMessage="1" sqref="E20:G22" xr:uid="{00000000-0002-0000-0400-000002000000}">
      <formula1>$J$74:$J$75</formula1>
    </dataValidation>
    <dataValidation type="list" allowBlank="1" showInputMessage="1" showErrorMessage="1" sqref="J20:K22" xr:uid="{00000000-0002-0000-0400-000003000000}">
      <formula1>$J$76:$J$82</formula1>
    </dataValidation>
    <dataValidation type="list" allowBlank="1" showInputMessage="1" showErrorMessage="1" sqref="J17:K17" xr:uid="{00000000-0002-0000-0400-000004000000}">
      <formula1>$J$71:$J$73</formula1>
    </dataValidation>
  </dataValidations>
  <hyperlinks>
    <hyperlink ref="B2:C4" location="'MATRIZ DE INDICADORES'!A1" display="    REGRESAR" xr:uid="{00000000-0004-0000-0400-000000000000}"/>
  </hyperlink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84001" r:id="rId4" name="Option Button 1">
              <controlPr defaultSize="0" autoFill="0" autoLine="0" autoPict="0" macro="[3]!PORCENTAJE">
                <anchor moveWithCells="1">
                  <from>
                    <xdr:col>5</xdr:col>
                    <xdr:colOff>30480</xdr:colOff>
                    <xdr:row>16</xdr:row>
                    <xdr:rowOff>144780</xdr:rowOff>
                  </from>
                  <to>
                    <xdr:col>5</xdr:col>
                    <xdr:colOff>899160</xdr:colOff>
                    <xdr:row>17</xdr:row>
                    <xdr:rowOff>152400</xdr:rowOff>
                  </to>
                </anchor>
              </controlPr>
            </control>
          </mc:Choice>
        </mc:AlternateContent>
        <mc:AlternateContent xmlns:mc="http://schemas.openxmlformats.org/markup-compatibility/2006">
          <mc:Choice Requires="x14">
            <control shapeId="384002" r:id="rId5" name="Option Button 2">
              <controlPr defaultSize="0" autoFill="0" autoLine="0" autoPict="0" macro="[3]!RELATIVO">
                <anchor moveWithCells="1">
                  <from>
                    <xdr:col>4</xdr:col>
                    <xdr:colOff>175260</xdr:colOff>
                    <xdr:row>16</xdr:row>
                    <xdr:rowOff>121920</xdr:rowOff>
                  </from>
                  <to>
                    <xdr:col>5</xdr:col>
                    <xdr:colOff>38100</xdr:colOff>
                    <xdr:row>17</xdr:row>
                    <xdr:rowOff>152400</xdr:rowOff>
                  </to>
                </anchor>
              </controlPr>
            </control>
          </mc:Choice>
        </mc:AlternateContent>
        <mc:AlternateContent xmlns:mc="http://schemas.openxmlformats.org/markup-compatibility/2006">
          <mc:Choice Requires="x14">
            <control shapeId="384003" r:id="rId6" name="Option Button 3">
              <controlPr defaultSize="0" autoFill="0" autoLine="0" autoPict="0" macro="[3]!RELATIVO">
                <anchor moveWithCells="1">
                  <from>
                    <xdr:col>5</xdr:col>
                    <xdr:colOff>899160</xdr:colOff>
                    <xdr:row>16</xdr:row>
                    <xdr:rowOff>121920</xdr:rowOff>
                  </from>
                  <to>
                    <xdr:col>7</xdr:col>
                    <xdr:colOff>99060</xdr:colOff>
                    <xdr:row>17</xdr:row>
                    <xdr:rowOff>152400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3">
    <tabColor rgb="FF0F3D38"/>
  </sheetPr>
  <dimension ref="B1:P15"/>
  <sheetViews>
    <sheetView view="pageBreakPreview" zoomScale="70" zoomScaleNormal="70" zoomScaleSheetLayoutView="70" workbookViewId="0">
      <selection activeCell="E10" sqref="E10"/>
    </sheetView>
  </sheetViews>
  <sheetFormatPr baseColWidth="10" defaultColWidth="11.44140625" defaultRowHeight="13.8" x14ac:dyDescent="0.25"/>
  <cols>
    <col min="1" max="1" width="5.44140625" style="1" customWidth="1"/>
    <col min="2" max="2" width="13.33203125" style="77" customWidth="1"/>
    <col min="3" max="3" width="64" style="78" customWidth="1"/>
    <col min="4" max="4" width="34" style="5" customWidth="1"/>
    <col min="5" max="5" width="39.109375" style="5" bestFit="1" customWidth="1"/>
    <col min="6" max="16384" width="11.44140625" style="1"/>
  </cols>
  <sheetData>
    <row r="1" spans="2:16" s="68" customFormat="1" ht="14.4" x14ac:dyDescent="0.3"/>
    <row r="2" spans="2:16" s="68" customFormat="1" ht="22.5" customHeight="1" x14ac:dyDescent="0.3">
      <c r="B2" s="308"/>
      <c r="C2" s="306" t="s">
        <v>0</v>
      </c>
      <c r="D2" s="307"/>
      <c r="E2" s="54" t="s">
        <v>1</v>
      </c>
    </row>
    <row r="3" spans="2:16" s="68" customFormat="1" ht="24" customHeight="1" x14ac:dyDescent="0.3">
      <c r="B3" s="308"/>
      <c r="C3" s="306" t="s">
        <v>2</v>
      </c>
      <c r="D3" s="307"/>
      <c r="E3" s="54" t="s">
        <v>3</v>
      </c>
    </row>
    <row r="4" spans="2:16" s="68" customFormat="1" ht="16.5" customHeight="1" x14ac:dyDescent="0.3">
      <c r="B4" s="308"/>
      <c r="C4" s="310" t="s">
        <v>4</v>
      </c>
      <c r="D4" s="311"/>
      <c r="E4" s="54" t="s">
        <v>5</v>
      </c>
    </row>
    <row r="5" spans="2:16" s="68" customFormat="1" ht="15" customHeight="1" x14ac:dyDescent="0.3">
      <c r="B5" s="308"/>
      <c r="C5" s="312"/>
      <c r="D5" s="313"/>
      <c r="E5" s="54" t="s">
        <v>206</v>
      </c>
    </row>
    <row r="6" spans="2:16" s="68" customFormat="1" ht="14.4" x14ac:dyDescent="0.3">
      <c r="B6" s="1"/>
      <c r="C6" s="1"/>
      <c r="D6" s="1"/>
      <c r="E6" s="1"/>
    </row>
    <row r="7" spans="2:16" s="68" customFormat="1" ht="14.4" x14ac:dyDescent="0.3">
      <c r="B7" s="309" t="s">
        <v>207</v>
      </c>
      <c r="C7" s="309"/>
      <c r="D7" s="309"/>
      <c r="E7" s="309"/>
    </row>
    <row r="8" spans="2:16" ht="18" customHeight="1" x14ac:dyDescent="0.25">
      <c r="B8" s="69" t="s">
        <v>208</v>
      </c>
      <c r="C8" s="70" t="s">
        <v>209</v>
      </c>
      <c r="D8" s="70" t="s">
        <v>210</v>
      </c>
      <c r="E8" s="70" t="s">
        <v>211</v>
      </c>
    </row>
    <row r="9" spans="2:16" ht="80.25" customHeight="1" x14ac:dyDescent="0.25">
      <c r="B9" s="71">
        <v>44300</v>
      </c>
      <c r="C9" s="72" t="s">
        <v>212</v>
      </c>
      <c r="D9" s="73" t="s">
        <v>213</v>
      </c>
      <c r="E9" s="74" t="s">
        <v>214</v>
      </c>
    </row>
    <row r="10" spans="2:16" ht="185.25" customHeight="1" x14ac:dyDescent="0.25">
      <c r="B10" s="71" t="s">
        <v>215</v>
      </c>
      <c r="C10" s="75" t="s">
        <v>216</v>
      </c>
      <c r="D10" s="73" t="s">
        <v>213</v>
      </c>
      <c r="E10" s="74" t="s">
        <v>214</v>
      </c>
    </row>
    <row r="12" spans="2:16" ht="55.5" customHeight="1" x14ac:dyDescent="0.25">
      <c r="B12" s="242" t="s">
        <v>78</v>
      </c>
      <c r="C12" s="242"/>
      <c r="D12" s="242"/>
      <c r="E12" s="242"/>
      <c r="F12" s="76"/>
      <c r="G12" s="76"/>
      <c r="H12" s="76"/>
      <c r="I12" s="76"/>
      <c r="J12" s="76"/>
      <c r="K12" s="76"/>
      <c r="L12" s="76"/>
      <c r="M12" s="76"/>
      <c r="N12" s="76"/>
      <c r="O12" s="76"/>
      <c r="P12" s="76"/>
    </row>
    <row r="13" spans="2:16" ht="14.25" customHeight="1" x14ac:dyDescent="0.25">
      <c r="F13" s="79"/>
      <c r="G13" s="79"/>
      <c r="H13" s="79"/>
      <c r="I13" s="79"/>
      <c r="J13" s="79"/>
      <c r="K13" s="79"/>
      <c r="L13" s="79"/>
      <c r="M13" s="79"/>
      <c r="N13" s="79"/>
      <c r="O13" s="79"/>
      <c r="P13" s="79"/>
    </row>
    <row r="15" spans="2:16" ht="39.75" customHeight="1" x14ac:dyDescent="0.25">
      <c r="B15" s="224" t="s">
        <v>79</v>
      </c>
      <c r="C15" s="224"/>
      <c r="D15" s="224"/>
      <c r="E15" s="224"/>
    </row>
  </sheetData>
  <sheetProtection formatCells="0" formatColumns="0" formatRows="0" insertColumns="0" insertRows="0" insertHyperlinks="0" deleteColumns="0" deleteRows="0" sort="0" autoFilter="0" pivotTables="0"/>
  <mergeCells count="7">
    <mergeCell ref="C2:D2"/>
    <mergeCell ref="B2:B5"/>
    <mergeCell ref="B12:E12"/>
    <mergeCell ref="B15:E15"/>
    <mergeCell ref="B7:E7"/>
    <mergeCell ref="C4:D5"/>
    <mergeCell ref="C3:D3"/>
  </mergeCells>
  <pageMargins left="0.7" right="0.7" top="0.75" bottom="0.75" header="0.3" footer="0.3"/>
  <pageSetup paperSize="9" scale="5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2"/>
  <dimension ref="A1:C4"/>
  <sheetViews>
    <sheetView workbookViewId="0"/>
  </sheetViews>
  <sheetFormatPr baseColWidth="10" defaultColWidth="11.44140625" defaultRowHeight="14.4" x14ac:dyDescent="0.3"/>
  <cols>
    <col min="1" max="1" width="26.88671875" customWidth="1"/>
  </cols>
  <sheetData>
    <row r="1" spans="1:3" x14ac:dyDescent="0.3">
      <c r="A1" t="s">
        <v>217</v>
      </c>
      <c r="C1" t="s">
        <v>218</v>
      </c>
    </row>
    <row r="2" spans="1:3" x14ac:dyDescent="0.3">
      <c r="A2" t="s">
        <v>219</v>
      </c>
      <c r="C2" t="s">
        <v>220</v>
      </c>
    </row>
    <row r="3" spans="1:3" x14ac:dyDescent="0.3">
      <c r="A3" t="s">
        <v>129</v>
      </c>
    </row>
    <row r="4" spans="1:3" x14ac:dyDescent="0.3">
      <c r="A4" t="s">
        <v>131</v>
      </c>
    </row>
  </sheetData>
  <customSheetViews>
    <customSheetView guid="{E72066E1-2E2A-4698-9EFF-16A0125F33B6}" state="hidden">
      <selection activeCell="C2" sqref="C2"/>
      <pageMargins left="0" right="0" top="0" bottom="0" header="0" footer="0"/>
    </customSheetView>
    <customSheetView guid="{34CE63CC-8C1B-460F-A260-1A12A31AF742}" state="hidden">
      <selection activeCell="C2" sqref="C2"/>
      <pageMargins left="0" right="0" top="0" bottom="0" header="0" footer="0"/>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A3CFA4-648B-4DDE-90E3-2F326194EE91}">
  <ds:schemaRefs>
    <ds:schemaRef ds:uri="http://schemas.microsoft.com/office/2006/metadata/properties"/>
    <ds:schemaRef ds:uri="http://schemas.microsoft.com/office/infopath/2007/PartnerControls"/>
    <ds:schemaRef ds:uri="632c1e4e-69c6-4d1f-81a1-009441d464e5"/>
  </ds:schemaRefs>
</ds:datastoreItem>
</file>

<file path=customXml/itemProps2.xml><?xml version="1.0" encoding="utf-8"?>
<ds:datastoreItem xmlns:ds="http://schemas.openxmlformats.org/officeDocument/2006/customXml" ds:itemID="{AA049525-7D17-46F5-BF39-61A455CF3F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BE399A-B22D-4CCA-BA95-94D342D8D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MATRIZ DE INDICADORES</vt:lpstr>
      <vt:lpstr>MDM-1</vt:lpstr>
      <vt:lpstr>MDM-3 </vt:lpstr>
      <vt:lpstr>MDM-4</vt:lpstr>
      <vt:lpstr>MDM-5</vt:lpstr>
      <vt:lpstr>ACTUALIZACIONES</vt:lpstr>
      <vt:lpstr>ITEM</vt:lpstr>
      <vt:lpstr>ACTUALIZACIONES!Área_de_impresión</vt:lpstr>
      <vt:lpstr>'MATRIZ DE INDICADORES'!Área_de_impresión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JAIME ELDER ACOSTA RAMIREZ</dc:creator>
  <cp:keywords/>
  <dc:description/>
  <cp:lastModifiedBy>CARLOS JULIO SILVA MORA</cp:lastModifiedBy>
  <cp:revision/>
  <dcterms:created xsi:type="dcterms:W3CDTF">2017-09-26T17:17:33Z</dcterms:created>
  <dcterms:modified xsi:type="dcterms:W3CDTF">2026-03-12T23:15:03Z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