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codeName="{26A90621-87C4-6C01-FD6A-EE6E7C140903}"/>
  <workbookPr updateLinks="never" codeName="ThisWorkbook"/>
  <mc:AlternateContent xmlns:mc="http://schemas.openxmlformats.org/markup-compatibility/2006">
    <mc:Choice Requires="x15">
      <x15ac:absPath xmlns:x15ac="http://schemas.microsoft.com/office/spreadsheetml/2010/11/ac" url="D:\albeiroperez\Documents\MATRICES DE INDICADORES\ACTUALIZACIÓN DE INDICADORES NUEVA GRAFICA\"/>
    </mc:Choice>
  </mc:AlternateContent>
  <xr:revisionPtr revIDLastSave="0" documentId="8_{0CF6FF88-ACCE-4497-939D-25B3F902A3C8}" xr6:coauthVersionLast="47" xr6:coauthVersionMax="47" xr10:uidLastSave="{00000000-0000-0000-0000-000000000000}"/>
  <bookViews>
    <workbookView xWindow="-120" yWindow="-120" windowWidth="29040" windowHeight="15720" tabRatio="718" activeTab="1" xr2:uid="{00000000-000D-0000-FFFF-FFFF00000000}"/>
  </bookViews>
  <sheets>
    <sheet name="MATRIZ DE INDICADORES" sheetId="1" r:id="rId1"/>
    <sheet name="MGD-1" sheetId="56" r:id="rId2"/>
    <sheet name="MGD-4" sheetId="53" r:id="rId3"/>
    <sheet name="ACTUALIZACIONES" sheetId="55" r:id="rId4"/>
    <sheet name="CONTROL DE CAMBIOS " sheetId="52" state="hidden" r:id="rId5"/>
    <sheet name="ITEM" sheetId="50" state="hidden" r:id="rId6"/>
  </sheets>
  <definedNames>
    <definedName name="_xlnm._FilterDatabase" localSheetId="0" hidden="1">'MATRIZ DE INDICADORES'!$B$12:$U$12</definedName>
    <definedName name="_xlnm.Print_Area" localSheetId="3">ACTUALIZACIONES!$A$1:$F$31</definedName>
    <definedName name="_xlnm.Print_Area" localSheetId="4">'CONTROL DE CAMBIOS '!$A$1:$Q$39</definedName>
    <definedName name="_xlnm.Print_Area" localSheetId="0">'MATRIZ DE INDICADORES'!$A$1:$U$90</definedName>
    <definedName name="_xlnm.Print_Area" localSheetId="1">'MGD-1'!$A$1:$P$63</definedName>
    <definedName name="_xlnm.Print_Area" localSheetId="2">'MGD-4'!$A$1:$P$63</definedName>
    <definedName name="MFA_8" localSheetId="3">#REF!</definedName>
    <definedName name="MFA_8">'MATRIZ DE INDICADORES'!#REF!</definedName>
    <definedName name="OLE_LINK1" localSheetId="3">ACTUALIZACIONES!#REF!</definedName>
    <definedName name="Z_34CE63CC_8C1B_460F_A260_1A12A31AF742_.wvu.FilterData" localSheetId="0" hidden="1">'MATRIZ DE INDICADORES'!$D$12:$V$12</definedName>
    <definedName name="Z_E72066E1_2E2A_4698_9EFF_16A0125F33B6_.wvu.FilterData" localSheetId="0" hidden="1">'MATRIZ DE INDICADORES'!$D$12:$V$12</definedName>
  </definedNames>
  <calcPr calcId="191028"/>
  <customWorkbookViews>
    <customWorkbookView name="JAIME ELDER ACOSTA RAMIREZ - Vista personalizada" guid="{E72066E1-2E2A-4698-9EFF-16A0125F33B6}" mergeInterval="0" personalView="1" maximized="1" xWindow="-8" yWindow="-8" windowWidth="1382" windowHeight="744" activeSheetId="46"/>
    <customWorkbookView name="HERNAN DARIO GONZALEZ MOLINA - Vista personalizada" guid="{34CE63CC-8C1B-460F-A260-1A12A31AF742}"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2" i="56" l="1"/>
  <c r="J42" i="53"/>
  <c r="O50" i="56"/>
  <c r="N50" i="56"/>
  <c r="M50" i="56"/>
  <c r="L50" i="56"/>
  <c r="K50" i="56"/>
  <c r="J50" i="56"/>
  <c r="I50" i="56"/>
  <c r="H50" i="56"/>
  <c r="G50" i="56"/>
  <c r="F50" i="56"/>
  <c r="E50" i="56"/>
  <c r="D50" i="56"/>
  <c r="O49" i="56"/>
  <c r="N49" i="56"/>
  <c r="M49" i="56"/>
  <c r="L49" i="56"/>
  <c r="K49" i="56"/>
  <c r="J49" i="56"/>
  <c r="I49" i="56"/>
  <c r="H49" i="56"/>
  <c r="G49" i="56"/>
  <c r="F49" i="56"/>
  <c r="E49" i="56"/>
  <c r="D49" i="56"/>
  <c r="C48" i="56"/>
  <c r="C47" i="56"/>
  <c r="O46" i="56"/>
  <c r="N46" i="56"/>
  <c r="M46" i="56"/>
  <c r="L46" i="56"/>
  <c r="K46" i="56"/>
  <c r="J46" i="56"/>
  <c r="I46" i="56"/>
  <c r="H46" i="56"/>
  <c r="G46" i="56"/>
  <c r="F46" i="56"/>
  <c r="E46" i="56"/>
  <c r="D46" i="56"/>
  <c r="M50" i="53" l="1"/>
  <c r="N50" i="53" s="1"/>
  <c r="O50" i="53" s="1"/>
  <c r="J50" i="53"/>
  <c r="K50" i="53" s="1"/>
  <c r="L50" i="53" s="1"/>
  <c r="G50" i="53"/>
  <c r="H50" i="53" s="1"/>
  <c r="I50" i="53" s="1"/>
  <c r="D50" i="53"/>
  <c r="E50" i="53" s="1"/>
  <c r="F50" i="53" s="1"/>
  <c r="O49" i="53"/>
  <c r="N49" i="53"/>
  <c r="M49" i="53"/>
  <c r="L49" i="53"/>
  <c r="K49" i="53"/>
  <c r="J49" i="53"/>
  <c r="I49" i="53"/>
  <c r="H49" i="53"/>
  <c r="G49" i="53"/>
  <c r="F49" i="53"/>
  <c r="E49" i="53"/>
  <c r="D49" i="53"/>
  <c r="C48" i="53"/>
  <c r="C47" i="53"/>
  <c r="O46" i="53"/>
  <c r="N46" i="53"/>
  <c r="M46" i="53"/>
  <c r="L46" i="53"/>
  <c r="K46" i="53"/>
  <c r="J46" i="53"/>
  <c r="I46" i="53"/>
  <c r="H46" i="53"/>
  <c r="G46" i="53"/>
  <c r="F46" i="53"/>
  <c r="E46" i="53"/>
  <c r="D46"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E3906B17-98E2-4044-B3CE-1303A11E9728}">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DF7B3108-F4D8-440D-B873-9FE41B11507E}">
      <text>
        <r>
          <rPr>
            <b/>
            <sz val="9"/>
            <color indexed="81"/>
            <rFont val="Tahoma"/>
            <family val="2"/>
          </rPr>
          <t>OFICINA DE CALIDAD:</t>
        </r>
        <r>
          <rPr>
            <sz val="9"/>
            <color indexed="81"/>
            <rFont val="Tahoma"/>
            <family val="2"/>
          </rPr>
          <t xml:space="preserve">
SI APLICA, FAVOR DILIGENCIAR EN LA PARTE INFERIOR</t>
        </r>
      </text>
    </comment>
  </commentList>
</comments>
</file>

<file path=xl/sharedStrings.xml><?xml version="1.0" encoding="utf-8"?>
<sst xmlns="http://schemas.openxmlformats.org/spreadsheetml/2006/main" count="445" uniqueCount="247">
  <si>
    <t>MACROPROCESO ESTRATÉGICO</t>
  </si>
  <si>
    <t>CÓDIGO: ESGr027</t>
  </si>
  <si>
    <t>PROCESO GESTIÓN SISTEMAS INTEGRADOS - CALIDAD</t>
  </si>
  <si>
    <t>VERSIÓN: 10</t>
  </si>
  <si>
    <t>MATRIZ Y FICHA DE MEDICIÓN DE INDICADORES Y SEGUIMIENTO A LOS PROCESOS DE GESTIÓN</t>
  </si>
  <si>
    <t>VIGENCIA: 2026-02-26</t>
  </si>
  <si>
    <t>PÁGINA: 1 de 4</t>
  </si>
  <si>
    <t>FECHA DE ACTUALIZACIÓN:</t>
  </si>
  <si>
    <t>AÑO</t>
  </si>
  <si>
    <t>MES</t>
  </si>
  <si>
    <t>DÍA</t>
  </si>
  <si>
    <t>ALINEACIÓN DE LOS INDICADORES CON LOS DOCUMENTOS ESTRATÉGICOS Y LOS OBJETIVOS DE LOS SISTEMAS DE GESTIÓN</t>
  </si>
  <si>
    <t>PROCESO GESTIÓN</t>
  </si>
  <si>
    <t>FRENTES DEL PLAN ESTRATÉGICO</t>
  </si>
  <si>
    <t>LINEAMIENTOS DE LA POLÍTICA DEL SISTEMA DE GESTIÓN</t>
  </si>
  <si>
    <t>OBJETIVOS  DEL SISTEMA DE GESTIÓN</t>
  </si>
  <si>
    <t>OBJETIVO GENERAL DEL PROCESO</t>
  </si>
  <si>
    <t>OBJETIVOS ESPECÍFICOS</t>
  </si>
  <si>
    <t>NOMBRE INDICADOR</t>
  </si>
  <si>
    <t>FÓRMULA</t>
  </si>
  <si>
    <t>TIPO DE INDICADOR</t>
  </si>
  <si>
    <t>FRECUENCIA 
MEDICIÓN</t>
  </si>
  <si>
    <t>META</t>
  </si>
  <si>
    <t>ACTIVIDADE(S) A DESARROLLAR</t>
  </si>
  <si>
    <t>RESPONSABLE DE LA ACTIVIDAD</t>
  </si>
  <si>
    <t>¿QUÉ RECURSOS SE REQUIEREN?</t>
  </si>
  <si>
    <t>FECHA EJECUCIÓN DE ACTIVIDADES</t>
  </si>
  <si>
    <t>EVIDENCIA</t>
  </si>
  <si>
    <t>¿CUÁNDO FINALIZARÁ?</t>
  </si>
  <si>
    <t xml:space="preserve">RESULTADO </t>
  </si>
  <si>
    <t>NIVEL OBTENIDO</t>
  </si>
  <si>
    <t>ACCESO</t>
  </si>
  <si>
    <t>CALIDAD</t>
  </si>
  <si>
    <t>GRADUADOS</t>
  </si>
  <si>
    <t>Frente Estratégico I: Campo Multidimensional de Aprendizaje (CMA)</t>
  </si>
  <si>
    <t>Se legitima como una organización social del conocimiento y el aprendizaje, que se compromete con el pensamiento basado en riesgos y el mejoramiento continuo, mediante buenas prácticas administrativas y académicas en busca de la acreditación de programas y la acreditación institucional</t>
  </si>
  <si>
    <t>2. Lograr la acreditación de programas y la acreditación institucional de acuerdo a la planificación de las metas institucionales resultantes de los ejercicios de autoevaluación y acreditación. A su vez se relacionan todos los requisitos.</t>
  </si>
  <si>
    <t>Planear, promover y ejecutar los lineamientos establecidos en el Acuerdo 007 del 21 de mayo de 2020 por el cual se adopta la política de graduados de la Universidad de Cundinamarca. Con el fin de Fortalecer la identidad del graduado de la UCUNDINAMARCA promoviendo la participación en los procesos institucionales e identificar el impacto de su desempeño profesional para la transformación de la sociedad y para el mejoramiento de los programas académicos.</t>
  </si>
  <si>
    <t>Lograr un nivel de satisfacción de los graduados del 80%, en la participación de los mismos en los eventos realizados por la Universidad durante la vigencia.</t>
  </si>
  <si>
    <t>Satisfacción de Graduados</t>
  </si>
  <si>
    <t>Número de graduados satisfechos *100 / Número de graduados que responden las encuestas de satisfacción</t>
  </si>
  <si>
    <t>Eficacia</t>
  </si>
  <si>
    <t>SemestralFGHFGH</t>
  </si>
  <si>
    <t>Dialogo tramite Matricula profesional de Ingeniería Electrónica</t>
  </si>
  <si>
    <t>Equipo de trabajo Oficina de Graduados</t>
  </si>
  <si>
    <t>Plataformas Tecnológicas</t>
  </si>
  <si>
    <t>20/02/2026</t>
  </si>
  <si>
    <t>Correos electrónicos de convocatoria, registro de asistencia virtual y evidencia fotográfica de la actividad.</t>
  </si>
  <si>
    <t xml:space="preserve"> </t>
  </si>
  <si>
    <t>MGD-1</t>
  </si>
  <si>
    <t>Conferencia Tarjeta profesional de administración de Empresas - CPAE</t>
  </si>
  <si>
    <t>25/02/2026</t>
  </si>
  <si>
    <t>Primer Encuentro de Orientación Proyecto planta Proyecto Scatec</t>
  </si>
  <si>
    <t>Auditorio
Equipos de cómputo, recursos audiovisuales y conexión a internet</t>
  </si>
  <si>
    <t>Conferencia Tarjeta profesional ingenierías - Copnia</t>
  </si>
  <si>
    <t>26/02/2026</t>
  </si>
  <si>
    <t>Desayuno con graduados</t>
  </si>
  <si>
    <t>27/02/2026</t>
  </si>
  <si>
    <t>Conferencia Tarjeta profesional Zootecnia - Comvezcol</t>
  </si>
  <si>
    <t>04/03/2026</t>
  </si>
  <si>
    <t>Charla Informativa sobre tramite Tarjeta Profesional Psicología - Colpsic</t>
  </si>
  <si>
    <t>05/03/2026</t>
  </si>
  <si>
    <t>Charla Informativa sobre tramite Tarjeta profesional Entrenador deportivo - COCED</t>
  </si>
  <si>
    <t>10/03/2026</t>
  </si>
  <si>
    <t>Charla Informativa sobre tramite Tarjeta profesional Contaduría Pública - JCC</t>
  </si>
  <si>
    <t>12/03/2026</t>
  </si>
  <si>
    <t>Sensibilización del proceso de Graduados con nuevos profesionales</t>
  </si>
  <si>
    <t>16/03/2026</t>
  </si>
  <si>
    <t>Proyecto de vida y Marca Personal (CAFAM) - Empleabilidad</t>
  </si>
  <si>
    <t>17/03/2026</t>
  </si>
  <si>
    <t>Frente Estratégico III: Cultura Translocal Transmoderna</t>
  </si>
  <si>
    <t>Generar procesos de formación continuada, desarrollo profesional por lo menos al 20% de los graduados de la universidad que se inscriben a los procesos de formación para la vida.</t>
  </si>
  <si>
    <t xml:space="preserve">Eficacia en la certificación de graduados en los campos de aprendizaje autogestionados </t>
  </si>
  <si>
    <t>Número de certificados *100 / Número de cursos finales</t>
  </si>
  <si>
    <t>Semestral</t>
  </si>
  <si>
    <t>Publicar la oferta institucional de campos de aprendizaje autogestionados (cursos virtuales) para la comunidad de graduados</t>
  </si>
  <si>
    <t xml:space="preserve">Graduados - OEVA </t>
  </si>
  <si>
    <t>Humanos
Tecnológicos</t>
  </si>
  <si>
    <t>Vigencia 2026</t>
  </si>
  <si>
    <t>Publicaciones realizadas en espacios institucionales (Redes sociales, pagina web institucional, Red colaborativa de Graduados, correos electronicos.</t>
  </si>
  <si>
    <t>MGD-4</t>
  </si>
  <si>
    <t>Realizar seguimiento al proceso de formación.</t>
  </si>
  <si>
    <t>Correos</t>
  </si>
  <si>
    <t>Vigencia 2027</t>
  </si>
  <si>
    <t>Correos electrónico</t>
  </si>
  <si>
    <t>Medir el indicador</t>
  </si>
  <si>
    <t>Graduados</t>
  </si>
  <si>
    <t>Base de datos</t>
  </si>
  <si>
    <t>1/06/2026</t>
  </si>
  <si>
    <t>Matriz del Indicador</t>
  </si>
  <si>
    <t>1/12/2026</t>
  </si>
  <si>
    <t>Ficha técnica del indicador</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</si>
  <si>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</si>
  <si>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</si>
  <si>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 xml:space="preserve">AMBIENTAL </t>
  </si>
  <si>
    <t xml:space="preserve">SEGURIDAD Y SALUD EN EL TRABAJO </t>
  </si>
  <si>
    <t>SEGURIDAD DE LA INFORMACIÓN</t>
  </si>
  <si>
    <t xml:space="preserve">ANTISOBORNO </t>
  </si>
  <si>
    <t xml:space="preserve">      REGRESAR</t>
  </si>
  <si>
    <t>PÁGINA: 2 de 4</t>
  </si>
  <si>
    <t>FICHA DE INDICADOR</t>
  </si>
  <si>
    <t>MACROPROCESO</t>
  </si>
  <si>
    <t>Misional</t>
  </si>
  <si>
    <t>NOMBRE DEL INDICADOR</t>
  </si>
  <si>
    <t>RESPONSABLE DE MEDICIÓN</t>
  </si>
  <si>
    <t>Coordinador(a) Oficina de Graduados</t>
  </si>
  <si>
    <t>1. COMPORTAMIENTO DE INDICADOR</t>
  </si>
  <si>
    <t>CLASIFICACIÓN DE LA MEDICIÓN</t>
  </si>
  <si>
    <t>FORMULA</t>
  </si>
  <si>
    <t>NUMERADOR</t>
  </si>
  <si>
    <t>Número de graduados satisfechos *100</t>
  </si>
  <si>
    <t>UNIDAD DE MEDIDA</t>
  </si>
  <si>
    <t>Porcentual</t>
  </si>
  <si>
    <t>DENOMINADOR</t>
  </si>
  <si>
    <t>Número de graduados que responden las encuestas de satisfacción</t>
  </si>
  <si>
    <t>TENDENCIA</t>
  </si>
  <si>
    <t>Positiva</t>
  </si>
  <si>
    <t>NIVEL DE SEGREGACIÓN *</t>
  </si>
  <si>
    <t>Por Unidad Regional</t>
  </si>
  <si>
    <t>ESCALA</t>
  </si>
  <si>
    <t>Deficiente</t>
  </si>
  <si>
    <t>Aceptable</t>
  </si>
  <si>
    <t>Bueno</t>
  </si>
  <si>
    <t>Excelente</t>
  </si>
  <si>
    <t>0% - 20%</t>
  </si>
  <si>
    <t>21% - 49%</t>
  </si>
  <si>
    <t>50% - 79%</t>
  </si>
  <si>
    <t>80% - 100%</t>
  </si>
  <si>
    <t>ORIGEN DE DATOS NUMERADOR</t>
  </si>
  <si>
    <t xml:space="preserve">Base de datos resultados encuesta de satisfacción </t>
  </si>
  <si>
    <t>FRECUENCIA DE LA MEDICIÓN</t>
  </si>
  <si>
    <t>SEMESTRAL</t>
  </si>
  <si>
    <t>FRECUENCIA DE RESULTADO</t>
  </si>
  <si>
    <t>ORIGEN DE DATOS DENOMINADOR</t>
  </si>
  <si>
    <t>RESULTADOS</t>
  </si>
  <si>
    <t>ANÁLISIS DE DATOS</t>
  </si>
  <si>
    <t>ACCIÓN FORMULADA</t>
  </si>
  <si>
    <t xml:space="preserve">RESPONSABLE </t>
  </si>
  <si>
    <t>PERIODO DE EVALUACIÓN</t>
  </si>
  <si>
    <t xml:space="preserve">VALOR </t>
  </si>
  <si>
    <t>META PONDERADA</t>
  </si>
  <si>
    <t>UNIDAD SEGREGADA (Ej. Facultad, Programa Académico, Área)</t>
  </si>
  <si>
    <t>RESULTADO</t>
  </si>
  <si>
    <t>ANALISIS DE DATOS SEGREGADO</t>
  </si>
  <si>
    <t>Estratégico</t>
  </si>
  <si>
    <t>Eficiencia</t>
  </si>
  <si>
    <t>Apoyo</t>
  </si>
  <si>
    <t>Acreditación</t>
  </si>
  <si>
    <t>Seguimiento, Medición, Análisis y Evaluación</t>
  </si>
  <si>
    <t>Direccionamiento Estratégico</t>
  </si>
  <si>
    <t>Negativa</t>
  </si>
  <si>
    <t>Planeación Institucional</t>
  </si>
  <si>
    <t>Proyectos Especiales y Relaciones Interinstitucionales</t>
  </si>
  <si>
    <t>Por Facultad</t>
  </si>
  <si>
    <t>Sistemas Integrados</t>
  </si>
  <si>
    <t>Por Programa Académico</t>
  </si>
  <si>
    <t>Autoevaluación y Acreditación</t>
  </si>
  <si>
    <t>Por área</t>
  </si>
  <si>
    <t>Comunicaciones</t>
  </si>
  <si>
    <t>Por Laboratorio</t>
  </si>
  <si>
    <t>Formación y Aprendizaje</t>
  </si>
  <si>
    <t>Otros</t>
  </si>
  <si>
    <t>Ciencia, Tecnología e Innovación</t>
  </si>
  <si>
    <t>No Aplica</t>
  </si>
  <si>
    <t>Interacción Social Universitaria</t>
  </si>
  <si>
    <t>Bienestar Universitario</t>
  </si>
  <si>
    <t>Admisiones y Registro</t>
  </si>
  <si>
    <t>Dialogando con el Mundo</t>
  </si>
  <si>
    <t>Talento Humano</t>
  </si>
  <si>
    <t>Jurídica</t>
  </si>
  <si>
    <t>Financiera</t>
  </si>
  <si>
    <t>Sistemas y Tecnología</t>
  </si>
  <si>
    <t>Bienes y Servicios</t>
  </si>
  <si>
    <t>Documental</t>
  </si>
  <si>
    <t>Apoyo Académico</t>
  </si>
  <si>
    <t>Control Interno</t>
  </si>
  <si>
    <t>Control Disciplinario</t>
  </si>
  <si>
    <t>Servicio de Atención al Ciudadano</t>
  </si>
  <si>
    <t xml:space="preserve">Eficacia en la aprobación de los campos de aprendizaje autogestionados (cursos virtuales) dirigidos a graduados </t>
  </si>
  <si>
    <t>Número de insignias digitales generadas en campos de aprendizaje autogestionados (cursos virtuales) *100</t>
  </si>
  <si>
    <t>Número de graduados matriculados en campos de aprendizaje autogestionados (cursos virtuales)</t>
  </si>
  <si>
    <t>0%-9%</t>
  </si>
  <si>
    <t>10%-14%</t>
  </si>
  <si>
    <t>15%-19%</t>
  </si>
  <si>
    <t>20%-100%</t>
  </si>
  <si>
    <t>Reporte de la OEVAD</t>
  </si>
  <si>
    <t>PÁGINA: 4 de 4</t>
  </si>
  <si>
    <t>CONTROL DE ACTUALIZACIONES</t>
  </si>
  <si>
    <t>FECHA</t>
  </si>
  <si>
    <t>DESCRIPCIÓN DE LA ACTUALIZACIÓN</t>
  </si>
  <si>
    <t>RESPONSABLE</t>
  </si>
  <si>
    <t>CARGO</t>
  </si>
  <si>
    <t>MGD: Se crearon 2 Indicadores para el proceso Gestión graduados, con medición semestral y resultado anual.
1.Satisfacción de Graduados.
2. Participación de los Graduados en los eventos institucionales.</t>
  </si>
  <si>
    <t>María Eulalia Buenahora Ochoa</t>
  </si>
  <si>
    <t>Vicerrectoría Académica</t>
  </si>
  <si>
    <t>00/09/2022</t>
  </si>
  <si>
    <t>El indicador MGD-3 Tasa de graduación efectiva pasa a ser medido por el proceso de Admisiones y Registro, toda vez que son ellos quienes cuentas con la data necesaria para ser medido.</t>
  </si>
  <si>
    <t>Víctor Hugo Londoño Aguirre</t>
  </si>
  <si>
    <t>Vicerrector Académico</t>
  </si>
  <si>
    <t xml:space="preserve">Se modifica la escala de los indicadores MGD-1 &amp; MGD-2 y quedan de la siguiente manera: 
Deficiente:0% - 20%
Aceptable: 21% - 50%
Bueno: 51% - 55%
Excelente: 56% - 100%
Cambia el denominador del indicador MGD-2 y queda de la siguiente manera "Número de graduados esperados para la vigencia 2023 (5.000)" teniendo en cuenta el cambio de la vigencia </t>
  </si>
  <si>
    <t>Se crea el indicador MGD-4 Eficacia en la certificación de cursos, el cual será medición semestral y resultado semestral.
Adicional la meta de los indicadores MGD-1 &amp; MGD-2 incrementan la meta en un 5%, pasando de 55% a 60% respectivamente.
Se modifica la escala de los indicadores MGD-1 &amp; MGD-2 y quedan de la siguiente manera:
- Deficiente:0% - 20%
- Aceptable: 21% - 44%
- Bueno: 45% - 59%
- Excelente: 60% - 100%</t>
  </si>
  <si>
    <t>Se ajusto la información de la hoja denominada "Matriz de indicadores" con el fin de actualizar para la vigencia. 
Se inactiva el indicador MGD-2 toda vez que para la vigencia 2024 se proyecto su medición desde plan de acción.</t>
  </si>
  <si>
    <t>Se ajusto la información de la hoja denominada "Matriz de indicadores" con el fin de actualizar para la vigencia. 
MGD-1: - Se realizará el incremento en la meta del 20%, pasando del 60% al 80%. 
- Cambia el denominador de “Número de graduados que participan en las experiencias institucionales” a “Número de graduados que responden las encuestas de satisfacción”
- Cambia la frecuencia de resultado y pasa de anual a semestral
MGD-4: - No tendrá cambio en la meta.
- Cambia el nombre del indicador de “Eficacia en la certificación de cursos” a “Eficacia en la certificación de graduados en los campos de aprendizaje autogestionados”
- Cambia el denominador de "Número de inscritos" a "Número de cursos finales"
- Cambio el origen de datos del numerador de “Reporte de asistencia actividades” a “Reporte de la OEVAD”
- Cambio el origen de datos del denominador de “Informe de gestión graduados 2018 a 2023” a “Reporte de ISU”</t>
  </si>
  <si>
    <t xml:space="preserve">Vilma Moreno Melo
</t>
  </si>
  <si>
    <t>Vicerrectora Académica (E)</t>
  </si>
  <si>
    <t>Se ajusta la información de la hoja denominada "Matriz de indicadores" con el fin de actualizar para la vigencia.
INDICADOR MCD 1 – Vigencia 2026. Cambios respecto de la anterior vigencia:
- La meta del indicador pasa de 80% a 82% para la vigencia 2026.
- El origen de los datos del numerador se mantiene; para el denominador se especifica como origen la Base de datos de resultados de encuesta de satisfacción, siendo el mismo origen del numerador.
- Se mantiene frecuencia de medición semestral y frecuencia de resultado semestral.
- Se mantiene el nivel de segregación por Unidad Regional.
INDICADOR MCD 4 – Vigencia 2026. Cambios respecto de la anterior vigencia:
- Se modifica el nombre del indicador a:
- Eficacia en la aprobación de los campos de aprendizaje autogestionados (cursos virtuales) dirigidos a graduados.
- Se ajustan los parámetros de la fórmula de medición:
  Numerador:
  Número de insignias digitales generadas en campos de aprendizaje autogestionados (cursos virtuales) ×100
  Denominador:
  Número de graduados matriculados en campos de aprendizaje autogestionados (cursos virtuales)
- La meta del indicador para 2026 se mantiene en 20%, buscando mayor estabilidad en su comportamiento.
- El origen de los datos del numerador se mantiene; para el denominador se especifica como origen el Reporte de la OEVAD, siendo el mismo origen del numerador.
- Se mantiene frecuencia de medición semestral y frecuencia de resultado semestral.
- Se modifica el nivel de segregación por Unidad Regional.</t>
  </si>
  <si>
    <t>María Nancy Garzón Soche</t>
  </si>
  <si>
    <t>Vicerrectora Académica (F.A)</t>
  </si>
  <si>
    <t>Se aplica la última versión del formato y se realizan los siguientes ajustes:
Se modifican las actividades establecidas en la Matriz de Indicadores.
Se ajustan los parámetros de medición del indicador MGD-1, modificando el origen de los datos del denominador a “Base de datos resultados encuesta de satisfacción”. Asimismo, se propone el incremento de la meta al 82 % para la presente vigencia, considerando la tendencia positiva evidenciada en la última vigencia.
Se actualiza el nombre del indicador MGD-4, el cual pasa a denominarse “Eficacia en la aprobación de los campos de aprendizaje autogestionados (cursos virtuales) dirigidos a graduados”. Igualmente, se ajusta su fórmula de cálculo a:
Número de insignias digitales generadas en campos de aprendizaje autogestionados (cursos virtuales) × 100 / Número de graduados matriculados en campos de aprendizaje autogestionados (cursos virtuales).
Adicionalmente, el origen de los datos del denominador se modifica a “Reporte de la OEVAD”.</t>
  </si>
  <si>
    <t>CÓDIGO: ESGF027</t>
  </si>
  <si>
    <t>PÁGINA: 5 de 5</t>
  </si>
  <si>
    <t>VERSIÓN</t>
  </si>
  <si>
    <t>FECHA DE APROBACIÓN</t>
  </si>
  <si>
    <t>DESCRIPCIÓN DEL CAMBIO</t>
  </si>
  <si>
    <t>AAAA</t>
  </si>
  <si>
    <t>MM</t>
  </si>
  <si>
    <t>DD</t>
  </si>
  <si>
    <t>Emisión del documento.</t>
  </si>
  <si>
    <t>Ajustar el formato "Tablero de Indicadores" de acuerdo al aplicativo Indicadores.</t>
  </si>
  <si>
    <t xml:space="preserve">Se cambia el nombre del formato ‘‘Tablero de Indicadores’’ por ‘‘Matriz de Medición y Seguimiento a los Procesos de Gestión’’.
Se documenta el formato en Excel incluyendo la alineación de los indicadores con los documentos estratégicos y los objetivos de calidad; así, también, se realizan mejoras en la presentación del documento y optimización, se unificando la información requerida por los formatos: ACAF023 - Formato Indicadores, ACAF026 - Otros Mecanismos De Medición, ACAF029 - Consolidado Otros Mecanismos de Medición del Sistema de Gestión de la Calidad y ACAF030 - Seguimiento A La Medición De Desempeño De Los Procesos.
</t>
  </si>
  <si>
    <t>Se modifica códigos del documento, en razón a la actualización documental (Resolución 156 de 2017).</t>
  </si>
  <si>
    <t>Se agrega campo de actualizaciones para modificaciones en los indicadores.</t>
  </si>
  <si>
    <t>Se incluyen columnas para definir actividades, recursos y finalización del indicador.</t>
  </si>
  <si>
    <t>Se incluye en Clasificación del indicador un nuevo ítem para definir indicadores de Acreditación, se incluyen campo para incluir unidad de medida, nivel de segregación y tendencia; así como un campo al final de la ficha para especificar los análisis de datos en indicadores segregados.</t>
  </si>
  <si>
    <t>En la hoja MATRIZ DE INDICADORES se incorporan listas desplegables de los sistemas y columnas denominadas "OBJETIVOS ESPECÍFICOS, RESPONSABLE DE LA ACTIVIDAD, FECHA EJECUCIÓN DE ACTIVIDADES y EVIDENCIA". Adicional, se modifica la columna:  ¿QUÉ SE VA A HACER? Por ACTIVIDAD.</t>
  </si>
  <si>
    <t>En la ficha de los indicadores se modifica el nombre de las columnas (D-E) y de la fila (10) lo anterior suprimiendo calidad y cambiandolo por Sistemas de Gestión adicionando desplegable de selección para los sistemas de gestión.
Cambia el nombre de la columna (K) pasando de "SEGUIMIENTO MEDICIÓN" a "FRECUENCIA MEDICIÓN" y la columna (M) pasando de "ACTIVIDAD" a "ACTIVIDADE(S) A DESARROLLAR".
Adicional en la ficha de los indicadores se suprime la escala y la clasificación relativa, por lo cual se elimina la columna (T) "NIVEL OBTENIDO".
Se crean nuevos formatos, separando las fichas de los indicadores, tanto numerico como porcentual, asi mismo la ficha de actualización.  (ESGF058 - ESGF059)
Según la resolución rectoral 074 del 22 de julio del 2024, dando cumplimiento a la ley 2345 del 2023 "chao marcas" y dando alcance a la circular 006 "Cambio de identificador visual en los documentos de gestión documental" se realiza el cambio de logo en el documento.</t>
  </si>
  <si>
    <t>Se retoma nuevamente la columna de nivel obtenido en la matriz de indicadores.
Se retoman las escalas para nivel obtenido 
Se retoman o incorporaron los formatos ESGF058 y ESGF059
Se cambia el nombre pasa de "MATRIZ DE MEDICIÓN Y SEGUIMIENTO A LOS PROCESOS DE GESTIÓN" a  "MATRIZ Y FICHA DE MEDICIÓN DE INDICADORES Y SEGUIMIENTO A LOS PROCESOS DE GESTIÓN, "</t>
  </si>
  <si>
    <t>NOMBRES Y APELLIDOS</t>
  </si>
  <si>
    <t>Henry Orlando Aragón Oquendo</t>
  </si>
  <si>
    <t>Profesional Director de Área I – Oficina de la Calidad</t>
  </si>
  <si>
    <t>Jennifer Melissa Moreno Galindo</t>
  </si>
  <si>
    <t>Técnico III</t>
  </si>
  <si>
    <t>Paola Andrea Martínez Borda</t>
  </si>
  <si>
    <t>Profesional OPS</t>
  </si>
  <si>
    <t>Carlos Julio Silva Mora</t>
  </si>
  <si>
    <t xml:space="preserve">Yenifer Alejandra Panqueva Páez	</t>
  </si>
  <si>
    <t>Profesional I</t>
  </si>
  <si>
    <t>REVISÓ</t>
  </si>
  <si>
    <t xml:space="preserve">Director de área I - Oficina de Calidad </t>
  </si>
  <si>
    <t>APROBÓ (GESTOR RESPONSABLE DEL PROCESO)</t>
  </si>
  <si>
    <t>Adriana Asención Torres Espitia</t>
  </si>
  <si>
    <t>Directora de Planeación Institucional</t>
  </si>
  <si>
    <t>MENSUAL</t>
  </si>
  <si>
    <t>NÚMERO</t>
  </si>
  <si>
    <t>TRIMESTRAL</t>
  </si>
  <si>
    <t>PORCENTAJE</t>
  </si>
  <si>
    <t>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</si>
</sst>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scheme val="minor"/>
    </font>
    <font>
      <sz val="11"/>
      <color theme="1"/>
      <name val="Calibri"/>
      <family val="2"/>
      <scheme val="minor"/>
    </font>
    <font>
      <b/>
      <sz val="9"/>
      <color theme="1"/>
      <name val="Arial"/>
      <family val="2"/>
    </font>
    <font>
      <b/>
      <sz val="11"/>
      <color theme="1"/>
      <name val="Arial"/>
      <family val="2"/>
    </font>
    <font>
      <u/>
      <sz val="11"/>
      <color theme="10"/>
      <name val="Calibri"/>
      <family val="2"/>
      <scheme val="minor"/>
    </font>
    <font>
      <sz val="11"/>
      <color theme="1"/>
      <name val="Arial"/>
      <family val="2"/>
    </font>
    <font>
      <b/>
      <sz val="9"/>
      <color theme="1"/>
      <name val="Calibri"/>
      <family val="2"/>
      <scheme val="minor"/>
    </font>
    <font>
      <b/>
      <sz val="10"/>
      <color theme="1"/>
      <name val="Arial"/>
      <family val="2"/>
    </font>
    <font>
      <b/>
      <sz val="11"/>
      <color theme="0"/>
      <name val="Arial"/>
      <family val="2"/>
    </font>
    <font>
      <b/>
      <sz val="10"/>
      <color theme="0"/>
      <name val="Arial"/>
      <family val="2"/>
    </font>
    <font>
      <b/>
      <sz val="9"/>
      <color theme="1" tint="0.499984740745262"/>
      <name val="Arial"/>
      <family val="2"/>
    </font>
    <font>
      <b/>
      <sz val="11"/>
      <name val="Arial"/>
      <family val="2"/>
    </font>
    <font>
      <b/>
      <sz val="10"/>
      <name val="Arial"/>
      <family val="2"/>
    </font>
    <font>
      <b/>
      <sz val="10"/>
      <color theme="1" tint="0.499984740745262"/>
      <name val="Arial"/>
      <family val="2"/>
    </font>
    <font>
      <sz val="11"/>
      <name val="Arial"/>
      <family val="2"/>
    </font>
    <font>
      <sz val="11"/>
      <color rgb="FF000000"/>
      <name val="Arial"/>
      <family val="2"/>
    </font>
    <font>
      <b/>
      <sz val="9"/>
      <color rgb="FF292929"/>
      <name val="Arial"/>
      <family val="2"/>
    </font>
    <font>
      <sz val="10"/>
      <color theme="1"/>
      <name val="Arial"/>
      <family val="2"/>
    </font>
    <font>
      <b/>
      <sz val="10"/>
      <color rgb="FFFFFFFF"/>
      <name val="Arial"/>
      <family val="2"/>
    </font>
    <font>
      <sz val="10"/>
      <name val="Arial"/>
      <family val="2"/>
    </font>
    <font>
      <i/>
      <sz val="10"/>
      <color theme="1"/>
      <name val="Arial"/>
      <family val="2"/>
    </font>
    <font>
      <b/>
      <sz val="10"/>
      <color rgb="FF000000"/>
      <name val="Arial"/>
      <family val="2"/>
    </font>
    <font>
      <sz val="12"/>
      <color theme="1"/>
      <name val="Arial"/>
      <family val="2"/>
    </font>
    <font>
      <b/>
      <sz val="11"/>
      <color rgb="FF0F3D38"/>
      <name val="Arial"/>
      <family val="2"/>
    </font>
    <font>
      <b/>
      <sz val="12"/>
      <color theme="1"/>
      <name val="Arial"/>
      <family val="2"/>
    </font>
    <font>
      <b/>
      <sz val="8"/>
      <color theme="1"/>
      <name val="Arial"/>
      <family val="2"/>
    </font>
    <font>
      <b/>
      <sz val="11"/>
      <color rgb="FFFF0000"/>
      <name val="Arial"/>
      <family val="2"/>
    </font>
    <font>
      <b/>
      <sz val="11"/>
      <color rgb="FF0070C0"/>
      <name val="Arial"/>
      <family val="2"/>
    </font>
    <font>
      <sz val="12"/>
      <name val="Arial"/>
      <family val="2"/>
    </font>
    <font>
      <sz val="11"/>
      <color theme="0" tint="-0.14999847407452621"/>
      <name val="Arial"/>
      <family val="2"/>
    </font>
    <font>
      <b/>
      <sz val="9"/>
      <color indexed="81"/>
      <name val="Tahoma"/>
      <family val="2"/>
    </font>
    <font>
      <sz val="9"/>
      <color indexed="81"/>
      <name val="Tahoma"/>
      <family val="2"/>
    </font>
    <font>
      <b/>
      <sz val="9"/>
      <name val="Arial"/>
      <family val="2"/>
    </font>
    <font>
      <sz val="8"/>
      <name val="Calibri"/>
      <family val="2"/>
      <scheme val="minor"/>
    </font>
    <font>
      <sz val="9"/>
      <color theme="1" tint="0.499984740745262"/>
      <name val="Arial"/>
      <family val="2"/>
    </font>
    <font>
      <sz val="8"/>
      <color rgb="FF000000"/>
      <name val="Segoe UI"/>
      <family val="2"/>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4B514E"/>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s>
  <borders count="42">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style="thin">
        <color rgb="FF4B514E"/>
      </left>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4B514E"/>
      </bottom>
      <diagonal/>
    </border>
    <border>
      <left style="thin">
        <color rgb="FF000000"/>
      </left>
      <right style="thin">
        <color rgb="FF000000"/>
      </right>
      <top style="thin">
        <color rgb="FF4B514E"/>
      </top>
      <bottom style="thin">
        <color rgb="FF4B514E"/>
      </bottom>
      <diagonal/>
    </border>
    <border>
      <left style="thin">
        <color rgb="FF000000"/>
      </left>
      <right style="thin">
        <color rgb="FF000000"/>
      </right>
      <top style="thin">
        <color rgb="FF4B514E"/>
      </top>
      <bottom style="thin">
        <color rgb="FF000000"/>
      </bottom>
      <diagonal/>
    </border>
    <border>
      <left/>
      <right style="thin">
        <color rgb="FF4B514E"/>
      </right>
      <top/>
      <bottom/>
      <diagonal/>
    </border>
    <border>
      <left/>
      <right style="thin">
        <color rgb="FF4B514E"/>
      </right>
      <top/>
      <bottom style="thin">
        <color rgb="FF4B514E"/>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top/>
      <bottom/>
      <diagonal/>
    </border>
    <border>
      <left/>
      <right style="thin">
        <color indexed="64"/>
      </right>
      <top/>
      <bottom/>
      <diagonal/>
    </border>
    <border>
      <left style="thin">
        <color rgb="FF4B514E"/>
      </left>
      <right style="thin">
        <color rgb="FF000000"/>
      </right>
      <top style="thin">
        <color rgb="FF4B514E"/>
      </top>
      <bottom/>
      <diagonal/>
    </border>
    <border>
      <left style="thin">
        <color rgb="FF4B514E"/>
      </left>
      <right style="thin">
        <color rgb="FF000000"/>
      </right>
      <top/>
      <bottom/>
      <diagonal/>
    </border>
    <border>
      <left style="thin">
        <color rgb="FF4B514E"/>
      </left>
      <right style="thin">
        <color rgb="FF000000"/>
      </right>
      <top/>
      <bottom style="thin">
        <color rgb="FF4B514E"/>
      </bottom>
      <diagonal/>
    </border>
    <border>
      <left style="thin">
        <color rgb="FF000000"/>
      </left>
      <right/>
      <top/>
      <bottom/>
      <diagonal/>
    </border>
    <border>
      <left style="thin">
        <color rgb="FF000000"/>
      </left>
      <right/>
      <top style="thin">
        <color rgb="FF4B514E"/>
      </top>
      <bottom/>
      <diagonal/>
    </border>
    <border>
      <left style="thin">
        <color rgb="FF000000"/>
      </left>
      <right/>
      <top/>
      <bottom style="thin">
        <color rgb="FF4B514E"/>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308">
    <xf numFmtId="0" fontId="0" fillId="0" borderId="0" xfId="0"/>
    <xf numFmtId="0" fontId="5" fillId="2" borderId="0" xfId="0" applyFont="1" applyFill="1"/>
    <xf numFmtId="0" fontId="0" fillId="2" borderId="0" xfId="0" applyFill="1"/>
    <xf numFmtId="0" fontId="17" fillId="2" borderId="0" xfId="0" applyFont="1" applyFill="1"/>
    <xf numFmtId="0" fontId="9" fillId="5" borderId="14" xfId="0" applyFont="1" applyFill="1" applyBorder="1" applyAlignment="1">
      <alignment horizontal="center" vertical="center" wrapText="1"/>
    </xf>
    <xf numFmtId="0" fontId="17" fillId="2" borderId="0" xfId="0" applyFont="1" applyFill="1" applyAlignment="1">
      <alignment horizontal="center" vertical="center" wrapText="1"/>
    </xf>
    <xf numFmtId="0" fontId="14" fillId="2" borderId="0" xfId="0" applyFont="1" applyFill="1"/>
    <xf numFmtId="0" fontId="7" fillId="2" borderId="1" xfId="0" applyFont="1" applyFill="1" applyBorder="1" applyAlignment="1" applyProtection="1">
      <alignment vertical="center" wrapText="1"/>
      <protection locked="0"/>
    </xf>
    <xf numFmtId="0" fontId="12" fillId="0" borderId="1" xfId="0" applyFont="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49" fontId="7" fillId="2" borderId="1" xfId="0" applyNumberFormat="1"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49" fontId="11" fillId="0" borderId="1" xfId="0" applyNumberFormat="1" applyFont="1" applyBorder="1" applyAlignment="1" applyProtection="1">
      <alignment horizontal="center" vertical="center" wrapText="1"/>
      <protection locked="0"/>
    </xf>
    <xf numFmtId="0" fontId="7" fillId="2" borderId="1" xfId="0" applyFont="1" applyFill="1" applyBorder="1" applyAlignment="1" applyProtection="1">
      <alignment horizontal="center" vertical="top" wrapText="1"/>
      <protection locked="0"/>
    </xf>
    <xf numFmtId="49" fontId="3" fillId="2" borderId="1" xfId="0" applyNumberFormat="1" applyFont="1" applyFill="1" applyBorder="1" applyAlignment="1" applyProtection="1">
      <alignment horizontal="center" vertical="center" wrapText="1"/>
      <protection locked="0"/>
    </xf>
    <xf numFmtId="0" fontId="13" fillId="2" borderId="28" xfId="2" quotePrefix="1" applyFont="1" applyFill="1" applyBorder="1" applyAlignment="1" applyProtection="1">
      <alignment horizontal="left" vertical="top" wrapText="1"/>
      <protection locked="0"/>
    </xf>
    <xf numFmtId="0" fontId="13" fillId="2" borderId="28" xfId="2" quotePrefix="1" applyFont="1" applyFill="1" applyBorder="1" applyAlignment="1" applyProtection="1">
      <alignment horizontal="left" vertical="top"/>
      <protection locked="0"/>
    </xf>
    <xf numFmtId="0" fontId="13" fillId="0" borderId="28" xfId="2" quotePrefix="1" applyFont="1" applyFill="1" applyBorder="1" applyAlignment="1" applyProtection="1">
      <alignment horizontal="left" vertical="top"/>
      <protection locked="0"/>
    </xf>
    <xf numFmtId="0" fontId="13" fillId="0" borderId="28" xfId="2" quotePrefix="1" applyFont="1" applyBorder="1" applyAlignment="1" applyProtection="1">
      <alignment horizontal="left" vertical="top"/>
      <protection locked="0"/>
    </xf>
    <xf numFmtId="0" fontId="13" fillId="0" borderId="29" xfId="2" quotePrefix="1" applyFont="1" applyFill="1" applyBorder="1" applyAlignment="1" applyProtection="1">
      <alignment horizontal="left" vertical="top"/>
      <protection locked="0"/>
    </xf>
    <xf numFmtId="14" fontId="5" fillId="0" borderId="1" xfId="0" applyNumberFormat="1" applyFont="1" applyBorder="1" applyAlignment="1" applyProtection="1">
      <alignment horizontal="center" vertical="center"/>
      <protection locked="0"/>
    </xf>
    <xf numFmtId="0" fontId="5" fillId="0" borderId="1" xfId="0" applyFont="1" applyBorder="1" applyAlignment="1" applyProtection="1">
      <alignment horizontal="justify"/>
      <protection locked="0"/>
    </xf>
    <xf numFmtId="0" fontId="5" fillId="0" borderId="1" xfId="0" applyFont="1" applyBorder="1" applyAlignment="1" applyProtection="1">
      <alignment horizontal="center" vertical="center"/>
      <protection locked="0"/>
    </xf>
    <xf numFmtId="14" fontId="5" fillId="0" borderId="1" xfId="0" applyNumberFormat="1" applyFont="1" applyBorder="1" applyAlignment="1" applyProtection="1">
      <alignment vertical="center"/>
      <protection locked="0"/>
    </xf>
    <xf numFmtId="0" fontId="5" fillId="0" borderId="1" xfId="0" applyFont="1" applyBorder="1" applyAlignment="1" applyProtection="1">
      <alignment vertical="center"/>
      <protection locked="0"/>
    </xf>
    <xf numFmtId="0" fontId="5" fillId="2" borderId="1" xfId="0" applyFont="1" applyFill="1" applyBorder="1" applyAlignment="1" applyProtection="1">
      <alignment horizontal="justify" vertical="center" wrapText="1"/>
      <protection locked="0"/>
    </xf>
    <xf numFmtId="0" fontId="5" fillId="0" borderId="1" xfId="0" applyFont="1" applyBorder="1" applyAlignment="1" applyProtection="1">
      <alignment horizontal="justify" wrapText="1"/>
      <protection locked="0"/>
    </xf>
    <xf numFmtId="0" fontId="5" fillId="0" borderId="1" xfId="0" applyFont="1" applyBorder="1" applyAlignment="1" applyProtection="1">
      <alignment horizontal="justify" vertical="top" wrapText="1"/>
      <protection locked="0"/>
    </xf>
    <xf numFmtId="9" fontId="7" fillId="0" borderId="8" xfId="1" applyFont="1" applyFill="1" applyBorder="1" applyAlignment="1" applyProtection="1">
      <alignment horizontal="center" vertical="center" wrapText="1"/>
      <protection locked="0"/>
    </xf>
    <xf numFmtId="0" fontId="12" fillId="2" borderId="8" xfId="0" applyFont="1" applyFill="1" applyBorder="1" applyAlignment="1" applyProtection="1">
      <alignment horizontal="center" vertical="center" wrapText="1"/>
      <protection locked="0"/>
    </xf>
    <xf numFmtId="9" fontId="7" fillId="2" borderId="8" xfId="1" applyFont="1" applyFill="1" applyBorder="1" applyAlignment="1" applyProtection="1">
      <alignment horizontal="center" vertical="center" wrapText="1"/>
      <protection locked="0"/>
    </xf>
    <xf numFmtId="9" fontId="7" fillId="2" borderId="8" xfId="1" applyFont="1" applyFill="1" applyBorder="1" applyAlignment="1" applyProtection="1">
      <alignment horizontal="center" vertical="center"/>
      <protection locked="0"/>
    </xf>
    <xf numFmtId="0" fontId="7" fillId="2" borderId="8" xfId="1" applyNumberFormat="1" applyFont="1" applyFill="1" applyBorder="1" applyAlignment="1" applyProtection="1">
      <alignment horizontal="center" vertical="center"/>
      <protection locked="0"/>
    </xf>
    <xf numFmtId="0" fontId="7" fillId="2" borderId="8" xfId="0" applyFont="1" applyFill="1" applyBorder="1" applyAlignment="1" applyProtection="1">
      <alignment horizontal="center" vertical="center"/>
      <protection locked="0"/>
    </xf>
    <xf numFmtId="9" fontId="7" fillId="2" borderId="8" xfId="0" applyNumberFormat="1" applyFont="1" applyFill="1" applyBorder="1" applyAlignment="1" applyProtection="1">
      <alignment horizontal="center" vertical="center"/>
      <protection locked="0"/>
    </xf>
    <xf numFmtId="9" fontId="7" fillId="0" borderId="8" xfId="1" applyFont="1" applyFill="1" applyBorder="1" applyAlignment="1" applyProtection="1">
      <alignment horizontal="center" vertical="center"/>
      <protection locked="0"/>
    </xf>
    <xf numFmtId="164" fontId="7" fillId="2" borderId="8" xfId="1" applyNumberFormat="1" applyFont="1" applyFill="1" applyBorder="1" applyAlignment="1" applyProtection="1">
      <alignment horizontal="center" vertical="center"/>
      <protection locked="0"/>
    </xf>
    <xf numFmtId="1" fontId="7" fillId="2" borderId="8" xfId="1" applyNumberFormat="1" applyFont="1" applyFill="1" applyBorder="1" applyAlignment="1" applyProtection="1">
      <alignment horizontal="center" vertical="center"/>
      <protection locked="0"/>
    </xf>
    <xf numFmtId="9" fontId="7" fillId="0" borderId="8" xfId="0" applyNumberFormat="1" applyFont="1" applyBorder="1" applyAlignment="1" applyProtection="1">
      <alignment horizontal="center" vertical="center"/>
      <protection locked="0"/>
    </xf>
    <xf numFmtId="0" fontId="19" fillId="2" borderId="0" xfId="0" applyFont="1" applyFill="1" applyAlignment="1">
      <alignment horizontal="center" wrapText="1"/>
    </xf>
    <xf numFmtId="0" fontId="3" fillId="2" borderId="1"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19" fillId="0" borderId="24" xfId="0" applyFont="1" applyBorder="1" applyAlignment="1">
      <alignment horizontal="center" vertical="center" wrapText="1"/>
    </xf>
    <xf numFmtId="0" fontId="5" fillId="2" borderId="0" xfId="0" applyFont="1" applyFill="1" applyProtection="1">
      <protection locked="0"/>
    </xf>
    <xf numFmtId="0" fontId="7" fillId="2" borderId="0" xfId="0" applyFont="1" applyFill="1" applyProtection="1">
      <protection locked="0"/>
    </xf>
    <xf numFmtId="0" fontId="7" fillId="2" borderId="0" xfId="0" applyFont="1" applyFill="1" applyAlignment="1" applyProtection="1">
      <alignment vertical="center"/>
      <protection locked="0"/>
    </xf>
    <xf numFmtId="0" fontId="5" fillId="2" borderId="0" xfId="0" applyFont="1" applyFill="1" applyAlignment="1" applyProtection="1">
      <alignment horizontal="center" vertical="top"/>
      <protection locked="0"/>
    </xf>
    <xf numFmtId="0" fontId="10" fillId="2" borderId="0" xfId="0" applyFont="1" applyFill="1" applyAlignment="1" applyProtection="1">
      <alignment horizontal="left" vertical="top"/>
      <protection locked="0"/>
    </xf>
    <xf numFmtId="0" fontId="5" fillId="4" borderId="0" xfId="0" applyFont="1" applyFill="1" applyProtection="1">
      <protection locked="0"/>
    </xf>
    <xf numFmtId="0" fontId="0" fillId="4" borderId="0" xfId="0" applyFill="1" applyProtection="1">
      <protection locked="0"/>
    </xf>
    <xf numFmtId="0" fontId="7" fillId="2" borderId="0" xfId="0" applyFont="1" applyFill="1" applyAlignment="1" applyProtection="1">
      <alignment wrapText="1"/>
      <protection locked="0"/>
    </xf>
    <xf numFmtId="0" fontId="2" fillId="2" borderId="0" xfId="0" applyFont="1" applyFill="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6" fillId="4" borderId="0" xfId="0" applyFont="1" applyFill="1" applyAlignment="1" applyProtection="1">
      <alignment horizontal="center" vertical="center"/>
      <protection locked="0"/>
    </xf>
    <xf numFmtId="0" fontId="7" fillId="4" borderId="0" xfId="0" applyFont="1" applyFill="1" applyProtection="1">
      <protection locked="0"/>
    </xf>
    <xf numFmtId="0" fontId="3" fillId="4" borderId="0" xfId="0" applyFont="1" applyFill="1" applyAlignment="1" applyProtection="1">
      <alignment horizontal="center" vertical="center"/>
      <protection locked="0"/>
    </xf>
    <xf numFmtId="0" fontId="7" fillId="4" borderId="0" xfId="0" applyFont="1" applyFill="1" applyAlignment="1" applyProtection="1">
      <alignment vertical="center"/>
      <protection locked="0"/>
    </xf>
    <xf numFmtId="0" fontId="5" fillId="4" borderId="0" xfId="0" applyFont="1" applyFill="1" applyAlignment="1" applyProtection="1">
      <alignment horizontal="center" vertical="top"/>
      <protection locked="0"/>
    </xf>
    <xf numFmtId="0" fontId="10" fillId="3" borderId="0" xfId="0" applyFont="1" applyFill="1" applyAlignment="1" applyProtection="1">
      <alignment horizontal="left" vertical="top"/>
      <protection locked="0"/>
    </xf>
    <xf numFmtId="0" fontId="8" fillId="7" borderId="14" xfId="0" applyFont="1" applyFill="1" applyBorder="1" applyAlignment="1">
      <alignment horizontal="center" vertical="center"/>
    </xf>
    <xf numFmtId="0" fontId="9" fillId="5" borderId="13" xfId="0" applyFont="1" applyFill="1" applyBorder="1" applyAlignment="1">
      <alignment horizontal="center" vertical="center" wrapText="1"/>
    </xf>
    <xf numFmtId="0" fontId="22" fillId="4" borderId="0" xfId="0" applyFont="1" applyFill="1" applyAlignment="1" applyProtection="1">
      <alignment vertical="center"/>
      <protection locked="0"/>
    </xf>
    <xf numFmtId="0" fontId="5" fillId="4" borderId="0" xfId="0" applyFont="1" applyFill="1" applyAlignment="1" applyProtection="1">
      <alignment vertical="center"/>
      <protection locked="0"/>
    </xf>
    <xf numFmtId="0" fontId="5" fillId="2" borderId="0" xfId="0" applyFont="1" applyFill="1" applyAlignment="1" applyProtection="1">
      <alignment vertical="center"/>
      <protection locked="0"/>
    </xf>
    <xf numFmtId="0" fontId="22" fillId="2" borderId="0" xfId="0" applyFont="1" applyFill="1" applyAlignment="1" applyProtection="1">
      <alignment vertical="center"/>
      <protection locked="0"/>
    </xf>
    <xf numFmtId="0" fontId="22" fillId="2" borderId="0" xfId="0" applyFont="1" applyFill="1" applyAlignment="1" applyProtection="1">
      <alignment horizontal="left" vertical="center"/>
      <protection locked="0"/>
    </xf>
    <xf numFmtId="0" fontId="3" fillId="9" borderId="1" xfId="0" applyFont="1" applyFill="1" applyBorder="1" applyAlignment="1" applyProtection="1">
      <alignment horizontal="center" vertical="center"/>
      <protection locked="0"/>
    </xf>
    <xf numFmtId="0" fontId="3" fillId="10" borderId="1" xfId="0" applyFont="1" applyFill="1" applyBorder="1" applyAlignment="1" applyProtection="1">
      <alignment horizontal="center" vertical="center"/>
      <protection locked="0"/>
    </xf>
    <xf numFmtId="0" fontId="3" fillId="11" borderId="1" xfId="0" applyFont="1" applyFill="1" applyBorder="1" applyAlignment="1" applyProtection="1">
      <alignment horizontal="center" vertical="center"/>
      <protection locked="0"/>
    </xf>
    <xf numFmtId="0" fontId="3" fillId="12" borderId="1"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22" fillId="2" borderId="0" xfId="0" applyFont="1" applyFill="1" applyAlignment="1" applyProtection="1">
      <alignment horizontal="center" vertical="center"/>
      <protection locked="0"/>
    </xf>
    <xf numFmtId="0" fontId="22" fillId="4" borderId="0" xfId="0" applyFont="1" applyFill="1" applyAlignment="1" applyProtection="1">
      <alignment horizontal="center" vertical="center"/>
      <protection locked="0"/>
    </xf>
    <xf numFmtId="1" fontId="22" fillId="2" borderId="0" xfId="0" applyNumberFormat="1" applyFont="1" applyFill="1" applyAlignment="1" applyProtection="1">
      <alignment horizontal="center" vertical="center"/>
      <protection locked="0"/>
    </xf>
    <xf numFmtId="0" fontId="5" fillId="3" borderId="0" xfId="0" applyFont="1" applyFill="1" applyProtection="1">
      <protection locked="0"/>
    </xf>
    <xf numFmtId="0" fontId="22" fillId="3" borderId="0" xfId="0" applyFont="1" applyFill="1" applyProtection="1">
      <protection locked="0"/>
    </xf>
    <xf numFmtId="0" fontId="27" fillId="2" borderId="0" xfId="0" applyFont="1" applyFill="1" applyAlignment="1" applyProtection="1">
      <alignment horizontal="center" vertical="center"/>
      <protection locked="0"/>
    </xf>
    <xf numFmtId="0" fontId="5" fillId="2" borderId="0" xfId="1" applyNumberFormat="1" applyFont="1" applyFill="1" applyBorder="1" applyAlignment="1" applyProtection="1">
      <alignment horizontal="center" vertical="center"/>
      <protection locked="0"/>
    </xf>
    <xf numFmtId="0" fontId="14" fillId="4" borderId="0" xfId="0" applyFont="1" applyFill="1" applyProtection="1">
      <protection locked="0"/>
    </xf>
    <xf numFmtId="0" fontId="28" fillId="4" borderId="0" xfId="0" applyFont="1" applyFill="1" applyProtection="1">
      <protection locked="0"/>
    </xf>
    <xf numFmtId="0" fontId="29" fillId="3" borderId="0" xfId="0" applyFont="1" applyFill="1" applyProtection="1">
      <protection locked="0"/>
    </xf>
    <xf numFmtId="0" fontId="29" fillId="4" borderId="0" xfId="0" applyFont="1" applyFill="1" applyProtection="1">
      <protection locked="0"/>
    </xf>
    <xf numFmtId="0" fontId="22" fillId="4" borderId="0" xfId="0" applyFont="1" applyFill="1" applyProtection="1">
      <protection locked="0"/>
    </xf>
    <xf numFmtId="0" fontId="3" fillId="2"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26" fillId="2" borderId="1" xfId="0" applyFont="1" applyFill="1" applyBorder="1" applyAlignment="1">
      <alignment horizontal="center" vertical="center"/>
    </xf>
    <xf numFmtId="0" fontId="27" fillId="2" borderId="1" xfId="0" applyFont="1" applyFill="1" applyBorder="1" applyAlignment="1">
      <alignment horizontal="center" vertical="center"/>
    </xf>
    <xf numFmtId="9" fontId="5" fillId="2" borderId="1" xfId="1" applyFont="1" applyFill="1" applyBorder="1" applyAlignment="1" applyProtection="1">
      <alignment horizontal="center" vertical="center"/>
    </xf>
    <xf numFmtId="0" fontId="19" fillId="2" borderId="0" xfId="0" applyFont="1" applyFill="1" applyAlignment="1" applyProtection="1">
      <alignment wrapText="1"/>
      <protection locked="0"/>
    </xf>
    <xf numFmtId="0" fontId="20" fillId="2" borderId="0" xfId="0" applyFont="1" applyFill="1" applyAlignment="1" applyProtection="1">
      <alignment vertical="center" wrapText="1"/>
      <protection locked="0"/>
    </xf>
    <xf numFmtId="0" fontId="0" fillId="2" borderId="0" xfId="0" applyFill="1" applyProtection="1">
      <protection locked="0"/>
    </xf>
    <xf numFmtId="14" fontId="5" fillId="2" borderId="0" xfId="0" applyNumberFormat="1" applyFont="1" applyFill="1" applyAlignment="1" applyProtection="1">
      <alignment horizontal="center" vertical="center"/>
      <protection locked="0"/>
    </xf>
    <xf numFmtId="0" fontId="5" fillId="2" borderId="0" xfId="0" applyFont="1" applyFill="1" applyAlignment="1" applyProtection="1">
      <alignment horizontal="justify"/>
      <protection locked="0"/>
    </xf>
    <xf numFmtId="0" fontId="12" fillId="2" borderId="15" xfId="0" applyFont="1" applyFill="1" applyBorder="1" applyAlignment="1">
      <alignment horizontal="center" vertical="center" wrapText="1"/>
    </xf>
    <xf numFmtId="0" fontId="7" fillId="2" borderId="15" xfId="0" applyFont="1" applyFill="1" applyBorder="1" applyAlignment="1">
      <alignment horizontal="center" vertical="center" wrapText="1"/>
    </xf>
    <xf numFmtId="14" fontId="9" fillId="5"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3" fillId="2" borderId="14" xfId="0" applyFont="1" applyFill="1" applyBorder="1" applyAlignment="1">
      <alignment horizontal="center" vertical="center"/>
    </xf>
    <xf numFmtId="0" fontId="17" fillId="2" borderId="1" xfId="0" applyFont="1" applyFill="1" applyBorder="1" applyAlignment="1" applyProtection="1">
      <alignment horizontal="center" vertical="center" wrapText="1"/>
      <protection locked="0"/>
    </xf>
    <xf numFmtId="49" fontId="17" fillId="2" borderId="1" xfId="0" applyNumberFormat="1" applyFont="1" applyFill="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9" fontId="17" fillId="0" borderId="8" xfId="1" applyFont="1" applyFill="1" applyBorder="1" applyAlignment="1" applyProtection="1">
      <alignment horizontal="center" vertical="center" wrapText="1"/>
      <protection locked="0"/>
    </xf>
    <xf numFmtId="0" fontId="34" fillId="2" borderId="0" xfId="0" applyFont="1" applyFill="1" applyAlignment="1" applyProtection="1">
      <alignment horizontal="left" vertical="top"/>
      <protection locked="0"/>
    </xf>
    <xf numFmtId="0" fontId="17" fillId="0" borderId="12" xfId="0" applyFont="1" applyBorder="1" applyAlignment="1" applyProtection="1">
      <alignment horizontal="center" vertical="center" wrapText="1"/>
      <protection locked="0"/>
    </xf>
    <xf numFmtId="9" fontId="17" fillId="0" borderId="9" xfId="1" applyFont="1" applyFill="1" applyBorder="1" applyAlignment="1" applyProtection="1">
      <alignment horizontal="center" vertical="center" wrapText="1"/>
      <protection locked="0"/>
    </xf>
    <xf numFmtId="14" fontId="17" fillId="0" borderId="12" xfId="0" applyNumberFormat="1"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49" fontId="14" fillId="0" borderId="1" xfId="0" applyNumberFormat="1" applyFont="1" applyBorder="1" applyAlignment="1" applyProtection="1">
      <alignment horizontal="center" vertical="center" wrapText="1"/>
      <protection locked="0"/>
    </xf>
    <xf numFmtId="0" fontId="19" fillId="2" borderId="0" xfId="2" quotePrefix="1" applyFont="1" applyFill="1" applyBorder="1" applyAlignment="1" applyProtection="1">
      <alignment vertical="center" wrapText="1"/>
      <protection locked="0"/>
    </xf>
    <xf numFmtId="0" fontId="23" fillId="2" borderId="0" xfId="2" applyFont="1" applyFill="1" applyAlignment="1" applyProtection="1">
      <alignment horizontal="center" vertical="center"/>
      <protection locked="0"/>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1"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31" xfId="0" applyFont="1" applyFill="1" applyBorder="1" applyAlignment="1">
      <alignment horizontal="center" vertical="center" wrapText="1"/>
    </xf>
    <xf numFmtId="0" fontId="8" fillId="7" borderId="1" xfId="0" applyFont="1" applyFill="1" applyBorder="1" applyAlignment="1">
      <alignment horizontal="center" vertical="center"/>
    </xf>
    <xf numFmtId="0" fontId="5" fillId="2" borderId="9" xfId="0" applyFont="1" applyFill="1" applyBorder="1" applyAlignment="1" applyProtection="1">
      <alignment horizontal="center" vertical="center"/>
      <protection locked="0"/>
    </xf>
    <xf numFmtId="0" fontId="24" fillId="6" borderId="32" xfId="0" applyFont="1" applyFill="1" applyBorder="1" applyAlignment="1">
      <alignment horizontal="center" vertical="center"/>
    </xf>
    <xf numFmtId="0" fontId="8" fillId="5" borderId="1" xfId="0" applyFont="1" applyFill="1" applyBorder="1" applyAlignment="1">
      <alignment horizontal="center" vertical="center" wrapText="1"/>
    </xf>
    <xf numFmtId="0" fontId="3" fillId="2" borderId="1" xfId="0" applyFont="1" applyFill="1" applyBorder="1" applyAlignment="1" applyProtection="1">
      <alignment horizontal="center" vertical="center" wrapText="1"/>
      <protection locked="0"/>
    </xf>
    <xf numFmtId="9" fontId="3" fillId="2" borderId="1" xfId="1"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xf>
    <xf numFmtId="0" fontId="3" fillId="2" borderId="1"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protection locked="0"/>
    </xf>
    <xf numFmtId="0" fontId="5" fillId="2" borderId="3"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24" fillId="2" borderId="0" xfId="0" applyFont="1" applyFill="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8"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25" fillId="2" borderId="1" xfId="0" applyFont="1" applyFill="1" applyBorder="1" applyAlignment="1" applyProtection="1">
      <alignment horizontal="center" vertical="center" wrapText="1"/>
      <protection locked="0"/>
    </xf>
    <xf numFmtId="0" fontId="8" fillId="5" borderId="4"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30"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31" xfId="0" applyFont="1" applyFill="1" applyBorder="1" applyAlignment="1">
      <alignment horizontal="center" vertical="center"/>
    </xf>
    <xf numFmtId="0" fontId="3" fillId="2" borderId="4"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2" borderId="30"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0" fontId="3" fillId="2" borderId="31" xfId="0" applyFont="1" applyFill="1" applyBorder="1" applyAlignment="1" applyProtection="1">
      <alignment horizontal="center" vertical="center"/>
      <protection locked="0"/>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31"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5" fillId="2" borderId="31" xfId="0" applyFont="1" applyFill="1" applyBorder="1" applyAlignment="1" applyProtection="1">
      <alignment horizontal="justify" vertical="top" wrapText="1"/>
      <protection locked="0"/>
    </xf>
    <xf numFmtId="0" fontId="5" fillId="2" borderId="11" xfId="0" applyFont="1" applyFill="1" applyBorder="1" applyAlignment="1" applyProtection="1">
      <alignment horizontal="justify" vertical="top"/>
      <protection locked="0"/>
    </xf>
    <xf numFmtId="0" fontId="5" fillId="2" borderId="3" xfId="0" applyFont="1" applyFill="1" applyBorder="1" applyAlignment="1" applyProtection="1">
      <alignment horizontal="justify" vertical="top"/>
      <protection locked="0"/>
    </xf>
    <xf numFmtId="0" fontId="5" fillId="2" borderId="1" xfId="0" applyFont="1" applyFill="1" applyBorder="1" applyAlignment="1" applyProtection="1">
      <alignment horizontal="justify" vertical="top"/>
      <protection locked="0"/>
    </xf>
    <xf numFmtId="0" fontId="5" fillId="2" borderId="5" xfId="0" applyFont="1" applyFill="1" applyBorder="1" applyAlignment="1" applyProtection="1">
      <alignment horizontal="justify" vertical="top"/>
      <protection locked="0"/>
    </xf>
    <xf numFmtId="0" fontId="5" fillId="2" borderId="12" xfId="0" applyFont="1" applyFill="1" applyBorder="1" applyAlignment="1" applyProtection="1">
      <alignment horizontal="justify" vertical="top"/>
      <protection locked="0"/>
    </xf>
    <xf numFmtId="0" fontId="3" fillId="6" borderId="30" xfId="0" applyFont="1" applyFill="1" applyBorder="1" applyAlignment="1">
      <alignment horizontal="left" vertical="center" wrapText="1"/>
    </xf>
    <xf numFmtId="0" fontId="5" fillId="6" borderId="13" xfId="0" applyFont="1" applyFill="1" applyBorder="1" applyAlignment="1">
      <alignment horizontal="left" vertical="center" wrapText="1"/>
    </xf>
    <xf numFmtId="0" fontId="5" fillId="2" borderId="32" xfId="1" applyNumberFormat="1" applyFont="1" applyFill="1" applyBorder="1" applyAlignment="1" applyProtection="1">
      <alignment horizontal="center" vertical="center"/>
      <protection locked="0"/>
    </xf>
    <xf numFmtId="1" fontId="5" fillId="2" borderId="32" xfId="1" applyNumberFormat="1" applyFont="1" applyFill="1" applyBorder="1" applyAlignment="1" applyProtection="1">
      <alignment horizontal="center" vertical="center"/>
      <protection locked="0"/>
    </xf>
    <xf numFmtId="0" fontId="8" fillId="7" borderId="12" xfId="0" applyFont="1" applyFill="1" applyBorder="1" applyAlignment="1">
      <alignment horizontal="center" vertical="center"/>
    </xf>
    <xf numFmtId="0" fontId="3" fillId="6" borderId="5"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2" borderId="30" xfId="0" applyFont="1" applyFill="1" applyBorder="1" applyAlignment="1" applyProtection="1">
      <alignment horizontal="justify" vertical="top"/>
      <protection locked="0"/>
    </xf>
    <xf numFmtId="0" fontId="5" fillId="2" borderId="13" xfId="0" applyFont="1" applyFill="1" applyBorder="1" applyAlignment="1" applyProtection="1">
      <alignment horizontal="justify" vertical="top"/>
      <protection locked="0"/>
    </xf>
    <xf numFmtId="0" fontId="5" fillId="2" borderId="31" xfId="0" applyFont="1" applyFill="1" applyBorder="1" applyAlignment="1" applyProtection="1">
      <alignment horizontal="justify" vertical="top"/>
      <protection locked="0"/>
    </xf>
    <xf numFmtId="0" fontId="8" fillId="7" borderId="7" xfId="0" applyFont="1" applyFill="1" applyBorder="1" applyAlignment="1">
      <alignment horizontal="center" vertical="center"/>
    </xf>
    <xf numFmtId="0" fontId="8" fillId="7" borderId="10" xfId="0" applyFont="1" applyFill="1" applyBorder="1" applyAlignment="1">
      <alignment horizontal="center" vertical="center"/>
    </xf>
    <xf numFmtId="0" fontId="8" fillId="7" borderId="31" xfId="0" applyFont="1" applyFill="1" applyBorder="1" applyAlignment="1">
      <alignment horizontal="center" vertical="center"/>
    </xf>
    <xf numFmtId="0" fontId="8" fillId="8" borderId="12" xfId="0" applyFont="1" applyFill="1" applyBorder="1" applyAlignment="1">
      <alignment horizontal="center" vertical="center"/>
    </xf>
    <xf numFmtId="0" fontId="8" fillId="5" borderId="32" xfId="0" applyFont="1" applyFill="1" applyBorder="1" applyAlignment="1">
      <alignment horizontal="center" vertical="center" wrapText="1"/>
    </xf>
    <xf numFmtId="0" fontId="8" fillId="5" borderId="32" xfId="0" applyFont="1" applyFill="1" applyBorder="1" applyAlignment="1">
      <alignment horizontal="center" vertical="center"/>
    </xf>
    <xf numFmtId="0" fontId="19" fillId="2" borderId="0" xfId="0" applyFont="1" applyFill="1" applyAlignment="1">
      <alignment horizontal="center" wrapText="1"/>
    </xf>
    <xf numFmtId="0" fontId="20" fillId="2" borderId="0" xfId="0" applyFont="1" applyFill="1" applyAlignment="1">
      <alignment horizontal="right" vertical="center" wrapText="1"/>
    </xf>
    <xf numFmtId="9" fontId="3" fillId="2" borderId="1" xfId="1" applyFont="1" applyFill="1" applyBorder="1" applyAlignment="1" applyProtection="1">
      <alignment horizontal="center" vertical="center"/>
      <protection locked="0"/>
    </xf>
    <xf numFmtId="9" fontId="3" fillId="2" borderId="4" xfId="1" applyFont="1" applyFill="1" applyBorder="1" applyAlignment="1" applyProtection="1">
      <alignment horizontal="center" vertical="center"/>
      <protection locked="0"/>
    </xf>
    <xf numFmtId="9" fontId="3" fillId="2" borderId="5" xfId="1" applyFont="1" applyFill="1" applyBorder="1" applyAlignment="1" applyProtection="1">
      <alignment horizontal="center" vertical="center"/>
      <protection locked="0"/>
    </xf>
    <xf numFmtId="9" fontId="3" fillId="2" borderId="7" xfId="1" applyFont="1" applyFill="1" applyBorder="1" applyAlignment="1" applyProtection="1">
      <alignment horizontal="center" vertical="center"/>
      <protection locked="0"/>
    </xf>
    <xf numFmtId="9" fontId="3" fillId="2" borderId="31" xfId="1" applyFont="1" applyFill="1" applyBorder="1" applyAlignment="1" applyProtection="1">
      <alignment horizontal="center" vertical="center"/>
      <protection locked="0"/>
    </xf>
    <xf numFmtId="0" fontId="8" fillId="5" borderId="2"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3" xfId="0" applyFont="1" applyFill="1" applyBorder="1" applyAlignment="1">
      <alignment horizontal="center" vertical="center"/>
    </xf>
    <xf numFmtId="0" fontId="5" fillId="2" borderId="33" xfId="1" applyNumberFormat="1" applyFont="1" applyFill="1" applyBorder="1" applyAlignment="1" applyProtection="1">
      <alignment horizontal="center" vertical="center"/>
      <protection locked="0"/>
    </xf>
    <xf numFmtId="0" fontId="19" fillId="2" borderId="0" xfId="0" applyFont="1" applyFill="1" applyAlignment="1" applyProtection="1">
      <alignment horizontal="center" wrapText="1"/>
      <protection locked="0"/>
    </xf>
    <xf numFmtId="0" fontId="20" fillId="2" borderId="0" xfId="0" applyFont="1" applyFill="1" applyAlignment="1" applyProtection="1">
      <alignment horizontal="right" vertical="center" wrapText="1"/>
      <protection locked="0"/>
    </xf>
    <xf numFmtId="0" fontId="3" fillId="6" borderId="4"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10" xfId="0" applyFont="1" applyFill="1" applyBorder="1" applyAlignment="1">
      <alignment horizontal="center" vertical="center"/>
    </xf>
    <xf numFmtId="0" fontId="3" fillId="6" borderId="0" xfId="0" applyFont="1" applyFill="1" applyAlignment="1">
      <alignment horizontal="center" vertical="center"/>
    </xf>
    <xf numFmtId="0" fontId="3" fillId="6" borderId="30" xfId="0" applyFont="1" applyFill="1" applyBorder="1" applyAlignment="1">
      <alignment horizontal="center" vertical="center"/>
    </xf>
    <xf numFmtId="0" fontId="9" fillId="5" borderId="12"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5" fillId="2" borderId="4" xfId="0" applyFont="1" applyFill="1" applyBorder="1" applyAlignment="1">
      <alignment horizontal="center"/>
    </xf>
    <xf numFmtId="0" fontId="5" fillId="2" borderId="9" xfId="0" applyFont="1" applyFill="1" applyBorder="1" applyAlignment="1">
      <alignment horizontal="center"/>
    </xf>
    <xf numFmtId="0" fontId="5" fillId="2" borderId="6" xfId="0" applyFont="1" applyFill="1" applyBorder="1" applyAlignment="1">
      <alignment horizontal="center"/>
    </xf>
    <xf numFmtId="0" fontId="5" fillId="2" borderId="0" xfId="0" applyFont="1" applyFill="1" applyAlignment="1">
      <alignment horizontal="center"/>
    </xf>
    <xf numFmtId="0" fontId="5" fillId="2" borderId="7" xfId="0" applyFont="1" applyFill="1" applyBorder="1" applyAlignment="1">
      <alignment horizontal="center"/>
    </xf>
    <xf numFmtId="0" fontId="5" fillId="2" borderId="10" xfId="0" applyFont="1" applyFill="1" applyBorder="1" applyAlignment="1">
      <alignment horizontal="center"/>
    </xf>
    <xf numFmtId="0" fontId="7" fillId="2" borderId="15"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26"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17" fillId="2" borderId="12" xfId="0" applyFont="1" applyFill="1" applyBorder="1" applyAlignment="1" applyProtection="1">
      <alignment horizontal="center" vertical="center" wrapText="1"/>
      <protection locked="0"/>
    </xf>
    <xf numFmtId="0" fontId="17" fillId="2" borderId="13" xfId="0" applyFont="1" applyFill="1" applyBorder="1" applyAlignment="1" applyProtection="1">
      <alignment horizontal="center" vertical="center" wrapText="1"/>
      <protection locked="0"/>
    </xf>
    <xf numFmtId="0" fontId="17" fillId="2" borderId="11" xfId="0" applyFont="1" applyFill="1" applyBorder="1" applyAlignment="1" applyProtection="1">
      <alignment horizontal="center" vertical="center" wrapText="1"/>
      <protection locked="0"/>
    </xf>
    <xf numFmtId="0" fontId="19" fillId="0" borderId="12" xfId="0" applyFont="1" applyBorder="1" applyAlignment="1" applyProtection="1">
      <alignment horizontal="center" vertical="center" wrapText="1"/>
      <protection locked="0"/>
    </xf>
    <xf numFmtId="0" fontId="19" fillId="0" borderId="13"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5" fillId="2" borderId="12"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19" fillId="2" borderId="39" xfId="2" quotePrefix="1" applyFont="1" applyFill="1" applyBorder="1" applyAlignment="1" applyProtection="1">
      <alignment horizontal="center" vertical="center" wrapText="1"/>
      <protection locked="0"/>
    </xf>
    <xf numFmtId="0" fontId="19" fillId="2" borderId="41" xfId="2" quotePrefix="1" applyFont="1" applyFill="1" applyBorder="1" applyAlignment="1" applyProtection="1">
      <alignment horizontal="center" vertical="center" wrapText="1"/>
      <protection locked="0"/>
    </xf>
    <xf numFmtId="0" fontId="19" fillId="2" borderId="40" xfId="2" quotePrefix="1" applyFont="1" applyFill="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17" fillId="0" borderId="13" xfId="0" applyFont="1" applyBorder="1" applyAlignment="1" applyProtection="1">
      <alignment horizontal="center" vertical="center" wrapText="1"/>
      <protection locked="0"/>
    </xf>
    <xf numFmtId="0" fontId="17" fillId="0" borderId="11" xfId="0" applyFont="1" applyBorder="1" applyAlignment="1" applyProtection="1">
      <alignment horizontal="center" vertical="center" wrapText="1"/>
      <protection locked="0"/>
    </xf>
    <xf numFmtId="9" fontId="17" fillId="0" borderId="36" xfId="1" applyFont="1" applyFill="1" applyBorder="1" applyAlignment="1" applyProtection="1">
      <alignment horizontal="center" vertical="center" wrapText="1"/>
      <protection locked="0"/>
    </xf>
    <xf numFmtId="9" fontId="17" fillId="0" borderId="37" xfId="1" applyFont="1" applyFill="1" applyBorder="1" applyAlignment="1" applyProtection="1">
      <alignment horizontal="center" vertical="center" wrapText="1"/>
      <protection locked="0"/>
    </xf>
    <xf numFmtId="9" fontId="17" fillId="0" borderId="38" xfId="1" applyFont="1" applyFill="1" applyBorder="1" applyAlignment="1" applyProtection="1">
      <alignment horizontal="center" vertical="center" wrapText="1"/>
      <protection locked="0"/>
    </xf>
    <xf numFmtId="14" fontId="17" fillId="0" borderId="12" xfId="0" applyNumberFormat="1" applyFont="1" applyBorder="1" applyAlignment="1" applyProtection="1">
      <alignment horizontal="center" vertical="center" wrapText="1"/>
      <protection locked="0"/>
    </xf>
    <xf numFmtId="49" fontId="17" fillId="2" borderId="12" xfId="0" applyNumberFormat="1" applyFont="1" applyFill="1" applyBorder="1" applyAlignment="1" applyProtection="1">
      <alignment horizontal="center" vertical="center" wrapText="1"/>
      <protection locked="0"/>
    </xf>
    <xf numFmtId="49" fontId="17" fillId="2" borderId="11" xfId="0" applyNumberFormat="1" applyFont="1" applyFill="1" applyBorder="1" applyAlignment="1" applyProtection="1">
      <alignment horizontal="center" vertical="center" wrapText="1"/>
      <protection locked="0"/>
    </xf>
    <xf numFmtId="9" fontId="19" fillId="0" borderId="12" xfId="0" applyNumberFormat="1" applyFont="1" applyBorder="1" applyAlignment="1" applyProtection="1">
      <alignment horizontal="center" vertical="center" wrapText="1"/>
      <protection locked="0"/>
    </xf>
    <xf numFmtId="9" fontId="19" fillId="0" borderId="13" xfId="0" applyNumberFormat="1" applyFont="1" applyBorder="1" applyAlignment="1" applyProtection="1">
      <alignment horizontal="center" vertical="center" wrapText="1"/>
      <protection locked="0"/>
    </xf>
    <xf numFmtId="9" fontId="19" fillId="0" borderId="11" xfId="0" applyNumberFormat="1" applyFont="1" applyBorder="1" applyAlignment="1" applyProtection="1">
      <alignment horizontal="center" vertical="center" wrapText="1"/>
      <protection locked="0"/>
    </xf>
    <xf numFmtId="0" fontId="15" fillId="2" borderId="1" xfId="0" applyFont="1" applyFill="1" applyBorder="1" applyAlignment="1">
      <alignment vertical="top" wrapText="1"/>
    </xf>
    <xf numFmtId="0" fontId="16" fillId="2" borderId="2"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9" fillId="5" borderId="10" xfId="0" applyFont="1" applyFill="1" applyBorder="1" applyAlignment="1">
      <alignment horizontal="center"/>
    </xf>
    <xf numFmtId="0" fontId="15" fillId="0" borderId="1" xfId="0" applyFont="1" applyBorder="1" applyAlignment="1">
      <alignment vertical="top" wrapText="1"/>
    </xf>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32" fillId="0" borderId="14" xfId="0" applyFont="1" applyBorder="1" applyAlignment="1">
      <alignment horizontal="center" vertical="center" wrapText="1"/>
    </xf>
    <xf numFmtId="0" fontId="18" fillId="5" borderId="16"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8" fillId="5" borderId="17"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4" xfId="0" applyFont="1" applyBorder="1" applyAlignment="1">
      <alignment horizontal="justify" vertical="justify" wrapText="1"/>
    </xf>
    <xf numFmtId="0" fontId="17" fillId="0" borderId="17" xfId="0" applyFont="1" applyBorder="1" applyAlignment="1">
      <alignment horizontal="justify" vertical="justify" wrapText="1"/>
    </xf>
    <xf numFmtId="0" fontId="17" fillId="0" borderId="20" xfId="0" applyFont="1" applyBorder="1" applyAlignment="1">
      <alignment horizontal="justify" vertical="justify"/>
    </xf>
    <xf numFmtId="0" fontId="17" fillId="0" borderId="21" xfId="0" applyFont="1" applyBorder="1" applyAlignment="1">
      <alignment horizontal="justify" vertical="justify"/>
    </xf>
    <xf numFmtId="0" fontId="17" fillId="0" borderId="22" xfId="0" applyFont="1" applyBorder="1" applyAlignment="1">
      <alignment horizontal="justify" vertical="justify"/>
    </xf>
    <xf numFmtId="0" fontId="17" fillId="0" borderId="20" xfId="0" applyFont="1" applyBorder="1" applyAlignment="1">
      <alignment horizontal="justify" vertical="center" wrapText="1"/>
    </xf>
    <xf numFmtId="0" fontId="17" fillId="0" borderId="21" xfId="0" applyFont="1" applyBorder="1" applyAlignment="1">
      <alignment horizontal="justify" vertical="center" wrapText="1"/>
    </xf>
    <xf numFmtId="0" fontId="17" fillId="0" borderId="22" xfId="0" applyFont="1" applyBorder="1" applyAlignment="1">
      <alignment horizontal="justify" vertic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9" fillId="5" borderId="16"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justify" vertical="center" wrapText="1"/>
    </xf>
    <xf numFmtId="0" fontId="19" fillId="0" borderId="21" xfId="0" applyFont="1" applyBorder="1" applyAlignment="1">
      <alignment horizontal="justify" vertical="center" wrapText="1"/>
    </xf>
    <xf numFmtId="0" fontId="19" fillId="0" borderId="22" xfId="0" applyFont="1" applyBorder="1" applyAlignment="1">
      <alignment horizontal="justify"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18" xfId="0" applyFont="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FBE122"/>
      <color rgb="FF00482B"/>
      <color rgb="FF4E4B48"/>
      <color rgb="FFDAAA00"/>
      <color rgb="FF4B514E"/>
      <color rgb="FFD5CA3D"/>
      <color rgb="FFEDE394"/>
      <color rgb="FFFAC927"/>
      <color rgb="FFD8C7EE"/>
      <color rgb="FF0F3D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6/relationships/vbaProject" Target="vbaProject.bin"/><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VALOR</c:v>
          </c:tx>
          <c:spPr>
            <a:solidFill>
              <a:srgbClr val="F7931E"/>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'MGD-1'!$D$46:$E$46</c:f>
              <c:strCache>
                <c:ptCount val="2"/>
                <c:pt idx="0">
                  <c:v>JUNIO</c:v>
                </c:pt>
                <c:pt idx="1">
                  <c:v>DICIEMBRE</c:v>
                </c:pt>
              </c:strCache>
            </c:strRef>
          </c:cat>
          <c:val>
            <c:numRef>
              <c:f>'MGD-1'!$D$49:$E$49</c:f>
              <c:numCache>
                <c:formatCode>0%</c:formatCode>
                <c:ptCount val="2"/>
                <c:pt idx="0">
                  <c:v>0</c:v>
                </c:pt>
                <c:pt idx="1">
                  <c:v>0</c:v>
                </c:pt>
              </c:numCache>
            </c:numRef>
          </c:val>
          <c:extLst>
            <c:ext xmlns:c16="http://schemas.microsoft.com/office/drawing/2014/chart" uri="{C3380CC4-5D6E-409C-BE32-E72D297353CC}">
              <c16:uniqueId val="{00000000-6ADC-49D1-B627-3A2C1744473B}"/>
            </c:ext>
          </c:extLst>
        </c:ser>
        <c:ser>
          <c:idx val="1"/>
          <c:order val="1"/>
          <c:tx>
            <c:v>META PONDERADA</c:v>
          </c:tx>
          <c:spPr>
            <a:solidFill>
              <a:srgbClr val="79C000"/>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'MGD-1'!$D$46:$E$46</c:f>
              <c:strCache>
                <c:ptCount val="2"/>
                <c:pt idx="0">
                  <c:v>JUNIO</c:v>
                </c:pt>
                <c:pt idx="1">
                  <c:v>DICIEMBRE</c:v>
                </c:pt>
              </c:strCache>
            </c:strRef>
          </c:cat>
          <c:val>
            <c:numRef>
              <c:f>'MGD-1'!$D$50:$E$50</c:f>
              <c:numCache>
                <c:formatCode>0%</c:formatCode>
                <c:ptCount val="2"/>
                <c:pt idx="0">
                  <c:v>0.82</c:v>
                </c:pt>
                <c:pt idx="1">
                  <c:v>0.82</c:v>
                </c:pt>
              </c:numCache>
            </c:numRef>
          </c:val>
          <c:extLst>
            <c:ext xmlns:c16="http://schemas.microsoft.com/office/drawing/2014/chart" uri="{C3380CC4-5D6E-409C-BE32-E72D297353CC}">
              <c16:uniqueId val="{00000001-6ADC-49D1-B627-3A2C1744473B}"/>
            </c:ext>
          </c:extLst>
        </c:ser>
        <c:dLbls>
          <c:showLegendKey val="0"/>
          <c:showVal val="0"/>
          <c:showCatName val="0"/>
          <c:showSerName val="0"/>
          <c:showPercent val="0"/>
          <c:showBubbleSize val="0"/>
        </c:dLbls>
        <c:gapWidth val="150"/>
        <c:shape val="box"/>
        <c:axId val="345228704"/>
        <c:axId val="345223808"/>
        <c:axId val="0"/>
      </c:bar3DChart>
      <c:catAx>
        <c:axId val="345228704"/>
        <c:scaling>
          <c:orientation val="minMax"/>
        </c:scaling>
        <c:delete val="0"/>
        <c:axPos val="b"/>
        <c:numFmt formatCode="General" sourceLinked="0"/>
        <c:majorTickMark val="out"/>
        <c:minorTickMark val="none"/>
        <c:tickLblPos val="low"/>
        <c:spPr>
          <a:noFill/>
          <a:ln>
            <a:solidFill>
              <a:sysClr val="windowText" lastClr="000000"/>
            </a:solidFill>
          </a:ln>
          <a:effectLst/>
        </c:spPr>
        <c:txPr>
          <a:bodyPr rot="-27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345223808"/>
        <c:crosses val="autoZero"/>
        <c:auto val="1"/>
        <c:lblAlgn val="ctr"/>
        <c:lblOffset val="100"/>
        <c:noMultiLvlLbl val="0"/>
      </c:catAx>
      <c:valAx>
        <c:axId val="345223808"/>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VALOR</c:v>
          </c:tx>
          <c:spPr>
            <a:solidFill>
              <a:srgbClr val="F7931E"/>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'MGD-4'!$D$46:$E$46</c:f>
              <c:strCache>
                <c:ptCount val="2"/>
                <c:pt idx="0">
                  <c:v>JUNIO</c:v>
                </c:pt>
                <c:pt idx="1">
                  <c:v>DICIEMBRE</c:v>
                </c:pt>
              </c:strCache>
            </c:strRef>
          </c:cat>
          <c:val>
            <c:numRef>
              <c:f>'MGD-4'!$D$49:$E$49</c:f>
              <c:numCache>
                <c:formatCode>0%</c:formatCode>
                <c:ptCount val="2"/>
                <c:pt idx="0">
                  <c:v>0</c:v>
                </c:pt>
                <c:pt idx="1">
                  <c:v>0</c:v>
                </c:pt>
              </c:numCache>
            </c:numRef>
          </c:val>
          <c:extLst>
            <c:ext xmlns:c16="http://schemas.microsoft.com/office/drawing/2014/chart" uri="{C3380CC4-5D6E-409C-BE32-E72D297353CC}">
              <c16:uniqueId val="{00000000-3B05-44DA-9BFA-293DCA8721DC}"/>
            </c:ext>
          </c:extLst>
        </c:ser>
        <c:ser>
          <c:idx val="1"/>
          <c:order val="1"/>
          <c:tx>
            <c:v>META PONDERADA</c:v>
          </c:tx>
          <c:spPr>
            <a:solidFill>
              <a:srgbClr val="79C000"/>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'MGD-4'!$D$46:$E$46</c:f>
              <c:strCache>
                <c:ptCount val="2"/>
                <c:pt idx="0">
                  <c:v>JUNIO</c:v>
                </c:pt>
                <c:pt idx="1">
                  <c:v>DICIEMBRE</c:v>
                </c:pt>
              </c:strCache>
            </c:strRef>
          </c:cat>
          <c:val>
            <c:numRef>
              <c:f>'MGD-4'!$D$50:$E$50</c:f>
              <c:numCache>
                <c:formatCode>0%</c:formatCode>
                <c:ptCount val="2"/>
                <c:pt idx="0">
                  <c:v>0.2</c:v>
                </c:pt>
                <c:pt idx="1">
                  <c:v>0.2</c:v>
                </c:pt>
              </c:numCache>
            </c:numRef>
          </c:val>
          <c:extLst>
            <c:ext xmlns:c16="http://schemas.microsoft.com/office/drawing/2014/chart" uri="{C3380CC4-5D6E-409C-BE32-E72D297353CC}">
              <c16:uniqueId val="{00000001-3B05-44DA-9BFA-293DCA8721DC}"/>
            </c:ext>
          </c:extLst>
        </c:ser>
        <c:dLbls>
          <c:showLegendKey val="0"/>
          <c:showVal val="0"/>
          <c:showCatName val="0"/>
          <c:showSerName val="0"/>
          <c:showPercent val="0"/>
          <c:showBubbleSize val="0"/>
        </c:dLbls>
        <c:gapWidth val="150"/>
        <c:shape val="box"/>
        <c:axId val="345228704"/>
        <c:axId val="345223808"/>
        <c:axId val="0"/>
      </c:bar3DChart>
      <c:catAx>
        <c:axId val="345228704"/>
        <c:scaling>
          <c:orientation val="minMax"/>
        </c:scaling>
        <c:delete val="0"/>
        <c:axPos val="b"/>
        <c:numFmt formatCode="General" sourceLinked="0"/>
        <c:majorTickMark val="out"/>
        <c:minorTickMark val="none"/>
        <c:tickLblPos val="low"/>
        <c:spPr>
          <a:noFill/>
          <a:ln>
            <a:solidFill>
              <a:sysClr val="windowText" lastClr="000000"/>
            </a:solidFill>
          </a:ln>
          <a:effectLst/>
        </c:spPr>
        <c:txPr>
          <a:bodyPr rot="-27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345223808"/>
        <c:crosses val="autoZero"/>
        <c:auto val="1"/>
        <c:lblAlgn val="ctr"/>
        <c:lblOffset val="100"/>
        <c:noMultiLvlLbl val="0"/>
      </c:catAx>
      <c:valAx>
        <c:axId val="345223808"/>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checked="Checked" firstButton="1" fmlaLink="$E$17"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firstButton="1" fmlaLink="$E$17" lockText="1" noThreeD="1"/>
</file>

<file path=xl/ctrlProps/ctrlProp4.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ATRIZ DE INDICADORES'!A1"/><Relationship Id="rId1" Type="http://schemas.openxmlformats.org/officeDocument/2006/relationships/chart" Target="../charts/chart1.xml"/><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ATRIZ DE INDICADORES'!A1"/><Relationship Id="rId1" Type="http://schemas.openxmlformats.org/officeDocument/2006/relationships/chart" Target="../charts/chart2.xml"/><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979715</xdr:colOff>
      <xdr:row>1</xdr:row>
      <xdr:rowOff>95249</xdr:rowOff>
    </xdr:from>
    <xdr:to>
      <xdr:col>2</xdr:col>
      <xdr:colOff>359355</xdr:colOff>
      <xdr:row>4</xdr:row>
      <xdr:rowOff>231322</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4965" y="285749"/>
          <a:ext cx="808390" cy="12110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26</xdr:row>
      <xdr:rowOff>0</xdr:rowOff>
    </xdr:from>
    <xdr:to>
      <xdr:col>9</xdr:col>
      <xdr:colOff>0</xdr:colOff>
      <xdr:row>42</xdr:row>
      <xdr:rowOff>0</xdr:rowOff>
    </xdr:to>
    <xdr:graphicFrame macro="">
      <xdr:nvGraphicFramePr>
        <xdr:cNvPr id="2" name="3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666750</xdr:colOff>
          <xdr:row>16</xdr:row>
          <xdr:rowOff>123825</xdr:rowOff>
        </xdr:from>
        <xdr:to>
          <xdr:col>6</xdr:col>
          <xdr:colOff>514350</xdr:colOff>
          <xdr:row>16</xdr:row>
          <xdr:rowOff>314325</xdr:rowOff>
        </xdr:to>
        <xdr:sp macro="" textlink="">
          <xdr:nvSpPr>
            <xdr:cNvPr id="8193" name="Option Button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16</xdr:row>
          <xdr:rowOff>104775</xdr:rowOff>
        </xdr:from>
        <xdr:to>
          <xdr:col>5</xdr:col>
          <xdr:colOff>342900</xdr:colOff>
          <xdr:row>16</xdr:row>
          <xdr:rowOff>314325</xdr:rowOff>
        </xdr:to>
        <xdr:sp macro="" textlink="">
          <xdr:nvSpPr>
            <xdr:cNvPr id="8194" name="Option Button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873125</xdr:colOff>
      <xdr:row>4</xdr:row>
      <xdr:rowOff>63500</xdr:rowOff>
    </xdr:from>
    <xdr:to>
      <xdr:col>3</xdr:col>
      <xdr:colOff>47625</xdr:colOff>
      <xdr:row>7</xdr:row>
      <xdr:rowOff>252419</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87500" y="758825"/>
          <a:ext cx="831850" cy="12271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26</xdr:row>
      <xdr:rowOff>0</xdr:rowOff>
    </xdr:from>
    <xdr:to>
      <xdr:col>9</xdr:col>
      <xdr:colOff>0</xdr:colOff>
      <xdr:row>42</xdr:row>
      <xdr:rowOff>0</xdr:rowOff>
    </xdr:to>
    <xdr:graphicFrame macro="">
      <xdr:nvGraphicFramePr>
        <xdr:cNvPr id="2" name="3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666750</xdr:colOff>
          <xdr:row>16</xdr:row>
          <xdr:rowOff>123825</xdr:rowOff>
        </xdr:from>
        <xdr:to>
          <xdr:col>6</xdr:col>
          <xdr:colOff>514350</xdr:colOff>
          <xdr:row>16</xdr:row>
          <xdr:rowOff>314325</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16</xdr:row>
          <xdr:rowOff>104775</xdr:rowOff>
        </xdr:from>
        <xdr:to>
          <xdr:col>5</xdr:col>
          <xdr:colOff>342900</xdr:colOff>
          <xdr:row>16</xdr:row>
          <xdr:rowOff>314325</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873125</xdr:colOff>
      <xdr:row>4</xdr:row>
      <xdr:rowOff>63500</xdr:rowOff>
    </xdr:from>
    <xdr:to>
      <xdr:col>3</xdr:col>
      <xdr:colOff>47625</xdr:colOff>
      <xdr:row>7</xdr:row>
      <xdr:rowOff>252419</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87500" y="758825"/>
          <a:ext cx="831850" cy="12271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158750</xdr:colOff>
      <xdr:row>1</xdr:row>
      <xdr:rowOff>63500</xdr:rowOff>
    </xdr:from>
    <xdr:to>
      <xdr:col>1</xdr:col>
      <xdr:colOff>730250</xdr:colOff>
      <xdr:row>4</xdr:row>
      <xdr:rowOff>125905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0700" y="254000"/>
          <a:ext cx="571500" cy="8625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171450</xdr:colOff>
      <xdr:row>1</xdr:row>
      <xdr:rowOff>47625</xdr:rowOff>
    </xdr:from>
    <xdr:to>
      <xdr:col>1</xdr:col>
      <xdr:colOff>638175</xdr:colOff>
      <xdr:row>4</xdr:row>
      <xdr:rowOff>137218</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675" y="238125"/>
          <a:ext cx="466725" cy="69919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F3D38"/>
    <pageSetUpPr fitToPage="1"/>
  </sheetPr>
  <dimension ref="A1:AU128"/>
  <sheetViews>
    <sheetView view="pageBreakPreview" zoomScaleNormal="55" zoomScaleSheetLayoutView="100" workbookViewId="0">
      <selection activeCell="E14" sqref="E14:E28"/>
    </sheetView>
  </sheetViews>
  <sheetFormatPr baseColWidth="10" defaultColWidth="11.42578125" defaultRowHeight="15" x14ac:dyDescent="0.25"/>
  <cols>
    <col min="1" max="1" width="1.42578125" style="50" customWidth="1"/>
    <col min="2" max="2" width="21.42578125" style="56" customWidth="1"/>
    <col min="3" max="3" width="20.42578125" style="57" customWidth="1"/>
    <col min="4" max="4" width="25.5703125" style="58" customWidth="1"/>
    <col min="5" max="7" width="26.7109375" style="56" customWidth="1"/>
    <col min="8" max="17" width="20.42578125" style="57" customWidth="1"/>
    <col min="18" max="18" width="22.140625" style="59" customWidth="1"/>
    <col min="19" max="20" width="16.140625" style="50" customWidth="1"/>
    <col min="21" max="21" width="13" style="50" customWidth="1"/>
    <col min="22" max="22" width="2.5703125" style="60" customWidth="1"/>
    <col min="23" max="47" width="11.42578125" style="50"/>
    <col min="48" max="16384" width="11.42578125" style="51"/>
  </cols>
  <sheetData>
    <row r="1" spans="1:47" x14ac:dyDescent="0.25">
      <c r="A1" s="45"/>
      <c r="B1" s="46"/>
      <c r="C1" s="43"/>
      <c r="D1" s="47"/>
      <c r="E1" s="46"/>
      <c r="F1" s="46"/>
      <c r="G1" s="46"/>
      <c r="H1" s="43"/>
      <c r="I1" s="43"/>
      <c r="J1" s="43"/>
      <c r="K1" s="43"/>
      <c r="L1" s="43"/>
      <c r="M1" s="43"/>
      <c r="N1" s="43"/>
      <c r="O1" s="43"/>
      <c r="P1" s="43"/>
      <c r="Q1" s="43"/>
      <c r="R1" s="48"/>
      <c r="S1" s="45"/>
      <c r="T1" s="45"/>
      <c r="U1" s="45"/>
      <c r="V1" s="49"/>
    </row>
    <row r="2" spans="1:47" ht="27" customHeight="1" x14ac:dyDescent="0.25">
      <c r="A2" s="45"/>
      <c r="B2" s="224"/>
      <c r="C2" s="225"/>
      <c r="D2" s="230" t="s">
        <v>0</v>
      </c>
      <c r="E2" s="230"/>
      <c r="F2" s="230"/>
      <c r="G2" s="230"/>
      <c r="H2" s="230"/>
      <c r="I2" s="230"/>
      <c r="J2" s="230"/>
      <c r="K2" s="230"/>
      <c r="L2" s="230"/>
      <c r="M2" s="230"/>
      <c r="N2" s="230"/>
      <c r="O2" s="230"/>
      <c r="P2" s="230"/>
      <c r="Q2" s="230"/>
      <c r="R2" s="230"/>
      <c r="S2" s="123" t="s">
        <v>1</v>
      </c>
      <c r="T2" s="123"/>
      <c r="U2" s="124"/>
      <c r="V2" s="49"/>
    </row>
    <row r="3" spans="1:47" ht="34.5" customHeight="1" x14ac:dyDescent="0.25">
      <c r="A3" s="45"/>
      <c r="B3" s="226"/>
      <c r="C3" s="227"/>
      <c r="D3" s="230" t="s">
        <v>2</v>
      </c>
      <c r="E3" s="230"/>
      <c r="F3" s="230"/>
      <c r="G3" s="230"/>
      <c r="H3" s="230"/>
      <c r="I3" s="230"/>
      <c r="J3" s="230"/>
      <c r="K3" s="230"/>
      <c r="L3" s="230"/>
      <c r="M3" s="230"/>
      <c r="N3" s="230"/>
      <c r="O3" s="230"/>
      <c r="P3" s="230"/>
      <c r="Q3" s="230"/>
      <c r="R3" s="230"/>
      <c r="S3" s="123" t="s">
        <v>3</v>
      </c>
      <c r="T3" s="123"/>
      <c r="U3" s="124"/>
      <c r="V3" s="49"/>
    </row>
    <row r="4" spans="1:47" ht="23.25" customHeight="1" x14ac:dyDescent="0.25">
      <c r="A4" s="45"/>
      <c r="B4" s="226"/>
      <c r="C4" s="227"/>
      <c r="D4" s="230" t="s">
        <v>4</v>
      </c>
      <c r="E4" s="230"/>
      <c r="F4" s="230"/>
      <c r="G4" s="230"/>
      <c r="H4" s="230"/>
      <c r="I4" s="230"/>
      <c r="J4" s="230"/>
      <c r="K4" s="230"/>
      <c r="L4" s="230"/>
      <c r="M4" s="230"/>
      <c r="N4" s="230"/>
      <c r="O4" s="230"/>
      <c r="P4" s="230"/>
      <c r="Q4" s="230"/>
      <c r="R4" s="230"/>
      <c r="S4" s="125" t="s">
        <v>5</v>
      </c>
      <c r="T4" s="125"/>
      <c r="U4" s="126"/>
      <c r="V4" s="49"/>
    </row>
    <row r="5" spans="1:47" ht="25.5" customHeight="1" x14ac:dyDescent="0.25">
      <c r="A5" s="45"/>
      <c r="B5" s="228"/>
      <c r="C5" s="229"/>
      <c r="D5" s="230"/>
      <c r="E5" s="230"/>
      <c r="F5" s="230"/>
      <c r="G5" s="230"/>
      <c r="H5" s="230"/>
      <c r="I5" s="230"/>
      <c r="J5" s="230"/>
      <c r="K5" s="230"/>
      <c r="L5" s="230"/>
      <c r="M5" s="230"/>
      <c r="N5" s="230"/>
      <c r="O5" s="230"/>
      <c r="P5" s="230"/>
      <c r="Q5" s="230"/>
      <c r="R5" s="230"/>
      <c r="S5" s="123" t="s">
        <v>6</v>
      </c>
      <c r="T5" s="123"/>
      <c r="U5" s="124"/>
      <c r="V5" s="49"/>
    </row>
    <row r="6" spans="1:47" ht="11.25" customHeight="1" x14ac:dyDescent="0.25">
      <c r="A6" s="45"/>
      <c r="B6" s="52"/>
      <c r="C6" s="43"/>
      <c r="D6" s="47"/>
      <c r="E6" s="46"/>
      <c r="F6" s="46"/>
      <c r="G6" s="46"/>
      <c r="H6" s="43"/>
      <c r="I6" s="43"/>
      <c r="J6" s="43"/>
      <c r="K6" s="43"/>
      <c r="L6" s="43"/>
      <c r="M6" s="43"/>
      <c r="N6" s="43"/>
      <c r="O6" s="43"/>
      <c r="P6" s="43"/>
      <c r="Q6" s="43"/>
      <c r="R6" s="48"/>
      <c r="S6" s="45"/>
      <c r="T6" s="45"/>
      <c r="U6" s="45"/>
      <c r="V6" s="49"/>
    </row>
    <row r="7" spans="1:47" ht="15" customHeight="1" x14ac:dyDescent="0.25">
      <c r="A7" s="45"/>
      <c r="B7" s="52"/>
      <c r="C7" s="43"/>
      <c r="D7" s="43"/>
      <c r="E7" s="43"/>
      <c r="F7" s="43"/>
      <c r="G7" s="43"/>
      <c r="H7" s="43"/>
      <c r="I7" s="43"/>
      <c r="J7" s="43"/>
      <c r="K7" s="43"/>
      <c r="L7" s="43"/>
      <c r="M7" s="43"/>
      <c r="N7" s="43"/>
      <c r="O7" s="43"/>
      <c r="P7" s="43"/>
      <c r="Q7" s="222" t="s">
        <v>7</v>
      </c>
      <c r="R7" s="223"/>
      <c r="S7" s="61" t="s">
        <v>8</v>
      </c>
      <c r="T7" s="61" t="s">
        <v>9</v>
      </c>
      <c r="U7" s="61" t="s">
        <v>10</v>
      </c>
      <c r="V7" s="49"/>
    </row>
    <row r="8" spans="1:47" ht="15" customHeight="1" x14ac:dyDescent="0.25">
      <c r="A8" s="45"/>
      <c r="B8" s="52"/>
      <c r="C8" s="43"/>
      <c r="D8" s="43"/>
      <c r="E8" s="43"/>
      <c r="F8" s="43"/>
      <c r="G8" s="43"/>
      <c r="H8" s="43"/>
      <c r="I8" s="43"/>
      <c r="J8" s="43"/>
      <c r="K8" s="43"/>
      <c r="L8" s="43"/>
      <c r="M8" s="43"/>
      <c r="N8" s="43"/>
      <c r="O8" s="43"/>
      <c r="P8" s="43"/>
      <c r="Q8" s="222"/>
      <c r="R8" s="223"/>
      <c r="S8" s="103">
        <v>27</v>
      </c>
      <c r="T8" s="103">
        <v>2</v>
      </c>
      <c r="U8" s="103">
        <v>2026</v>
      </c>
      <c r="V8" s="49"/>
    </row>
    <row r="9" spans="1:47" ht="11.25" customHeight="1" x14ac:dyDescent="0.25">
      <c r="A9" s="45"/>
      <c r="B9" s="52"/>
      <c r="C9" s="43"/>
      <c r="D9" s="47"/>
      <c r="E9" s="46"/>
      <c r="F9" s="46"/>
      <c r="G9" s="46"/>
      <c r="H9" s="43"/>
      <c r="I9" s="43"/>
      <c r="J9" s="43"/>
      <c r="K9" s="43"/>
      <c r="L9" s="43"/>
      <c r="M9" s="43"/>
      <c r="N9" s="43"/>
      <c r="O9" s="43"/>
      <c r="P9" s="43"/>
      <c r="Q9" s="43"/>
      <c r="R9" s="48"/>
      <c r="S9" s="43"/>
      <c r="T9" s="43"/>
      <c r="U9" s="43"/>
      <c r="V9" s="49"/>
    </row>
    <row r="10" spans="1:47" x14ac:dyDescent="0.25">
      <c r="A10" s="45"/>
      <c r="B10" s="213" t="s">
        <v>11</v>
      </c>
      <c r="C10" s="214"/>
      <c r="D10" s="214"/>
      <c r="E10" s="214"/>
      <c r="F10" s="214"/>
      <c r="G10" s="214"/>
      <c r="H10" s="214"/>
      <c r="I10" s="214"/>
      <c r="J10" s="214"/>
      <c r="K10" s="214"/>
      <c r="L10" s="214"/>
      <c r="M10" s="214"/>
      <c r="N10" s="214"/>
      <c r="O10" s="214"/>
      <c r="P10" s="214"/>
      <c r="Q10" s="214"/>
      <c r="R10" s="214"/>
      <c r="S10" s="214"/>
      <c r="T10" s="214"/>
      <c r="U10" s="215"/>
      <c r="V10" s="49"/>
    </row>
    <row r="11" spans="1:47" x14ac:dyDescent="0.25">
      <c r="A11" s="45"/>
      <c r="B11" s="216"/>
      <c r="C11" s="217"/>
      <c r="D11" s="217"/>
      <c r="E11" s="217"/>
      <c r="F11" s="217"/>
      <c r="G11" s="217"/>
      <c r="H11" s="217"/>
      <c r="I11" s="217"/>
      <c r="J11" s="217"/>
      <c r="K11" s="217"/>
      <c r="L11" s="217"/>
      <c r="M11" s="217"/>
      <c r="N11" s="217"/>
      <c r="O11" s="217"/>
      <c r="P11" s="217"/>
      <c r="Q11" s="217"/>
      <c r="R11" s="217"/>
      <c r="S11" s="217"/>
      <c r="T11" s="218"/>
      <c r="U11" s="219"/>
      <c r="V11" s="49"/>
    </row>
    <row r="12" spans="1:47" s="55" customFormat="1" ht="72.75" customHeight="1" x14ac:dyDescent="0.25">
      <c r="A12" s="53"/>
      <c r="B12" s="220" t="s">
        <v>12</v>
      </c>
      <c r="C12" s="220" t="s">
        <v>13</v>
      </c>
      <c r="D12" s="62" t="s">
        <v>14</v>
      </c>
      <c r="E12" s="62" t="s">
        <v>15</v>
      </c>
      <c r="F12" s="220" t="s">
        <v>16</v>
      </c>
      <c r="G12" s="220" t="s">
        <v>17</v>
      </c>
      <c r="H12" s="220" t="s">
        <v>18</v>
      </c>
      <c r="I12" s="220" t="s">
        <v>19</v>
      </c>
      <c r="J12" s="220" t="s">
        <v>20</v>
      </c>
      <c r="K12" s="220" t="s">
        <v>21</v>
      </c>
      <c r="L12" s="220" t="s">
        <v>22</v>
      </c>
      <c r="M12" s="220" t="s">
        <v>23</v>
      </c>
      <c r="N12" s="220" t="s">
        <v>24</v>
      </c>
      <c r="O12" s="220" t="s">
        <v>25</v>
      </c>
      <c r="P12" s="220" t="s">
        <v>26</v>
      </c>
      <c r="Q12" s="220" t="s">
        <v>27</v>
      </c>
      <c r="R12" s="220" t="s">
        <v>28</v>
      </c>
      <c r="S12" s="231" t="s">
        <v>29</v>
      </c>
      <c r="T12" s="231" t="s">
        <v>30</v>
      </c>
      <c r="U12" s="233" t="s">
        <v>31</v>
      </c>
      <c r="V12" s="49"/>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row>
    <row r="13" spans="1:47" x14ac:dyDescent="0.25">
      <c r="A13" s="45"/>
      <c r="B13" s="221"/>
      <c r="C13" s="221"/>
      <c r="D13" s="101" t="s">
        <v>32</v>
      </c>
      <c r="E13" s="101" t="s">
        <v>32</v>
      </c>
      <c r="F13" s="221"/>
      <c r="G13" s="221"/>
      <c r="H13" s="221"/>
      <c r="I13" s="221"/>
      <c r="J13" s="221"/>
      <c r="K13" s="221"/>
      <c r="L13" s="221"/>
      <c r="M13" s="221"/>
      <c r="N13" s="221"/>
      <c r="O13" s="221"/>
      <c r="P13" s="221"/>
      <c r="Q13" s="221"/>
      <c r="R13" s="221"/>
      <c r="S13" s="232"/>
      <c r="T13" s="232"/>
      <c r="U13" s="234"/>
      <c r="V13" s="49"/>
    </row>
    <row r="14" spans="1:47" ht="148.5" customHeight="1" x14ac:dyDescent="0.25">
      <c r="A14" s="45"/>
      <c r="B14" s="235" t="s">
        <v>33</v>
      </c>
      <c r="C14" s="238" t="s">
        <v>34</v>
      </c>
      <c r="D14" s="235" t="s">
        <v>35</v>
      </c>
      <c r="E14" s="235" t="s">
        <v>36</v>
      </c>
      <c r="F14" s="235" t="s">
        <v>37</v>
      </c>
      <c r="G14" s="235" t="s">
        <v>38</v>
      </c>
      <c r="H14" s="238" t="s">
        <v>39</v>
      </c>
      <c r="I14" s="238" t="s">
        <v>40</v>
      </c>
      <c r="J14" s="238" t="s">
        <v>41</v>
      </c>
      <c r="K14" s="238" t="s">
        <v>42</v>
      </c>
      <c r="L14" s="256">
        <v>0.8</v>
      </c>
      <c r="M14" s="104" t="s">
        <v>43</v>
      </c>
      <c r="N14" s="104" t="s">
        <v>44</v>
      </c>
      <c r="O14" s="105" t="s">
        <v>45</v>
      </c>
      <c r="P14" s="105" t="s">
        <v>46</v>
      </c>
      <c r="Q14" s="105" t="s">
        <v>47</v>
      </c>
      <c r="R14" s="105" t="s">
        <v>46</v>
      </c>
      <c r="S14" s="106" t="s">
        <v>48</v>
      </c>
      <c r="T14" s="107"/>
      <c r="U14" s="246" t="s">
        <v>49</v>
      </c>
      <c r="V14" s="108"/>
    </row>
    <row r="15" spans="1:47" ht="148.5" customHeight="1" x14ac:dyDescent="0.25">
      <c r="A15" s="45"/>
      <c r="B15" s="236"/>
      <c r="C15" s="239"/>
      <c r="D15" s="236"/>
      <c r="E15" s="236"/>
      <c r="F15" s="236"/>
      <c r="G15" s="236"/>
      <c r="H15" s="239"/>
      <c r="I15" s="239"/>
      <c r="J15" s="239"/>
      <c r="K15" s="239"/>
      <c r="L15" s="257"/>
      <c r="M15" s="104" t="s">
        <v>50</v>
      </c>
      <c r="N15" s="104" t="s">
        <v>44</v>
      </c>
      <c r="O15" s="105" t="s">
        <v>45</v>
      </c>
      <c r="P15" s="105" t="s">
        <v>51</v>
      </c>
      <c r="Q15" s="105" t="s">
        <v>47</v>
      </c>
      <c r="R15" s="105" t="s">
        <v>51</v>
      </c>
      <c r="S15" s="109"/>
      <c r="T15" s="110"/>
      <c r="U15" s="244"/>
      <c r="V15" s="108"/>
    </row>
    <row r="16" spans="1:47" ht="148.5" customHeight="1" x14ac:dyDescent="0.25">
      <c r="A16" s="45"/>
      <c r="B16" s="236"/>
      <c r="C16" s="239"/>
      <c r="D16" s="236"/>
      <c r="E16" s="236"/>
      <c r="F16" s="236"/>
      <c r="G16" s="236"/>
      <c r="H16" s="239"/>
      <c r="I16" s="239"/>
      <c r="J16" s="239"/>
      <c r="K16" s="239"/>
      <c r="L16" s="257"/>
      <c r="M16" s="104" t="s">
        <v>52</v>
      </c>
      <c r="N16" s="104" t="s">
        <v>44</v>
      </c>
      <c r="O16" s="105" t="s">
        <v>53</v>
      </c>
      <c r="P16" s="105" t="s">
        <v>51</v>
      </c>
      <c r="Q16" s="105" t="s">
        <v>47</v>
      </c>
      <c r="R16" s="105" t="s">
        <v>51</v>
      </c>
      <c r="S16" s="109"/>
      <c r="T16" s="110"/>
      <c r="U16" s="244"/>
      <c r="V16" s="108"/>
    </row>
    <row r="17" spans="1:22" ht="148.5" customHeight="1" x14ac:dyDescent="0.25">
      <c r="A17" s="45"/>
      <c r="B17" s="236"/>
      <c r="C17" s="239"/>
      <c r="D17" s="236"/>
      <c r="E17" s="236"/>
      <c r="F17" s="236"/>
      <c r="G17" s="236"/>
      <c r="H17" s="239"/>
      <c r="I17" s="239"/>
      <c r="J17" s="239"/>
      <c r="K17" s="239"/>
      <c r="L17" s="257"/>
      <c r="M17" s="104" t="s">
        <v>54</v>
      </c>
      <c r="N17" s="104" t="s">
        <v>44</v>
      </c>
      <c r="O17" s="105" t="s">
        <v>45</v>
      </c>
      <c r="P17" s="105" t="s">
        <v>55</v>
      </c>
      <c r="Q17" s="105" t="s">
        <v>47</v>
      </c>
      <c r="R17" s="105" t="s">
        <v>55</v>
      </c>
      <c r="S17" s="109"/>
      <c r="T17" s="110"/>
      <c r="U17" s="244"/>
      <c r="V17" s="108"/>
    </row>
    <row r="18" spans="1:22" ht="148.5" customHeight="1" x14ac:dyDescent="0.25">
      <c r="A18" s="45"/>
      <c r="B18" s="236"/>
      <c r="C18" s="239"/>
      <c r="D18" s="236"/>
      <c r="E18" s="236"/>
      <c r="F18" s="236"/>
      <c r="G18" s="236"/>
      <c r="H18" s="239"/>
      <c r="I18" s="239"/>
      <c r="J18" s="239"/>
      <c r="K18" s="239"/>
      <c r="L18" s="257"/>
      <c r="M18" s="104" t="s">
        <v>56</v>
      </c>
      <c r="N18" s="104" t="s">
        <v>44</v>
      </c>
      <c r="O18" s="105" t="s">
        <v>53</v>
      </c>
      <c r="P18" s="105" t="s">
        <v>57</v>
      </c>
      <c r="Q18" s="105" t="s">
        <v>47</v>
      </c>
      <c r="R18" s="105" t="s">
        <v>57</v>
      </c>
      <c r="S18" s="109"/>
      <c r="T18" s="110"/>
      <c r="U18" s="244"/>
      <c r="V18" s="108"/>
    </row>
    <row r="19" spans="1:22" ht="148.5" customHeight="1" x14ac:dyDescent="0.25">
      <c r="A19" s="45"/>
      <c r="B19" s="236"/>
      <c r="C19" s="239"/>
      <c r="D19" s="236"/>
      <c r="E19" s="236"/>
      <c r="F19" s="236"/>
      <c r="G19" s="236"/>
      <c r="H19" s="239"/>
      <c r="I19" s="239"/>
      <c r="J19" s="239"/>
      <c r="K19" s="239"/>
      <c r="L19" s="257"/>
      <c r="M19" s="104" t="s">
        <v>58</v>
      </c>
      <c r="N19" s="104" t="s">
        <v>44</v>
      </c>
      <c r="O19" s="105" t="s">
        <v>45</v>
      </c>
      <c r="P19" s="105" t="s">
        <v>59</v>
      </c>
      <c r="Q19" s="105" t="s">
        <v>47</v>
      </c>
      <c r="R19" s="105" t="s">
        <v>59</v>
      </c>
      <c r="S19" s="109"/>
      <c r="T19" s="110"/>
      <c r="U19" s="244"/>
      <c r="V19" s="108"/>
    </row>
    <row r="20" spans="1:22" ht="148.5" customHeight="1" x14ac:dyDescent="0.25">
      <c r="A20" s="45"/>
      <c r="B20" s="236"/>
      <c r="C20" s="239"/>
      <c r="D20" s="236"/>
      <c r="E20" s="236"/>
      <c r="F20" s="236"/>
      <c r="G20" s="236"/>
      <c r="H20" s="239"/>
      <c r="I20" s="239"/>
      <c r="J20" s="239"/>
      <c r="K20" s="239"/>
      <c r="L20" s="257"/>
      <c r="M20" s="104" t="s">
        <v>60</v>
      </c>
      <c r="N20" s="104" t="s">
        <v>44</v>
      </c>
      <c r="O20" s="105" t="s">
        <v>45</v>
      </c>
      <c r="P20" s="105" t="s">
        <v>61</v>
      </c>
      <c r="Q20" s="105" t="s">
        <v>47</v>
      </c>
      <c r="R20" s="105" t="s">
        <v>61</v>
      </c>
      <c r="S20" s="109"/>
      <c r="T20" s="110"/>
      <c r="U20" s="244"/>
      <c r="V20" s="108"/>
    </row>
    <row r="21" spans="1:22" ht="148.5" customHeight="1" x14ac:dyDescent="0.25">
      <c r="A21" s="45"/>
      <c r="B21" s="236"/>
      <c r="C21" s="239"/>
      <c r="D21" s="236"/>
      <c r="E21" s="236"/>
      <c r="F21" s="236"/>
      <c r="G21" s="236"/>
      <c r="H21" s="239"/>
      <c r="I21" s="239"/>
      <c r="J21" s="239"/>
      <c r="K21" s="239"/>
      <c r="L21" s="257"/>
      <c r="M21" s="104" t="s">
        <v>62</v>
      </c>
      <c r="N21" s="104" t="s">
        <v>44</v>
      </c>
      <c r="O21" s="105" t="s">
        <v>45</v>
      </c>
      <c r="P21" s="105" t="s">
        <v>63</v>
      </c>
      <c r="Q21" s="105" t="s">
        <v>47</v>
      </c>
      <c r="R21" s="105" t="s">
        <v>63</v>
      </c>
      <c r="S21" s="109"/>
      <c r="T21" s="110"/>
      <c r="U21" s="244"/>
      <c r="V21" s="108"/>
    </row>
    <row r="22" spans="1:22" ht="148.5" customHeight="1" x14ac:dyDescent="0.25">
      <c r="A22" s="45"/>
      <c r="B22" s="236"/>
      <c r="C22" s="239"/>
      <c r="D22" s="236"/>
      <c r="E22" s="236"/>
      <c r="F22" s="236"/>
      <c r="G22" s="236"/>
      <c r="H22" s="239"/>
      <c r="I22" s="239"/>
      <c r="J22" s="239"/>
      <c r="K22" s="239"/>
      <c r="L22" s="257"/>
      <c r="M22" s="104" t="s">
        <v>64</v>
      </c>
      <c r="N22" s="104" t="s">
        <v>44</v>
      </c>
      <c r="O22" s="105" t="s">
        <v>45</v>
      </c>
      <c r="P22" s="105" t="s">
        <v>65</v>
      </c>
      <c r="Q22" s="105" t="s">
        <v>47</v>
      </c>
      <c r="R22" s="105" t="s">
        <v>65</v>
      </c>
      <c r="S22" s="109"/>
      <c r="T22" s="110"/>
      <c r="U22" s="244"/>
      <c r="V22" s="108"/>
    </row>
    <row r="23" spans="1:22" ht="148.5" customHeight="1" x14ac:dyDescent="0.25">
      <c r="A23" s="45"/>
      <c r="B23" s="236"/>
      <c r="C23" s="239"/>
      <c r="D23" s="236"/>
      <c r="E23" s="236"/>
      <c r="F23" s="236"/>
      <c r="G23" s="236"/>
      <c r="H23" s="239"/>
      <c r="I23" s="239"/>
      <c r="J23" s="239"/>
      <c r="K23" s="239"/>
      <c r="L23" s="257"/>
      <c r="M23" s="104" t="s">
        <v>66</v>
      </c>
      <c r="N23" s="104" t="s">
        <v>44</v>
      </c>
      <c r="O23" s="105" t="s">
        <v>53</v>
      </c>
      <c r="P23" s="105" t="s">
        <v>67</v>
      </c>
      <c r="Q23" s="105" t="s">
        <v>47</v>
      </c>
      <c r="R23" s="111">
        <v>46101</v>
      </c>
      <c r="S23" s="109"/>
      <c r="T23" s="110"/>
      <c r="U23" s="244"/>
      <c r="V23" s="108"/>
    </row>
    <row r="24" spans="1:22" ht="148.5" customHeight="1" x14ac:dyDescent="0.25">
      <c r="A24" s="45"/>
      <c r="B24" s="236"/>
      <c r="C24" s="240"/>
      <c r="D24" s="236"/>
      <c r="E24" s="236"/>
      <c r="F24" s="236"/>
      <c r="G24" s="237"/>
      <c r="H24" s="240"/>
      <c r="I24" s="240"/>
      <c r="J24" s="240"/>
      <c r="K24" s="240"/>
      <c r="L24" s="258"/>
      <c r="M24" s="104" t="s">
        <v>68</v>
      </c>
      <c r="N24" s="104" t="s">
        <v>44</v>
      </c>
      <c r="O24" s="105" t="s">
        <v>45</v>
      </c>
      <c r="P24" s="105" t="s">
        <v>69</v>
      </c>
      <c r="Q24" s="105" t="s">
        <v>47</v>
      </c>
      <c r="R24" s="111">
        <v>46189</v>
      </c>
      <c r="S24" s="109"/>
      <c r="T24" s="110"/>
      <c r="U24" s="244"/>
      <c r="V24" s="108"/>
    </row>
    <row r="25" spans="1:22" ht="127.5" customHeight="1" x14ac:dyDescent="0.25">
      <c r="A25" s="45"/>
      <c r="B25" s="236"/>
      <c r="C25" s="238" t="s">
        <v>70</v>
      </c>
      <c r="D25" s="236"/>
      <c r="E25" s="236"/>
      <c r="F25" s="236"/>
      <c r="G25" s="235" t="s">
        <v>71</v>
      </c>
      <c r="H25" s="238" t="s">
        <v>72</v>
      </c>
      <c r="I25" s="238" t="s">
        <v>73</v>
      </c>
      <c r="J25" s="241" t="s">
        <v>41</v>
      </c>
      <c r="K25" s="238" t="s">
        <v>74</v>
      </c>
      <c r="L25" s="256">
        <v>0.2</v>
      </c>
      <c r="M25" s="112" t="s">
        <v>75</v>
      </c>
      <c r="N25" s="104" t="s">
        <v>76</v>
      </c>
      <c r="O25" s="105" t="s">
        <v>77</v>
      </c>
      <c r="P25" s="105" t="s">
        <v>78</v>
      </c>
      <c r="Q25" s="105" t="s">
        <v>79</v>
      </c>
      <c r="R25" s="253">
        <v>46174</v>
      </c>
      <c r="S25" s="247"/>
      <c r="T25" s="250"/>
      <c r="U25" s="244" t="s">
        <v>80</v>
      </c>
      <c r="V25" s="114"/>
    </row>
    <row r="26" spans="1:22" ht="62.25" customHeight="1" x14ac:dyDescent="0.25">
      <c r="A26" s="45"/>
      <c r="B26" s="236"/>
      <c r="C26" s="239"/>
      <c r="D26" s="236"/>
      <c r="E26" s="236"/>
      <c r="F26" s="236"/>
      <c r="G26" s="236"/>
      <c r="H26" s="239"/>
      <c r="I26" s="239"/>
      <c r="J26" s="242"/>
      <c r="K26" s="239"/>
      <c r="L26" s="257"/>
      <c r="M26" s="112" t="s">
        <v>81</v>
      </c>
      <c r="N26" s="104" t="s">
        <v>76</v>
      </c>
      <c r="O26" s="105" t="s">
        <v>82</v>
      </c>
      <c r="P26" s="105" t="s">
        <v>83</v>
      </c>
      <c r="Q26" s="105" t="s">
        <v>84</v>
      </c>
      <c r="R26" s="248"/>
      <c r="S26" s="248"/>
      <c r="T26" s="251"/>
      <c r="U26" s="244"/>
      <c r="V26" s="114"/>
    </row>
    <row r="27" spans="1:22" ht="54" customHeight="1" x14ac:dyDescent="0.25">
      <c r="A27" s="45"/>
      <c r="B27" s="236"/>
      <c r="C27" s="239"/>
      <c r="D27" s="236"/>
      <c r="E27" s="236"/>
      <c r="F27" s="236"/>
      <c r="G27" s="236"/>
      <c r="H27" s="239"/>
      <c r="I27" s="239"/>
      <c r="J27" s="242"/>
      <c r="K27" s="239"/>
      <c r="L27" s="257"/>
      <c r="M27" s="238" t="s">
        <v>85</v>
      </c>
      <c r="N27" s="235" t="s">
        <v>86</v>
      </c>
      <c r="O27" s="254" t="s">
        <v>87</v>
      </c>
      <c r="P27" s="105" t="s">
        <v>88</v>
      </c>
      <c r="Q27" s="105" t="s">
        <v>89</v>
      </c>
      <c r="R27" s="248"/>
      <c r="S27" s="248"/>
      <c r="T27" s="251"/>
      <c r="U27" s="244"/>
      <c r="V27" s="114"/>
    </row>
    <row r="28" spans="1:22" ht="29.25" customHeight="1" x14ac:dyDescent="0.25">
      <c r="A28" s="45"/>
      <c r="B28" s="237"/>
      <c r="C28" s="240"/>
      <c r="D28" s="237"/>
      <c r="E28" s="237"/>
      <c r="F28" s="237"/>
      <c r="G28" s="237"/>
      <c r="H28" s="240"/>
      <c r="I28" s="240"/>
      <c r="J28" s="243"/>
      <c r="K28" s="240"/>
      <c r="L28" s="258"/>
      <c r="M28" s="240"/>
      <c r="N28" s="237"/>
      <c r="O28" s="255"/>
      <c r="P28" s="105" t="s">
        <v>90</v>
      </c>
      <c r="Q28" s="113" t="s">
        <v>91</v>
      </c>
      <c r="R28" s="249"/>
      <c r="S28" s="249"/>
      <c r="T28" s="252"/>
      <c r="U28" s="245"/>
      <c r="V28" s="114"/>
    </row>
    <row r="29" spans="1:22" x14ac:dyDescent="0.25">
      <c r="A29" s="45"/>
      <c r="B29" s="7"/>
      <c r="C29" s="8"/>
      <c r="D29" s="7"/>
      <c r="E29" s="7"/>
      <c r="F29" s="7"/>
      <c r="G29" s="7"/>
      <c r="H29" s="8"/>
      <c r="I29" s="8"/>
      <c r="J29" s="8"/>
      <c r="K29" s="8"/>
      <c r="L29" s="8"/>
      <c r="M29" s="13"/>
      <c r="N29" s="13"/>
      <c r="O29" s="14"/>
      <c r="P29" s="14"/>
      <c r="Q29" s="14"/>
      <c r="R29" s="9"/>
      <c r="S29" s="9"/>
      <c r="T29" s="31"/>
      <c r="U29" s="18"/>
      <c r="V29" s="49"/>
    </row>
    <row r="30" spans="1:22" x14ac:dyDescent="0.25">
      <c r="A30" s="45"/>
      <c r="B30" s="7"/>
      <c r="C30" s="8"/>
      <c r="D30" s="7"/>
      <c r="E30" s="7"/>
      <c r="F30" s="7"/>
      <c r="G30" s="7"/>
      <c r="H30" s="8"/>
      <c r="I30" s="8"/>
      <c r="J30" s="8"/>
      <c r="K30" s="8"/>
      <c r="L30" s="8"/>
      <c r="M30" s="9"/>
      <c r="N30" s="9"/>
      <c r="O30" s="10"/>
      <c r="P30" s="10"/>
      <c r="Q30" s="10"/>
      <c r="R30" s="11"/>
      <c r="S30" s="11"/>
      <c r="T30" s="32"/>
      <c r="U30" s="17"/>
      <c r="V30" s="49"/>
    </row>
    <row r="31" spans="1:22" x14ac:dyDescent="0.25">
      <c r="A31" s="45"/>
      <c r="B31" s="7"/>
      <c r="C31" s="8"/>
      <c r="D31" s="7"/>
      <c r="E31" s="7"/>
      <c r="F31" s="7"/>
      <c r="G31" s="7"/>
      <c r="H31" s="8"/>
      <c r="I31" s="8"/>
      <c r="J31" s="8"/>
      <c r="K31" s="8"/>
      <c r="L31" s="8"/>
      <c r="M31" s="9"/>
      <c r="N31" s="9"/>
      <c r="O31" s="10"/>
      <c r="P31" s="10"/>
      <c r="Q31" s="10"/>
      <c r="R31" s="11"/>
      <c r="S31" s="11"/>
      <c r="T31" s="32"/>
      <c r="U31" s="17"/>
      <c r="V31" s="49"/>
    </row>
    <row r="32" spans="1:22" x14ac:dyDescent="0.25">
      <c r="A32" s="45"/>
      <c r="B32" s="7"/>
      <c r="C32" s="12"/>
      <c r="D32" s="7"/>
      <c r="E32" s="7"/>
      <c r="F32" s="7"/>
      <c r="G32" s="7"/>
      <c r="H32" s="12"/>
      <c r="I32" s="12"/>
      <c r="J32" s="12"/>
      <c r="K32" s="12"/>
      <c r="L32" s="12"/>
      <c r="M32" s="9"/>
      <c r="N32" s="9"/>
      <c r="O32" s="10"/>
      <c r="P32" s="10"/>
      <c r="Q32" s="10"/>
      <c r="R32" s="8"/>
      <c r="S32" s="8"/>
      <c r="T32" s="32"/>
      <c r="U32" s="17"/>
      <c r="V32" s="49"/>
    </row>
    <row r="33" spans="1:22" x14ac:dyDescent="0.25">
      <c r="A33" s="45"/>
      <c r="B33" s="7"/>
      <c r="C33" s="8"/>
      <c r="D33" s="7"/>
      <c r="E33" s="7"/>
      <c r="F33" s="7"/>
      <c r="G33" s="7"/>
      <c r="H33" s="8"/>
      <c r="I33" s="8"/>
      <c r="J33" s="8"/>
      <c r="K33" s="8"/>
      <c r="L33" s="8"/>
      <c r="M33" s="9"/>
      <c r="N33" s="9"/>
      <c r="O33" s="10"/>
      <c r="P33" s="10"/>
      <c r="Q33" s="10"/>
      <c r="R33" s="11"/>
      <c r="S33" s="11"/>
      <c r="T33" s="30"/>
      <c r="U33" s="17"/>
      <c r="V33" s="49"/>
    </row>
    <row r="34" spans="1:22" x14ac:dyDescent="0.25">
      <c r="A34" s="45"/>
      <c r="B34" s="7"/>
      <c r="C34" s="8"/>
      <c r="D34" s="7"/>
      <c r="E34" s="7"/>
      <c r="F34" s="7"/>
      <c r="G34" s="7"/>
      <c r="H34" s="8"/>
      <c r="I34" s="8"/>
      <c r="J34" s="8"/>
      <c r="K34" s="8"/>
      <c r="L34" s="8"/>
      <c r="M34" s="9"/>
      <c r="N34" s="9"/>
      <c r="O34" s="10"/>
      <c r="P34" s="10"/>
      <c r="Q34" s="10"/>
      <c r="R34" s="11"/>
      <c r="S34" s="11"/>
      <c r="T34" s="33"/>
      <c r="U34" s="17"/>
      <c r="V34" s="49"/>
    </row>
    <row r="35" spans="1:22" x14ac:dyDescent="0.25">
      <c r="A35" s="45"/>
      <c r="B35" s="7"/>
      <c r="C35" s="8"/>
      <c r="D35" s="7"/>
      <c r="E35" s="7"/>
      <c r="F35" s="7"/>
      <c r="G35" s="7"/>
      <c r="H35" s="8"/>
      <c r="I35" s="8"/>
      <c r="J35" s="8"/>
      <c r="K35" s="8"/>
      <c r="L35" s="8"/>
      <c r="M35" s="9"/>
      <c r="N35" s="9"/>
      <c r="O35" s="10"/>
      <c r="P35" s="10"/>
      <c r="Q35" s="10"/>
      <c r="R35" s="11"/>
      <c r="S35" s="11"/>
      <c r="T35" s="32"/>
      <c r="U35" s="17"/>
      <c r="V35" s="49"/>
    </row>
    <row r="36" spans="1:22" x14ac:dyDescent="0.25">
      <c r="A36" s="45"/>
      <c r="B36" s="7"/>
      <c r="C36" s="8"/>
      <c r="D36" s="7"/>
      <c r="E36" s="7"/>
      <c r="F36" s="7"/>
      <c r="G36" s="7"/>
      <c r="H36" s="8"/>
      <c r="I36" s="8"/>
      <c r="J36" s="8"/>
      <c r="K36" s="8"/>
      <c r="L36" s="8"/>
      <c r="M36" s="9"/>
      <c r="N36" s="9"/>
      <c r="O36" s="10"/>
      <c r="P36" s="10"/>
      <c r="Q36" s="10"/>
      <c r="R36" s="11"/>
      <c r="S36" s="11"/>
      <c r="T36" s="32"/>
      <c r="U36" s="17"/>
      <c r="V36" s="49"/>
    </row>
    <row r="37" spans="1:22" x14ac:dyDescent="0.25">
      <c r="A37" s="45"/>
      <c r="B37" s="7"/>
      <c r="C37" s="8"/>
      <c r="D37" s="7"/>
      <c r="E37" s="7"/>
      <c r="F37" s="7"/>
      <c r="G37" s="7"/>
      <c r="H37" s="8"/>
      <c r="I37" s="8"/>
      <c r="J37" s="8"/>
      <c r="K37" s="8"/>
      <c r="L37" s="8"/>
      <c r="M37" s="9"/>
      <c r="N37" s="9"/>
      <c r="O37" s="10"/>
      <c r="P37" s="10"/>
      <c r="Q37" s="10"/>
      <c r="R37" s="11"/>
      <c r="S37" s="11"/>
      <c r="T37" s="32"/>
      <c r="U37" s="17"/>
      <c r="V37" s="49"/>
    </row>
    <row r="38" spans="1:22" x14ac:dyDescent="0.25">
      <c r="A38" s="45"/>
      <c r="B38" s="7"/>
      <c r="C38" s="12"/>
      <c r="D38" s="7"/>
      <c r="E38" s="7"/>
      <c r="F38" s="7"/>
      <c r="G38" s="7"/>
      <c r="H38" s="12"/>
      <c r="I38" s="12"/>
      <c r="J38" s="12"/>
      <c r="K38" s="12"/>
      <c r="L38" s="12"/>
      <c r="M38" s="9"/>
      <c r="N38" s="9"/>
      <c r="O38" s="15"/>
      <c r="P38" s="15"/>
      <c r="Q38" s="15"/>
      <c r="R38" s="9"/>
      <c r="S38" s="9"/>
      <c r="T38" s="32"/>
      <c r="U38" s="18"/>
      <c r="V38" s="49"/>
    </row>
    <row r="39" spans="1:22" x14ac:dyDescent="0.25">
      <c r="A39" s="45"/>
      <c r="B39" s="7"/>
      <c r="C39" s="12"/>
      <c r="D39" s="7"/>
      <c r="E39" s="7"/>
      <c r="F39" s="7"/>
      <c r="G39" s="7"/>
      <c r="H39" s="12"/>
      <c r="I39" s="12"/>
      <c r="J39" s="12"/>
      <c r="K39" s="12"/>
      <c r="L39" s="12"/>
      <c r="M39" s="9"/>
      <c r="N39" s="9"/>
      <c r="O39" s="15"/>
      <c r="P39" s="15"/>
      <c r="Q39" s="15"/>
      <c r="R39" s="9"/>
      <c r="S39" s="9"/>
      <c r="T39" s="32"/>
      <c r="U39" s="18"/>
      <c r="V39" s="49"/>
    </row>
    <row r="40" spans="1:22" x14ac:dyDescent="0.25">
      <c r="A40" s="45"/>
      <c r="B40" s="7"/>
      <c r="C40" s="12"/>
      <c r="D40" s="7"/>
      <c r="E40" s="7"/>
      <c r="F40" s="7"/>
      <c r="G40" s="7"/>
      <c r="H40" s="12"/>
      <c r="I40" s="12"/>
      <c r="J40" s="12"/>
      <c r="K40" s="12"/>
      <c r="L40" s="12"/>
      <c r="M40" s="9"/>
      <c r="N40" s="9"/>
      <c r="O40" s="15"/>
      <c r="P40" s="15"/>
      <c r="Q40" s="15"/>
      <c r="R40" s="9"/>
      <c r="S40" s="9"/>
      <c r="T40" s="32"/>
      <c r="U40" s="18"/>
      <c r="V40" s="49"/>
    </row>
    <row r="41" spans="1:22" x14ac:dyDescent="0.25">
      <c r="A41" s="45"/>
      <c r="B41" s="7"/>
      <c r="C41" s="12"/>
      <c r="D41" s="7"/>
      <c r="E41" s="7"/>
      <c r="F41" s="7"/>
      <c r="G41" s="7"/>
      <c r="H41" s="12"/>
      <c r="I41" s="12"/>
      <c r="J41" s="12"/>
      <c r="K41" s="12"/>
      <c r="L41" s="12"/>
      <c r="M41" s="9"/>
      <c r="N41" s="9"/>
      <c r="O41" s="15"/>
      <c r="P41" s="15"/>
      <c r="Q41" s="15"/>
      <c r="R41" s="9"/>
      <c r="S41" s="9"/>
      <c r="T41" s="32"/>
      <c r="U41" s="18"/>
      <c r="V41" s="49"/>
    </row>
    <row r="42" spans="1:22" x14ac:dyDescent="0.25">
      <c r="A42" s="45"/>
      <c r="B42" s="7"/>
      <c r="C42" s="8"/>
      <c r="D42" s="7"/>
      <c r="E42" s="7"/>
      <c r="F42" s="7"/>
      <c r="G42" s="7"/>
      <c r="H42" s="8"/>
      <c r="I42" s="8"/>
      <c r="J42" s="8"/>
      <c r="K42" s="8"/>
      <c r="L42" s="8"/>
      <c r="M42" s="9"/>
      <c r="N42" s="9"/>
      <c r="O42" s="10"/>
      <c r="P42" s="10"/>
      <c r="Q42" s="10"/>
      <c r="R42" s="9"/>
      <c r="S42" s="9"/>
      <c r="T42" s="34"/>
      <c r="U42" s="17"/>
      <c r="V42" s="49"/>
    </row>
    <row r="43" spans="1:22" x14ac:dyDescent="0.25">
      <c r="A43" s="45"/>
      <c r="B43" s="7"/>
      <c r="C43" s="8"/>
      <c r="D43" s="7"/>
      <c r="E43" s="7"/>
      <c r="F43" s="7"/>
      <c r="G43" s="7"/>
      <c r="H43" s="8"/>
      <c r="I43" s="8"/>
      <c r="J43" s="8"/>
      <c r="K43" s="8"/>
      <c r="L43" s="8"/>
      <c r="M43" s="9"/>
      <c r="N43" s="9"/>
      <c r="O43" s="10"/>
      <c r="P43" s="10"/>
      <c r="Q43" s="10"/>
      <c r="R43" s="9"/>
      <c r="S43" s="9"/>
      <c r="T43" s="35"/>
      <c r="U43" s="17"/>
      <c r="V43" s="49"/>
    </row>
    <row r="44" spans="1:22" x14ac:dyDescent="0.25">
      <c r="A44" s="45"/>
      <c r="B44" s="7"/>
      <c r="C44" s="8"/>
      <c r="D44" s="7"/>
      <c r="E44" s="7"/>
      <c r="F44" s="7"/>
      <c r="G44" s="7"/>
      <c r="H44" s="8"/>
      <c r="I44" s="8"/>
      <c r="J44" s="8"/>
      <c r="K44" s="8"/>
      <c r="L44" s="8"/>
      <c r="M44" s="9"/>
      <c r="N44" s="9"/>
      <c r="O44" s="10"/>
      <c r="P44" s="10"/>
      <c r="Q44" s="10"/>
      <c r="R44" s="9"/>
      <c r="S44" s="9"/>
      <c r="T44" s="35"/>
      <c r="U44" s="18"/>
      <c r="V44" s="49"/>
    </row>
    <row r="45" spans="1:22" x14ac:dyDescent="0.25">
      <c r="A45" s="45"/>
      <c r="B45" s="7"/>
      <c r="C45" s="8"/>
      <c r="D45" s="7"/>
      <c r="E45" s="7"/>
      <c r="F45" s="7"/>
      <c r="G45" s="7"/>
      <c r="H45" s="8"/>
      <c r="I45" s="8"/>
      <c r="J45" s="8"/>
      <c r="K45" s="8"/>
      <c r="L45" s="8"/>
      <c r="M45" s="9"/>
      <c r="N45" s="9"/>
      <c r="O45" s="10"/>
      <c r="P45" s="10"/>
      <c r="Q45" s="10"/>
      <c r="R45" s="9"/>
      <c r="S45" s="9"/>
      <c r="T45" s="35"/>
      <c r="U45" s="18"/>
      <c r="V45" s="49"/>
    </row>
    <row r="46" spans="1:22" x14ac:dyDescent="0.25">
      <c r="A46" s="45"/>
      <c r="B46" s="9"/>
      <c r="C46" s="8"/>
      <c r="D46" s="9"/>
      <c r="E46" s="9"/>
      <c r="F46" s="9"/>
      <c r="G46" s="9"/>
      <c r="H46" s="8"/>
      <c r="I46" s="8"/>
      <c r="J46" s="8"/>
      <c r="K46" s="8"/>
      <c r="L46" s="8"/>
      <c r="M46" s="9"/>
      <c r="N46" s="9"/>
      <c r="O46" s="10"/>
      <c r="P46" s="10"/>
      <c r="Q46" s="10"/>
      <c r="R46" s="11"/>
      <c r="S46" s="11"/>
      <c r="T46" s="36"/>
      <c r="U46" s="18"/>
      <c r="V46" s="49"/>
    </row>
    <row r="47" spans="1:22" x14ac:dyDescent="0.25">
      <c r="A47" s="45"/>
      <c r="B47" s="7"/>
      <c r="C47" s="8"/>
      <c r="D47" s="7"/>
      <c r="E47" s="7"/>
      <c r="F47" s="7"/>
      <c r="G47" s="7"/>
      <c r="H47" s="8"/>
      <c r="I47" s="8"/>
      <c r="J47" s="8"/>
      <c r="K47" s="8"/>
      <c r="L47" s="8"/>
      <c r="M47" s="9"/>
      <c r="N47" s="9"/>
      <c r="O47" s="10"/>
      <c r="P47" s="10"/>
      <c r="Q47" s="10"/>
      <c r="R47" s="9"/>
      <c r="S47" s="9"/>
      <c r="T47" s="33"/>
      <c r="U47" s="18"/>
      <c r="V47" s="49"/>
    </row>
    <row r="48" spans="1:22" x14ac:dyDescent="0.25">
      <c r="A48" s="45"/>
      <c r="B48" s="7"/>
      <c r="C48" s="8"/>
      <c r="D48" s="7"/>
      <c r="E48" s="7"/>
      <c r="F48" s="7"/>
      <c r="G48" s="7"/>
      <c r="H48" s="8"/>
      <c r="I48" s="8"/>
      <c r="J48" s="8"/>
      <c r="K48" s="8"/>
      <c r="L48" s="8"/>
      <c r="M48" s="9"/>
      <c r="N48" s="9"/>
      <c r="O48" s="10"/>
      <c r="P48" s="10"/>
      <c r="Q48" s="10"/>
      <c r="R48" s="9"/>
      <c r="S48" s="9"/>
      <c r="T48" s="33"/>
      <c r="U48" s="18"/>
      <c r="V48" s="49"/>
    </row>
    <row r="49" spans="1:22" x14ac:dyDescent="0.25">
      <c r="A49" s="45"/>
      <c r="B49" s="7"/>
      <c r="C49" s="8"/>
      <c r="D49" s="7"/>
      <c r="E49" s="7"/>
      <c r="F49" s="7"/>
      <c r="G49" s="7"/>
      <c r="H49" s="8"/>
      <c r="I49" s="8"/>
      <c r="J49" s="8"/>
      <c r="K49" s="8"/>
      <c r="L49" s="8"/>
      <c r="M49" s="9"/>
      <c r="N49" s="9"/>
      <c r="O49" s="10"/>
      <c r="P49" s="10"/>
      <c r="Q49" s="10"/>
      <c r="R49" s="11"/>
      <c r="S49" s="11"/>
      <c r="T49" s="37"/>
      <c r="U49" s="18"/>
      <c r="V49" s="49"/>
    </row>
    <row r="50" spans="1:22" x14ac:dyDescent="0.25">
      <c r="A50" s="45"/>
      <c r="B50" s="7"/>
      <c r="C50" s="8"/>
      <c r="D50" s="7"/>
      <c r="E50" s="7"/>
      <c r="F50" s="7"/>
      <c r="G50" s="7"/>
      <c r="H50" s="8"/>
      <c r="I50" s="8"/>
      <c r="J50" s="8"/>
      <c r="K50" s="8"/>
      <c r="L50" s="8"/>
      <c r="M50" s="9"/>
      <c r="N50" s="9"/>
      <c r="O50" s="10"/>
      <c r="P50" s="10"/>
      <c r="Q50" s="10"/>
      <c r="R50" s="9"/>
      <c r="S50" s="9"/>
      <c r="T50" s="37"/>
      <c r="U50" s="18"/>
      <c r="V50" s="49"/>
    </row>
    <row r="51" spans="1:22" x14ac:dyDescent="0.25">
      <c r="A51" s="45"/>
      <c r="B51" s="7"/>
      <c r="C51" s="8"/>
      <c r="D51" s="7"/>
      <c r="E51" s="7"/>
      <c r="F51" s="7"/>
      <c r="G51" s="7"/>
      <c r="H51" s="8"/>
      <c r="I51" s="8"/>
      <c r="J51" s="8"/>
      <c r="K51" s="8"/>
      <c r="L51" s="8"/>
      <c r="M51" s="9"/>
      <c r="N51" s="9"/>
      <c r="O51" s="16"/>
      <c r="P51" s="16"/>
      <c r="Q51" s="16"/>
      <c r="R51" s="9"/>
      <c r="S51" s="9"/>
      <c r="T51" s="32"/>
      <c r="U51" s="18"/>
      <c r="V51" s="49"/>
    </row>
    <row r="52" spans="1:22" x14ac:dyDescent="0.25">
      <c r="A52" s="45"/>
      <c r="B52" s="7"/>
      <c r="C52" s="8"/>
      <c r="D52" s="7"/>
      <c r="E52" s="7"/>
      <c r="F52" s="7"/>
      <c r="G52" s="7"/>
      <c r="H52" s="8"/>
      <c r="I52" s="8"/>
      <c r="J52" s="8"/>
      <c r="K52" s="8"/>
      <c r="L52" s="8"/>
      <c r="M52" s="9"/>
      <c r="N52" s="9"/>
      <c r="O52" s="16"/>
      <c r="P52" s="16"/>
      <c r="Q52" s="16"/>
      <c r="R52" s="9"/>
      <c r="S52" s="9"/>
      <c r="T52" s="33"/>
      <c r="U52" s="18"/>
      <c r="V52" s="49"/>
    </row>
    <row r="53" spans="1:22" x14ac:dyDescent="0.25">
      <c r="A53" s="45"/>
      <c r="B53" s="7"/>
      <c r="C53" s="8"/>
      <c r="D53" s="7"/>
      <c r="E53" s="7"/>
      <c r="F53" s="7"/>
      <c r="G53" s="7"/>
      <c r="H53" s="8"/>
      <c r="I53" s="8"/>
      <c r="J53" s="8"/>
      <c r="K53" s="8"/>
      <c r="L53" s="8"/>
      <c r="M53" s="9"/>
      <c r="N53" s="9"/>
      <c r="O53" s="16"/>
      <c r="P53" s="16"/>
      <c r="Q53" s="16"/>
      <c r="R53" s="9"/>
      <c r="S53" s="9"/>
      <c r="T53" s="33"/>
      <c r="U53" s="18"/>
      <c r="V53" s="49"/>
    </row>
    <row r="54" spans="1:22" x14ac:dyDescent="0.25">
      <c r="A54" s="45"/>
      <c r="B54" s="7"/>
      <c r="C54" s="8"/>
      <c r="D54" s="7"/>
      <c r="E54" s="7"/>
      <c r="F54" s="7"/>
      <c r="G54" s="7"/>
      <c r="H54" s="8"/>
      <c r="I54" s="8"/>
      <c r="J54" s="8"/>
      <c r="K54" s="8"/>
      <c r="L54" s="8"/>
      <c r="M54" s="9"/>
      <c r="N54" s="9"/>
      <c r="O54" s="16"/>
      <c r="P54" s="16"/>
      <c r="Q54" s="16"/>
      <c r="R54" s="11"/>
      <c r="S54" s="11"/>
      <c r="T54" s="32"/>
      <c r="U54" s="18"/>
      <c r="V54" s="49"/>
    </row>
    <row r="55" spans="1:22" x14ac:dyDescent="0.25">
      <c r="A55" s="45"/>
      <c r="B55" s="7"/>
      <c r="C55" s="8"/>
      <c r="D55" s="7"/>
      <c r="E55" s="7"/>
      <c r="F55" s="7"/>
      <c r="G55" s="7"/>
      <c r="H55" s="8"/>
      <c r="I55" s="8"/>
      <c r="J55" s="8"/>
      <c r="K55" s="8"/>
      <c r="L55" s="8"/>
      <c r="M55" s="9"/>
      <c r="N55" s="9"/>
      <c r="O55" s="16"/>
      <c r="P55" s="16"/>
      <c r="Q55" s="16"/>
      <c r="R55" s="11"/>
      <c r="S55" s="11"/>
      <c r="T55" s="32"/>
      <c r="U55" s="18"/>
      <c r="V55" s="49"/>
    </row>
    <row r="56" spans="1:22" x14ac:dyDescent="0.25">
      <c r="A56" s="45"/>
      <c r="B56" s="7"/>
      <c r="C56" s="8"/>
      <c r="D56" s="7"/>
      <c r="E56" s="7"/>
      <c r="F56" s="7"/>
      <c r="G56" s="7"/>
      <c r="H56" s="8"/>
      <c r="I56" s="8"/>
      <c r="J56" s="8"/>
      <c r="K56" s="8"/>
      <c r="L56" s="8"/>
      <c r="M56" s="9"/>
      <c r="N56" s="9"/>
      <c r="O56" s="16"/>
      <c r="P56" s="16"/>
      <c r="Q56" s="16"/>
      <c r="R56" s="11"/>
      <c r="S56" s="11"/>
      <c r="T56" s="33"/>
      <c r="U56" s="18"/>
      <c r="V56" s="49"/>
    </row>
    <row r="57" spans="1:22" x14ac:dyDescent="0.25">
      <c r="A57" s="45"/>
      <c r="B57" s="7"/>
      <c r="C57" s="8"/>
      <c r="D57" s="7"/>
      <c r="E57" s="7"/>
      <c r="F57" s="7"/>
      <c r="G57" s="7"/>
      <c r="H57" s="8"/>
      <c r="I57" s="8"/>
      <c r="J57" s="8"/>
      <c r="K57" s="8"/>
      <c r="L57" s="8"/>
      <c r="M57" s="9"/>
      <c r="N57" s="9"/>
      <c r="O57" s="16"/>
      <c r="P57" s="16"/>
      <c r="Q57" s="16"/>
      <c r="R57" s="11"/>
      <c r="S57" s="11"/>
      <c r="T57" s="33"/>
      <c r="U57" s="18"/>
      <c r="V57" s="49"/>
    </row>
    <row r="58" spans="1:22" x14ac:dyDescent="0.25">
      <c r="A58" s="45"/>
      <c r="B58" s="7"/>
      <c r="C58" s="8"/>
      <c r="D58" s="7"/>
      <c r="E58" s="7"/>
      <c r="F58" s="7"/>
      <c r="G58" s="7"/>
      <c r="H58" s="8"/>
      <c r="I58" s="8"/>
      <c r="J58" s="8"/>
      <c r="K58" s="8"/>
      <c r="L58" s="8"/>
      <c r="M58" s="9"/>
      <c r="N58" s="9"/>
      <c r="O58" s="16"/>
      <c r="P58" s="16"/>
      <c r="Q58" s="16"/>
      <c r="R58" s="9"/>
      <c r="S58" s="9"/>
      <c r="T58" s="33"/>
      <c r="U58" s="18"/>
      <c r="V58" s="49"/>
    </row>
    <row r="59" spans="1:22" x14ac:dyDescent="0.25">
      <c r="A59" s="45"/>
      <c r="B59" s="7"/>
      <c r="C59" s="8"/>
      <c r="D59" s="7"/>
      <c r="E59" s="7"/>
      <c r="F59" s="7"/>
      <c r="G59" s="7"/>
      <c r="H59" s="8"/>
      <c r="I59" s="8"/>
      <c r="J59" s="8"/>
      <c r="K59" s="8"/>
      <c r="L59" s="8"/>
      <c r="M59" s="9"/>
      <c r="N59" s="9"/>
      <c r="O59" s="16"/>
      <c r="P59" s="16"/>
      <c r="Q59" s="16"/>
      <c r="R59" s="9"/>
      <c r="S59" s="9"/>
      <c r="T59" s="33"/>
      <c r="U59" s="18"/>
      <c r="V59" s="49"/>
    </row>
    <row r="60" spans="1:22" x14ac:dyDescent="0.25">
      <c r="A60" s="45"/>
      <c r="B60" s="7"/>
      <c r="C60" s="8"/>
      <c r="D60" s="7"/>
      <c r="E60" s="7"/>
      <c r="F60" s="7"/>
      <c r="G60" s="7"/>
      <c r="H60" s="8"/>
      <c r="I60" s="8"/>
      <c r="J60" s="8"/>
      <c r="K60" s="8"/>
      <c r="L60" s="8"/>
      <c r="M60" s="9"/>
      <c r="N60" s="9"/>
      <c r="O60" s="16"/>
      <c r="P60" s="16"/>
      <c r="Q60" s="16"/>
      <c r="R60" s="9"/>
      <c r="S60" s="9"/>
      <c r="T60" s="33"/>
      <c r="U60" s="18"/>
      <c r="V60" s="49"/>
    </row>
    <row r="61" spans="1:22" x14ac:dyDescent="0.25">
      <c r="A61" s="45"/>
      <c r="B61" s="7"/>
      <c r="C61" s="8"/>
      <c r="D61" s="7"/>
      <c r="E61" s="7"/>
      <c r="F61" s="7"/>
      <c r="G61" s="7"/>
      <c r="H61" s="8"/>
      <c r="I61" s="8"/>
      <c r="J61" s="8"/>
      <c r="K61" s="8"/>
      <c r="L61" s="8"/>
      <c r="M61" s="9"/>
      <c r="N61" s="9"/>
      <c r="O61" s="16"/>
      <c r="P61" s="16"/>
      <c r="Q61" s="16"/>
      <c r="R61" s="9"/>
      <c r="S61" s="9"/>
      <c r="T61" s="33"/>
      <c r="U61" s="18"/>
      <c r="V61" s="49"/>
    </row>
    <row r="62" spans="1:22" x14ac:dyDescent="0.25">
      <c r="A62" s="45"/>
      <c r="B62" s="7"/>
      <c r="C62" s="8"/>
      <c r="D62" s="7"/>
      <c r="E62" s="7"/>
      <c r="F62" s="7"/>
      <c r="G62" s="7"/>
      <c r="H62" s="8"/>
      <c r="I62" s="8"/>
      <c r="J62" s="8"/>
      <c r="K62" s="8"/>
      <c r="L62" s="8"/>
      <c r="M62" s="9"/>
      <c r="N62" s="9"/>
      <c r="O62" s="16"/>
      <c r="P62" s="16"/>
      <c r="Q62" s="16"/>
      <c r="R62" s="9"/>
      <c r="S62" s="9"/>
      <c r="T62" s="33"/>
      <c r="U62" s="18"/>
      <c r="V62" s="49"/>
    </row>
    <row r="63" spans="1:22" x14ac:dyDescent="0.25">
      <c r="A63" s="45"/>
      <c r="B63" s="7"/>
      <c r="C63" s="12"/>
      <c r="D63" s="7"/>
      <c r="E63" s="7"/>
      <c r="F63" s="7"/>
      <c r="G63" s="7"/>
      <c r="H63" s="12"/>
      <c r="I63" s="12"/>
      <c r="J63" s="12"/>
      <c r="K63" s="12"/>
      <c r="L63" s="12"/>
      <c r="M63" s="9"/>
      <c r="N63" s="9"/>
      <c r="O63" s="16"/>
      <c r="P63" s="16"/>
      <c r="Q63" s="16"/>
      <c r="R63" s="9"/>
      <c r="S63" s="9"/>
      <c r="T63" s="32"/>
      <c r="U63" s="18"/>
      <c r="V63" s="49"/>
    </row>
    <row r="64" spans="1:22" x14ac:dyDescent="0.25">
      <c r="A64" s="45"/>
      <c r="B64" s="7"/>
      <c r="C64" s="12"/>
      <c r="D64" s="7"/>
      <c r="E64" s="7"/>
      <c r="F64" s="7"/>
      <c r="G64" s="7"/>
      <c r="H64" s="12"/>
      <c r="I64" s="12"/>
      <c r="J64" s="12"/>
      <c r="K64" s="12"/>
      <c r="L64" s="12"/>
      <c r="M64" s="9"/>
      <c r="N64" s="9"/>
      <c r="O64" s="14"/>
      <c r="P64" s="14"/>
      <c r="Q64" s="14"/>
      <c r="R64" s="9"/>
      <c r="S64" s="9"/>
      <c r="T64" s="33"/>
      <c r="U64" s="18"/>
      <c r="V64" s="49"/>
    </row>
    <row r="65" spans="1:22" x14ac:dyDescent="0.25">
      <c r="A65" s="45"/>
      <c r="B65" s="7"/>
      <c r="C65" s="8"/>
      <c r="D65" s="7"/>
      <c r="E65" s="7"/>
      <c r="F65" s="7"/>
      <c r="G65" s="7"/>
      <c r="H65" s="8"/>
      <c r="I65" s="8"/>
      <c r="J65" s="8"/>
      <c r="K65" s="8"/>
      <c r="L65" s="8"/>
      <c r="M65" s="9"/>
      <c r="N65" s="9"/>
      <c r="O65" s="14"/>
      <c r="P65" s="14"/>
      <c r="Q65" s="14"/>
      <c r="R65" s="11"/>
      <c r="S65" s="11"/>
      <c r="T65" s="37"/>
      <c r="U65" s="19"/>
      <c r="V65" s="49"/>
    </row>
    <row r="66" spans="1:22" x14ac:dyDescent="0.25">
      <c r="A66" s="45"/>
      <c r="B66" s="7"/>
      <c r="C66" s="8"/>
      <c r="D66" s="7"/>
      <c r="E66" s="7"/>
      <c r="F66" s="7"/>
      <c r="G66" s="7"/>
      <c r="H66" s="8"/>
      <c r="I66" s="8"/>
      <c r="J66" s="8"/>
      <c r="K66" s="8"/>
      <c r="L66" s="8"/>
      <c r="M66" s="9"/>
      <c r="N66" s="9"/>
      <c r="O66" s="14"/>
      <c r="P66" s="14"/>
      <c r="Q66" s="14"/>
      <c r="R66" s="11"/>
      <c r="S66" s="11"/>
      <c r="T66" s="37"/>
      <c r="U66" s="19"/>
      <c r="V66" s="49"/>
    </row>
    <row r="67" spans="1:22" x14ac:dyDescent="0.25">
      <c r="A67" s="45"/>
      <c r="B67" s="7"/>
      <c r="C67" s="8"/>
      <c r="D67" s="7"/>
      <c r="E67" s="7"/>
      <c r="F67" s="7"/>
      <c r="G67" s="7"/>
      <c r="H67" s="8"/>
      <c r="I67" s="8"/>
      <c r="J67" s="8"/>
      <c r="K67" s="8"/>
      <c r="L67" s="8"/>
      <c r="M67" s="9"/>
      <c r="N67" s="9"/>
      <c r="O67" s="14"/>
      <c r="P67" s="14"/>
      <c r="Q67" s="14"/>
      <c r="R67" s="11"/>
      <c r="S67" s="11"/>
      <c r="T67" s="33"/>
      <c r="U67" s="18"/>
      <c r="V67" s="49"/>
    </row>
    <row r="68" spans="1:22" x14ac:dyDescent="0.25">
      <c r="A68" s="45"/>
      <c r="B68" s="7"/>
      <c r="C68" s="8"/>
      <c r="D68" s="7"/>
      <c r="E68" s="7"/>
      <c r="F68" s="7"/>
      <c r="G68" s="7"/>
      <c r="H68" s="8"/>
      <c r="I68" s="8"/>
      <c r="J68" s="8"/>
      <c r="K68" s="8"/>
      <c r="L68" s="8"/>
      <c r="M68" s="9"/>
      <c r="N68" s="9"/>
      <c r="O68" s="14"/>
      <c r="P68" s="14"/>
      <c r="Q68" s="14"/>
      <c r="R68" s="11"/>
      <c r="S68" s="11"/>
      <c r="T68" s="38"/>
      <c r="U68" s="18"/>
      <c r="V68" s="49"/>
    </row>
    <row r="69" spans="1:22" x14ac:dyDescent="0.25">
      <c r="A69" s="45"/>
      <c r="B69" s="7"/>
      <c r="C69" s="8"/>
      <c r="D69" s="7"/>
      <c r="E69" s="7"/>
      <c r="F69" s="7"/>
      <c r="G69" s="7"/>
      <c r="H69" s="8"/>
      <c r="I69" s="8"/>
      <c r="J69" s="8"/>
      <c r="K69" s="8"/>
      <c r="L69" s="8"/>
      <c r="M69" s="9"/>
      <c r="N69" s="9"/>
      <c r="O69" s="14"/>
      <c r="P69" s="14"/>
      <c r="Q69" s="14"/>
      <c r="R69" s="9"/>
      <c r="S69" s="9"/>
      <c r="T69" s="33"/>
      <c r="U69" s="18"/>
      <c r="V69" s="49"/>
    </row>
    <row r="70" spans="1:22" x14ac:dyDescent="0.25">
      <c r="A70" s="45"/>
      <c r="B70" s="7"/>
      <c r="C70" s="8"/>
      <c r="D70" s="7"/>
      <c r="E70" s="7"/>
      <c r="F70" s="7"/>
      <c r="G70" s="7"/>
      <c r="H70" s="8"/>
      <c r="I70" s="8"/>
      <c r="J70" s="8"/>
      <c r="K70" s="8"/>
      <c r="L70" s="8"/>
      <c r="M70" s="9"/>
      <c r="N70" s="9"/>
      <c r="O70" s="14"/>
      <c r="P70" s="14"/>
      <c r="Q70" s="14"/>
      <c r="R70" s="9"/>
      <c r="S70" s="9"/>
      <c r="T70" s="33"/>
      <c r="U70" s="18"/>
      <c r="V70" s="49"/>
    </row>
    <row r="71" spans="1:22" x14ac:dyDescent="0.25">
      <c r="A71" s="45"/>
      <c r="B71" s="7"/>
      <c r="C71" s="8"/>
      <c r="D71" s="7"/>
      <c r="E71" s="7"/>
      <c r="F71" s="7"/>
      <c r="G71" s="7"/>
      <c r="H71" s="8"/>
      <c r="I71" s="8"/>
      <c r="J71" s="8"/>
      <c r="K71" s="8"/>
      <c r="L71" s="8"/>
      <c r="M71" s="9"/>
      <c r="N71" s="9"/>
      <c r="O71" s="14"/>
      <c r="P71" s="14"/>
      <c r="Q71" s="14"/>
      <c r="R71" s="9"/>
      <c r="S71" s="9"/>
      <c r="T71" s="33"/>
      <c r="U71" s="18"/>
      <c r="V71" s="49"/>
    </row>
    <row r="72" spans="1:22" x14ac:dyDescent="0.25">
      <c r="A72" s="45"/>
      <c r="B72" s="7"/>
      <c r="C72" s="8"/>
      <c r="D72" s="7"/>
      <c r="E72" s="7"/>
      <c r="F72" s="7"/>
      <c r="G72" s="7"/>
      <c r="H72" s="8"/>
      <c r="I72" s="8"/>
      <c r="J72" s="8"/>
      <c r="K72" s="8"/>
      <c r="L72" s="8"/>
      <c r="M72" s="9"/>
      <c r="N72" s="9"/>
      <c r="O72" s="15"/>
      <c r="P72" s="15"/>
      <c r="Q72" s="15"/>
      <c r="R72" s="9"/>
      <c r="S72" s="9"/>
      <c r="T72" s="39"/>
      <c r="U72" s="19"/>
      <c r="V72" s="49"/>
    </row>
    <row r="73" spans="1:22" x14ac:dyDescent="0.25">
      <c r="A73" s="45"/>
      <c r="B73" s="7"/>
      <c r="C73" s="11"/>
      <c r="D73" s="7"/>
      <c r="E73" s="7"/>
      <c r="F73" s="7"/>
      <c r="G73" s="7"/>
      <c r="H73" s="11"/>
      <c r="I73" s="11"/>
      <c r="J73" s="11"/>
      <c r="K73" s="11"/>
      <c r="L73" s="11"/>
      <c r="M73" s="9"/>
      <c r="N73" s="9"/>
      <c r="O73" s="16"/>
      <c r="P73" s="16"/>
      <c r="Q73" s="16"/>
      <c r="R73" s="9"/>
      <c r="S73" s="9"/>
      <c r="T73" s="32"/>
      <c r="U73" s="19"/>
      <c r="V73" s="49"/>
    </row>
    <row r="74" spans="1:22" x14ac:dyDescent="0.25">
      <c r="A74" s="45"/>
      <c r="B74" s="7"/>
      <c r="C74" s="11"/>
      <c r="D74" s="7"/>
      <c r="E74" s="7"/>
      <c r="F74" s="7"/>
      <c r="G74" s="7"/>
      <c r="H74" s="11"/>
      <c r="I74" s="11"/>
      <c r="J74" s="11"/>
      <c r="K74" s="11"/>
      <c r="L74" s="11"/>
      <c r="M74" s="9"/>
      <c r="N74" s="9"/>
      <c r="O74" s="16"/>
      <c r="P74" s="16"/>
      <c r="Q74" s="16"/>
      <c r="R74" s="9"/>
      <c r="S74" s="9"/>
      <c r="T74" s="32"/>
      <c r="U74" s="19"/>
      <c r="V74" s="49"/>
    </row>
    <row r="75" spans="1:22" x14ac:dyDescent="0.25">
      <c r="A75" s="45"/>
      <c r="B75" s="7"/>
      <c r="C75" s="8"/>
      <c r="D75" s="7"/>
      <c r="E75" s="7"/>
      <c r="F75" s="7"/>
      <c r="G75" s="7"/>
      <c r="H75" s="8"/>
      <c r="I75" s="8"/>
      <c r="J75" s="8"/>
      <c r="K75" s="8"/>
      <c r="L75" s="8"/>
      <c r="M75" s="9"/>
      <c r="N75" s="9"/>
      <c r="O75" s="16"/>
      <c r="P75" s="16"/>
      <c r="Q75" s="16"/>
      <c r="R75" s="11"/>
      <c r="S75" s="11"/>
      <c r="T75" s="40"/>
      <c r="U75" s="18"/>
      <c r="V75" s="49"/>
    </row>
    <row r="76" spans="1:22" x14ac:dyDescent="0.25">
      <c r="A76" s="45"/>
      <c r="B76" s="7"/>
      <c r="C76" s="8"/>
      <c r="D76" s="7"/>
      <c r="E76" s="7"/>
      <c r="F76" s="7"/>
      <c r="G76" s="7"/>
      <c r="H76" s="8"/>
      <c r="I76" s="8"/>
      <c r="J76" s="8"/>
      <c r="K76" s="8"/>
      <c r="L76" s="8"/>
      <c r="M76" s="9"/>
      <c r="N76" s="9"/>
      <c r="O76" s="16"/>
      <c r="P76" s="16"/>
      <c r="Q76" s="16"/>
      <c r="R76" s="9"/>
      <c r="S76" s="9"/>
      <c r="T76" s="36"/>
      <c r="U76" s="18"/>
      <c r="V76" s="49"/>
    </row>
    <row r="77" spans="1:22" x14ac:dyDescent="0.25">
      <c r="A77" s="45"/>
      <c r="B77" s="7"/>
      <c r="C77" s="8"/>
      <c r="D77" s="7"/>
      <c r="E77" s="7"/>
      <c r="F77" s="7"/>
      <c r="G77" s="7"/>
      <c r="H77" s="8"/>
      <c r="I77" s="8"/>
      <c r="J77" s="8"/>
      <c r="K77" s="8"/>
      <c r="L77" s="8"/>
      <c r="M77" s="9"/>
      <c r="N77" s="9"/>
      <c r="O77" s="16"/>
      <c r="P77" s="16"/>
      <c r="Q77" s="16"/>
      <c r="R77" s="9"/>
      <c r="S77" s="9"/>
      <c r="T77" s="36"/>
      <c r="U77" s="18"/>
      <c r="V77" s="49"/>
    </row>
    <row r="78" spans="1:22" x14ac:dyDescent="0.25">
      <c r="A78" s="45"/>
      <c r="B78" s="7"/>
      <c r="C78" s="8"/>
      <c r="D78" s="7"/>
      <c r="E78" s="7"/>
      <c r="F78" s="7"/>
      <c r="G78" s="7"/>
      <c r="H78" s="8"/>
      <c r="I78" s="8"/>
      <c r="J78" s="8"/>
      <c r="K78" s="8"/>
      <c r="L78" s="8"/>
      <c r="M78" s="9"/>
      <c r="N78" s="9"/>
      <c r="O78" s="16"/>
      <c r="P78" s="16"/>
      <c r="Q78" s="16"/>
      <c r="R78" s="9"/>
      <c r="S78" s="9"/>
      <c r="T78" s="36"/>
      <c r="U78" s="18"/>
      <c r="V78" s="49"/>
    </row>
    <row r="79" spans="1:22" x14ac:dyDescent="0.25">
      <c r="A79" s="45"/>
      <c r="B79" s="7"/>
      <c r="C79" s="8"/>
      <c r="D79" s="7"/>
      <c r="E79" s="9"/>
      <c r="F79" s="9"/>
      <c r="G79" s="9"/>
      <c r="H79" s="8"/>
      <c r="I79" s="8"/>
      <c r="J79" s="8"/>
      <c r="K79" s="8"/>
      <c r="L79" s="8"/>
      <c r="M79" s="9"/>
      <c r="N79" s="9"/>
      <c r="O79" s="14"/>
      <c r="P79" s="14"/>
      <c r="Q79" s="14"/>
      <c r="R79" s="11"/>
      <c r="S79" s="11"/>
      <c r="T79" s="33"/>
      <c r="U79" s="20"/>
      <c r="V79" s="49"/>
    </row>
    <row r="80" spans="1:22" x14ac:dyDescent="0.25">
      <c r="A80" s="45"/>
      <c r="B80" s="7"/>
      <c r="C80" s="8"/>
      <c r="D80" s="7"/>
      <c r="E80" s="7"/>
      <c r="F80" s="7"/>
      <c r="G80" s="7"/>
      <c r="H80" s="8"/>
      <c r="I80" s="8"/>
      <c r="J80" s="8"/>
      <c r="K80" s="8"/>
      <c r="L80" s="8"/>
      <c r="M80" s="9"/>
      <c r="N80" s="9"/>
      <c r="O80" s="15"/>
      <c r="P80" s="15"/>
      <c r="Q80" s="15"/>
      <c r="R80" s="11"/>
      <c r="S80" s="11"/>
      <c r="T80" s="32"/>
      <c r="U80" s="19"/>
      <c r="V80" s="49"/>
    </row>
    <row r="81" spans="1:22" x14ac:dyDescent="0.25">
      <c r="A81" s="45"/>
      <c r="B81" s="7"/>
      <c r="C81" s="8"/>
      <c r="D81" s="7"/>
      <c r="E81" s="7"/>
      <c r="F81" s="7"/>
      <c r="G81" s="7"/>
      <c r="H81" s="8"/>
      <c r="I81" s="8"/>
      <c r="J81" s="8"/>
      <c r="K81" s="8"/>
      <c r="L81" s="8"/>
      <c r="M81" s="9"/>
      <c r="N81" s="9"/>
      <c r="O81" s="7"/>
      <c r="P81" s="7"/>
      <c r="Q81" s="7"/>
      <c r="R81" s="11"/>
      <c r="S81" s="11"/>
      <c r="T81" s="11"/>
      <c r="U81" s="21"/>
      <c r="V81" s="49"/>
    </row>
    <row r="82" spans="1:22" x14ac:dyDescent="0.25">
      <c r="A82" s="45"/>
      <c r="B82" s="45"/>
      <c r="C82" s="45"/>
      <c r="D82" s="45"/>
      <c r="E82" s="45"/>
      <c r="F82" s="45"/>
      <c r="G82" s="45"/>
      <c r="H82" s="45"/>
      <c r="I82" s="45"/>
      <c r="J82" s="45"/>
      <c r="K82" s="45"/>
      <c r="L82" s="45"/>
      <c r="M82" s="45"/>
      <c r="N82" s="45"/>
      <c r="O82" s="45"/>
      <c r="P82" s="45"/>
      <c r="Q82" s="45"/>
      <c r="R82" s="45"/>
      <c r="S82" s="45"/>
      <c r="T82" s="45"/>
      <c r="U82" s="45"/>
      <c r="V82" s="45"/>
    </row>
    <row r="83" spans="1:22" x14ac:dyDescent="0.25">
      <c r="B83" s="46"/>
      <c r="C83" s="43"/>
      <c r="D83" s="47"/>
      <c r="E83" s="46"/>
      <c r="F83" s="46"/>
      <c r="G83" s="46"/>
      <c r="H83" s="43"/>
      <c r="I83" s="43"/>
      <c r="J83" s="43"/>
      <c r="K83" s="43"/>
      <c r="L83" s="43"/>
      <c r="M83" s="43"/>
      <c r="N83" s="43"/>
      <c r="O83" s="43"/>
      <c r="P83" s="43"/>
      <c r="Q83" s="43"/>
      <c r="R83" s="48"/>
      <c r="S83" s="45"/>
      <c r="T83" s="45"/>
      <c r="U83" s="45"/>
      <c r="V83" s="45"/>
    </row>
    <row r="84" spans="1:22" x14ac:dyDescent="0.25">
      <c r="B84" s="46"/>
      <c r="C84" s="43"/>
      <c r="D84" s="47"/>
      <c r="E84" s="46"/>
      <c r="F84" s="46"/>
      <c r="G84" s="46"/>
      <c r="H84" s="43"/>
      <c r="I84" s="43"/>
      <c r="J84" s="43"/>
      <c r="K84" s="43"/>
      <c r="L84" s="43"/>
      <c r="M84" s="43"/>
      <c r="N84" s="43"/>
      <c r="O84" s="43"/>
      <c r="P84" s="43"/>
      <c r="Q84" s="43"/>
      <c r="R84" s="48"/>
      <c r="S84" s="45"/>
      <c r="T84" s="45"/>
      <c r="U84" s="45"/>
      <c r="V84" s="45"/>
    </row>
    <row r="85" spans="1:22" x14ac:dyDescent="0.25">
      <c r="B85" s="46"/>
      <c r="C85" s="43"/>
      <c r="D85" s="47"/>
      <c r="E85" s="46"/>
      <c r="F85" s="46"/>
      <c r="G85" s="46"/>
      <c r="H85" s="43"/>
      <c r="I85" s="43"/>
      <c r="J85" s="43"/>
      <c r="K85" s="43"/>
      <c r="L85" s="43"/>
      <c r="M85" s="43"/>
      <c r="N85" s="43"/>
      <c r="O85" s="43"/>
      <c r="P85" s="43"/>
      <c r="Q85" s="43"/>
      <c r="R85" s="48"/>
      <c r="S85" s="45"/>
      <c r="T85" s="45"/>
      <c r="U85" s="45"/>
      <c r="V85" s="45"/>
    </row>
    <row r="86" spans="1:22" ht="66" customHeight="1" x14ac:dyDescent="0.25">
      <c r="B86" s="211" t="s">
        <v>92</v>
      </c>
      <c r="C86" s="211"/>
      <c r="D86" s="211"/>
      <c r="E86" s="211"/>
      <c r="F86" s="211"/>
      <c r="G86" s="211"/>
      <c r="H86" s="211"/>
      <c r="I86" s="211"/>
      <c r="J86" s="211"/>
      <c r="K86" s="211"/>
      <c r="L86" s="211"/>
      <c r="M86" s="211"/>
      <c r="N86" s="211"/>
      <c r="O86" s="211"/>
      <c r="P86" s="211"/>
      <c r="Q86" s="211"/>
      <c r="R86" s="211"/>
      <c r="S86" s="211"/>
      <c r="T86" s="211"/>
      <c r="U86" s="211"/>
      <c r="V86" s="45"/>
    </row>
    <row r="87" spans="1:22" ht="41.25" customHeight="1" x14ac:dyDescent="0.25">
      <c r="B87" s="212" t="s">
        <v>93</v>
      </c>
      <c r="C87" s="212"/>
      <c r="D87" s="212"/>
      <c r="E87" s="212"/>
      <c r="F87" s="212"/>
      <c r="G87" s="212"/>
      <c r="H87" s="212"/>
      <c r="I87" s="212"/>
      <c r="J87" s="212"/>
      <c r="K87" s="212"/>
      <c r="L87" s="212"/>
      <c r="M87" s="212"/>
      <c r="N87" s="212"/>
      <c r="O87" s="212"/>
      <c r="P87" s="212"/>
      <c r="Q87" s="212"/>
      <c r="R87" s="212"/>
      <c r="S87" s="212"/>
      <c r="T87" s="212"/>
      <c r="U87" s="212"/>
      <c r="V87" s="45"/>
    </row>
    <row r="88" spans="1:22" x14ac:dyDescent="0.25">
      <c r="B88" s="46"/>
      <c r="C88" s="43"/>
      <c r="D88" s="47"/>
      <c r="E88" s="46"/>
      <c r="F88" s="46"/>
      <c r="G88" s="46"/>
      <c r="H88" s="43"/>
      <c r="I88" s="43"/>
      <c r="J88" s="43"/>
      <c r="K88" s="43"/>
      <c r="L88" s="43"/>
      <c r="M88" s="43"/>
      <c r="N88" s="43"/>
      <c r="O88" s="43"/>
      <c r="P88" s="43"/>
      <c r="Q88" s="43"/>
      <c r="R88" s="48"/>
      <c r="S88" s="45"/>
      <c r="T88" s="45"/>
      <c r="U88" s="45"/>
      <c r="V88" s="45"/>
    </row>
    <row r="89" spans="1:22" x14ac:dyDescent="0.25">
      <c r="B89" s="46"/>
      <c r="C89" s="43"/>
      <c r="D89" s="47"/>
      <c r="E89" s="46"/>
      <c r="F89" s="46"/>
      <c r="G89" s="46"/>
      <c r="H89" s="43"/>
      <c r="I89" s="43"/>
      <c r="J89" s="43"/>
      <c r="K89" s="43"/>
      <c r="L89" s="43"/>
      <c r="M89" s="43"/>
      <c r="N89" s="43"/>
      <c r="O89" s="43"/>
      <c r="P89" s="43"/>
      <c r="Q89" s="43"/>
      <c r="R89" s="48"/>
      <c r="S89" s="45"/>
      <c r="T89" s="45"/>
      <c r="U89" s="45"/>
      <c r="V89" s="45"/>
    </row>
    <row r="90" spans="1:22" x14ac:dyDescent="0.25">
      <c r="B90" s="46"/>
      <c r="C90" s="43"/>
      <c r="D90" s="47"/>
      <c r="E90" s="46"/>
      <c r="F90" s="46"/>
      <c r="G90" s="46"/>
      <c r="H90" s="43"/>
      <c r="I90" s="43"/>
      <c r="J90" s="43"/>
      <c r="K90" s="43"/>
      <c r="L90" s="43"/>
      <c r="M90" s="43"/>
      <c r="N90" s="43"/>
      <c r="O90" s="43"/>
      <c r="P90" s="43"/>
      <c r="Q90" s="43"/>
      <c r="R90" s="48"/>
      <c r="S90" s="45"/>
      <c r="T90" s="45"/>
      <c r="U90" s="45"/>
      <c r="V90" s="45"/>
    </row>
    <row r="124" spans="4:4" x14ac:dyDescent="0.25">
      <c r="D124" s="58" t="s">
        <v>32</v>
      </c>
    </row>
    <row r="125" spans="4:4" x14ac:dyDescent="0.25">
      <c r="D125" s="58" t="s">
        <v>94</v>
      </c>
    </row>
    <row r="126" spans="4:4" x14ac:dyDescent="0.25">
      <c r="D126" s="58" t="s">
        <v>95</v>
      </c>
    </row>
    <row r="127" spans="4:4" x14ac:dyDescent="0.25">
      <c r="D127" s="58" t="s">
        <v>96</v>
      </c>
    </row>
    <row r="128" spans="4:4" x14ac:dyDescent="0.25">
      <c r="D128" s="58" t="s">
        <v>97</v>
      </c>
    </row>
  </sheetData>
  <sheetProtection algorithmName="SHA-512" hashValue="Ezb15lHmhvQ8qNluAeiom/wwVa3vEcY9SRNjmq2b+6UXgiSIDAZBUnAzKf/dyFibGDGSsuVr++mXWN4IEhxANw==" saltValue="8RaXvpTUDcfif7xytZsjGA==" spinCount="100000" sheet="1" objects="1" scenarios="1" formatCells="0" formatColumns="0" formatRows="0"/>
  <customSheetViews>
    <customSheetView guid="{E72066E1-2E2A-4698-9EFF-16A0125F33B6}" scale="77" showAutoFilter="1" topLeftCell="G41">
      <selection activeCell="N43" sqref="N43"/>
      <pageMargins left="0" right="0" top="0" bottom="0" header="0" footer="0"/>
      <pageSetup orientation="portrait" r:id="rId1"/>
      <autoFilter ref="E9:N58" xr:uid="{DCFC9644-03D9-433B-96DC-AEFAAEBA7792}"/>
    </customSheetView>
    <customSheetView guid="{34CE63CC-8C1B-460F-A260-1A12A31AF742}" scale="77" showAutoFilter="1" topLeftCell="A9">
      <selection activeCell="F10" sqref="F10:F19"/>
      <pageMargins left="0" right="0" top="0" bottom="0" header="0" footer="0"/>
      <pageSetup orientation="portrait" r:id="rId2"/>
      <autoFilter ref="E9:N58" xr:uid="{5AD245A1-F9B0-4372-9EAA-9519B5D1D784}"/>
    </customSheetView>
  </customSheetViews>
  <mergeCells count="56">
    <mergeCell ref="U25:U28"/>
    <mergeCell ref="U14:U24"/>
    <mergeCell ref="C14:C24"/>
    <mergeCell ref="S25:S28"/>
    <mergeCell ref="T25:T28"/>
    <mergeCell ref="R25:R28"/>
    <mergeCell ref="O27:O28"/>
    <mergeCell ref="N27:N28"/>
    <mergeCell ref="M27:M28"/>
    <mergeCell ref="L25:L28"/>
    <mergeCell ref="G25:G28"/>
    <mergeCell ref="F14:F28"/>
    <mergeCell ref="L14:L24"/>
    <mergeCell ref="E14:E28"/>
    <mergeCell ref="D14:D28"/>
    <mergeCell ref="C25:C28"/>
    <mergeCell ref="B14:B28"/>
    <mergeCell ref="K25:K28"/>
    <mergeCell ref="J25:J28"/>
    <mergeCell ref="I25:I28"/>
    <mergeCell ref="H25:H28"/>
    <mergeCell ref="G14:G24"/>
    <mergeCell ref="H14:H24"/>
    <mergeCell ref="I14:I24"/>
    <mergeCell ref="J14:J24"/>
    <mergeCell ref="K14:K24"/>
    <mergeCell ref="F12:F13"/>
    <mergeCell ref="S12:S13"/>
    <mergeCell ref="U12:U13"/>
    <mergeCell ref="M12:M13"/>
    <mergeCell ref="N12:N13"/>
    <mergeCell ref="O12:O13"/>
    <mergeCell ref="P12:P13"/>
    <mergeCell ref="Q12:Q13"/>
    <mergeCell ref="T12:T13"/>
    <mergeCell ref="S2:U2"/>
    <mergeCell ref="B2:C5"/>
    <mergeCell ref="D2:R2"/>
    <mergeCell ref="D3:R3"/>
    <mergeCell ref="D4:R5"/>
    <mergeCell ref="B86:U86"/>
    <mergeCell ref="B87:U87"/>
    <mergeCell ref="S3:U3"/>
    <mergeCell ref="S4:U4"/>
    <mergeCell ref="S5:U5"/>
    <mergeCell ref="B10:U11"/>
    <mergeCell ref="B12:B13"/>
    <mergeCell ref="C12:C13"/>
    <mergeCell ref="G12:G13"/>
    <mergeCell ref="H12:H13"/>
    <mergeCell ref="I12:I13"/>
    <mergeCell ref="J12:J13"/>
    <mergeCell ref="K12:K13"/>
    <mergeCell ref="L12:L13"/>
    <mergeCell ref="R12:R13"/>
    <mergeCell ref="Q7:R8"/>
  </mergeCells>
  <phoneticPr fontId="33" type="noConversion"/>
  <dataValidations count="1">
    <dataValidation type="list" allowBlank="1" showInputMessage="1" showErrorMessage="1" error="Debe seleccionar un Sistema de Gestión" prompt="Seleccione el Sistema de Gestión que corresponda" sqref="D13:E13" xr:uid="{74327C23-4C33-497B-99CC-EB57EF530DF8}">
      <formula1>$D$124:$D$128</formula1>
    </dataValidation>
  </dataValidations>
  <pageMargins left="0.70866141732283472" right="0.70866141732283472" top="0.74803149606299213" bottom="0.74803149606299213" header="0.31496062992125984" footer="0.31496062992125984"/>
  <pageSetup scale="21"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2A289-F26B-4218-B520-F754F8B64C6D}">
  <sheetPr codeName="Hoja84">
    <tabColor rgb="FFEDE394"/>
    <pageSetUpPr fitToPage="1"/>
  </sheetPr>
  <dimension ref="A1:AB101"/>
  <sheetViews>
    <sheetView tabSelected="1" view="pageBreakPreview" topLeftCell="A15" zoomScaleNormal="80" zoomScaleSheetLayoutView="100" workbookViewId="0">
      <selection activeCell="S22" sqref="S22"/>
    </sheetView>
  </sheetViews>
  <sheetFormatPr baseColWidth="10" defaultColWidth="11.42578125" defaultRowHeight="15" x14ac:dyDescent="0.2"/>
  <cols>
    <col min="1" max="1" width="4" style="85" customWidth="1"/>
    <col min="2" max="2" width="6.7109375" style="85" customWidth="1"/>
    <col min="3" max="3" width="24.85546875" style="50" customWidth="1"/>
    <col min="4" max="4" width="15.140625" style="50" customWidth="1"/>
    <col min="5" max="5" width="12.7109375" style="50" customWidth="1"/>
    <col min="6" max="6" width="15.140625" style="50" customWidth="1"/>
    <col min="7" max="7" width="14" style="50" customWidth="1"/>
    <col min="8" max="8" width="11.42578125" style="50"/>
    <col min="9" max="9" width="14.42578125" style="50" customWidth="1"/>
    <col min="10" max="10" width="15.5703125" style="50" customWidth="1"/>
    <col min="11" max="11" width="14.42578125" style="50" customWidth="1"/>
    <col min="12" max="12" width="17.140625" style="50" customWidth="1"/>
    <col min="13" max="13" width="19.7109375" style="50" customWidth="1"/>
    <col min="14" max="15" width="15.28515625" style="50" customWidth="1"/>
    <col min="16" max="16" width="6.7109375" style="85" customWidth="1"/>
    <col min="17" max="16384" width="11.42578125" style="85"/>
  </cols>
  <sheetData>
    <row r="1" spans="2:16" s="63" customFormat="1" ht="8.25" customHeight="1" x14ac:dyDescent="0.25">
      <c r="C1" s="64"/>
      <c r="D1" s="64"/>
      <c r="E1" s="64"/>
      <c r="F1" s="64"/>
      <c r="G1" s="64"/>
      <c r="H1" s="64"/>
      <c r="I1" s="64"/>
      <c r="J1" s="64"/>
      <c r="K1" s="64"/>
      <c r="L1" s="64"/>
      <c r="M1" s="64"/>
      <c r="N1" s="64"/>
      <c r="O1" s="64"/>
    </row>
    <row r="2" spans="2:16" s="63" customFormat="1" ht="15.75" customHeight="1" x14ac:dyDescent="0.25">
      <c r="B2" s="115" t="s">
        <v>98</v>
      </c>
      <c r="C2" s="115"/>
      <c r="D2" s="65"/>
      <c r="E2" s="65"/>
      <c r="F2" s="65"/>
      <c r="G2" s="65"/>
      <c r="H2" s="65"/>
      <c r="I2" s="65"/>
      <c r="J2" s="65"/>
      <c r="K2" s="65"/>
      <c r="L2" s="65"/>
      <c r="M2" s="65"/>
      <c r="N2" s="65"/>
      <c r="O2" s="65"/>
      <c r="P2" s="66"/>
    </row>
    <row r="3" spans="2:16" s="63" customFormat="1" ht="15.75" customHeight="1" x14ac:dyDescent="0.25">
      <c r="B3" s="115"/>
      <c r="C3" s="115"/>
      <c r="D3" s="65"/>
      <c r="E3" s="65"/>
      <c r="F3" s="65"/>
      <c r="G3" s="65"/>
      <c r="H3" s="65"/>
      <c r="I3" s="65"/>
      <c r="J3" s="65"/>
      <c r="K3" s="65"/>
      <c r="L3" s="65"/>
      <c r="M3" s="65"/>
      <c r="N3" s="65"/>
      <c r="O3" s="65"/>
      <c r="P3" s="66"/>
    </row>
    <row r="4" spans="2:16" s="63" customFormat="1" ht="15" customHeight="1" x14ac:dyDescent="0.25">
      <c r="B4" s="115"/>
      <c r="C4" s="115"/>
      <c r="D4" s="65"/>
      <c r="E4" s="65"/>
      <c r="F4" s="65"/>
      <c r="G4" s="65"/>
      <c r="H4" s="65"/>
      <c r="I4" s="65"/>
      <c r="J4" s="65"/>
      <c r="K4" s="65"/>
      <c r="L4" s="65"/>
      <c r="M4" s="65"/>
      <c r="N4" s="65"/>
      <c r="O4" s="65"/>
      <c r="P4" s="66"/>
    </row>
    <row r="5" spans="2:16" s="63" customFormat="1" ht="24.75" customHeight="1" x14ac:dyDescent="0.25">
      <c r="B5" s="66"/>
      <c r="C5" s="116"/>
      <c r="D5" s="117"/>
      <c r="E5" s="122" t="s">
        <v>0</v>
      </c>
      <c r="F5" s="123"/>
      <c r="G5" s="123"/>
      <c r="H5" s="123"/>
      <c r="I5" s="123"/>
      <c r="J5" s="123"/>
      <c r="K5" s="123"/>
      <c r="L5" s="124"/>
      <c r="M5" s="125" t="s">
        <v>1</v>
      </c>
      <c r="N5" s="125"/>
      <c r="O5" s="126"/>
      <c r="P5" s="66"/>
    </row>
    <row r="6" spans="2:16" s="63" customFormat="1" ht="27" customHeight="1" x14ac:dyDescent="0.25">
      <c r="B6" s="67"/>
      <c r="C6" s="118"/>
      <c r="D6" s="119"/>
      <c r="E6" s="122" t="s">
        <v>2</v>
      </c>
      <c r="F6" s="123"/>
      <c r="G6" s="123"/>
      <c r="H6" s="123"/>
      <c r="I6" s="123"/>
      <c r="J6" s="123"/>
      <c r="K6" s="123"/>
      <c r="L6" s="124"/>
      <c r="M6" s="123" t="s">
        <v>3</v>
      </c>
      <c r="N6" s="123"/>
      <c r="O6" s="124"/>
      <c r="P6" s="66"/>
    </row>
    <row r="7" spans="2:16" s="63" customFormat="1" ht="30" customHeight="1" x14ac:dyDescent="0.25">
      <c r="B7" s="66"/>
      <c r="C7" s="118"/>
      <c r="D7" s="119"/>
      <c r="E7" s="127" t="s">
        <v>4</v>
      </c>
      <c r="F7" s="128"/>
      <c r="G7" s="128"/>
      <c r="H7" s="128"/>
      <c r="I7" s="128"/>
      <c r="J7" s="128"/>
      <c r="K7" s="128"/>
      <c r="L7" s="129"/>
      <c r="M7" s="125" t="s">
        <v>5</v>
      </c>
      <c r="N7" s="125"/>
      <c r="O7" s="126"/>
      <c r="P7" s="66"/>
    </row>
    <row r="8" spans="2:16" s="63" customFormat="1" ht="25.5" customHeight="1" x14ac:dyDescent="0.25">
      <c r="B8" s="66"/>
      <c r="C8" s="120"/>
      <c r="D8" s="121"/>
      <c r="E8" s="130"/>
      <c r="F8" s="131"/>
      <c r="G8" s="131"/>
      <c r="H8" s="131"/>
      <c r="I8" s="131"/>
      <c r="J8" s="131"/>
      <c r="K8" s="131"/>
      <c r="L8" s="132"/>
      <c r="M8" s="123" t="s">
        <v>99</v>
      </c>
      <c r="N8" s="123"/>
      <c r="O8" s="124"/>
      <c r="P8" s="66"/>
    </row>
    <row r="9" spans="2:16" s="63" customFormat="1" ht="15.75" customHeight="1" x14ac:dyDescent="0.25">
      <c r="B9" s="66"/>
      <c r="C9" s="134" t="s">
        <v>48</v>
      </c>
      <c r="D9" s="134"/>
      <c r="E9" s="134"/>
      <c r="F9" s="134"/>
      <c r="G9" s="134"/>
      <c r="H9" s="134"/>
      <c r="I9" s="134"/>
      <c r="J9" s="134"/>
      <c r="K9" s="134"/>
      <c r="L9" s="134"/>
      <c r="M9" s="134"/>
      <c r="N9" s="134"/>
      <c r="O9" s="134"/>
      <c r="P9" s="66"/>
    </row>
    <row r="10" spans="2:16" s="63" customFormat="1" ht="15.75" customHeight="1" x14ac:dyDescent="0.25">
      <c r="B10" s="66"/>
      <c r="C10" s="135" t="s">
        <v>100</v>
      </c>
      <c r="D10" s="135"/>
      <c r="E10" s="135"/>
      <c r="F10" s="135"/>
      <c r="G10" s="135"/>
      <c r="H10" s="135"/>
      <c r="I10" s="135"/>
      <c r="J10" s="135"/>
      <c r="K10" s="135"/>
      <c r="L10" s="135"/>
      <c r="M10" s="135"/>
      <c r="N10" s="135"/>
      <c r="O10" s="135"/>
      <c r="P10" s="66"/>
    </row>
    <row r="11" spans="2:16" s="63" customFormat="1" ht="15" customHeight="1" x14ac:dyDescent="0.25">
      <c r="B11" s="66"/>
      <c r="C11" s="135"/>
      <c r="D11" s="135"/>
      <c r="E11" s="135"/>
      <c r="F11" s="135"/>
      <c r="G11" s="135"/>
      <c r="H11" s="135"/>
      <c r="I11" s="135"/>
      <c r="J11" s="135"/>
      <c r="K11" s="135"/>
      <c r="L11" s="135"/>
      <c r="M11" s="135"/>
      <c r="N11" s="135"/>
      <c r="O11" s="135"/>
      <c r="P11" s="66"/>
    </row>
    <row r="12" spans="2:16" s="63" customFormat="1" ht="30" customHeight="1" x14ac:dyDescent="0.25">
      <c r="B12" s="66"/>
      <c r="C12" s="136" t="s">
        <v>101</v>
      </c>
      <c r="D12" s="136"/>
      <c r="E12" s="137" t="s">
        <v>102</v>
      </c>
      <c r="F12" s="137"/>
      <c r="G12" s="137"/>
      <c r="H12" s="137"/>
      <c r="I12" s="136" t="s">
        <v>103</v>
      </c>
      <c r="J12" s="136"/>
      <c r="K12" s="138" t="s">
        <v>39</v>
      </c>
      <c r="L12" s="138"/>
      <c r="M12" s="138"/>
      <c r="N12" s="138"/>
      <c r="O12" s="138"/>
      <c r="P12" s="66"/>
    </row>
    <row r="13" spans="2:16" s="63" customFormat="1" x14ac:dyDescent="0.25">
      <c r="B13" s="66"/>
      <c r="C13" s="139" t="s">
        <v>12</v>
      </c>
      <c r="D13" s="139"/>
      <c r="E13" s="140" t="s">
        <v>86</v>
      </c>
      <c r="F13" s="141"/>
      <c r="G13" s="141"/>
      <c r="H13" s="141"/>
      <c r="I13" s="141"/>
      <c r="J13" s="141"/>
      <c r="K13" s="141"/>
      <c r="L13" s="141"/>
      <c r="M13" s="141"/>
      <c r="N13" s="141"/>
      <c r="O13" s="141"/>
      <c r="P13" s="66"/>
    </row>
    <row r="14" spans="2:16" s="63" customFormat="1" x14ac:dyDescent="0.25">
      <c r="B14" s="66"/>
      <c r="C14" s="139" t="s">
        <v>104</v>
      </c>
      <c r="D14" s="139"/>
      <c r="E14" s="140" t="s">
        <v>105</v>
      </c>
      <c r="F14" s="140"/>
      <c r="G14" s="140"/>
      <c r="H14" s="140"/>
      <c r="I14" s="140"/>
      <c r="J14" s="140"/>
      <c r="K14" s="140"/>
      <c r="L14" s="140"/>
      <c r="M14" s="140"/>
      <c r="N14" s="140"/>
      <c r="O14" s="140"/>
      <c r="P14" s="66"/>
    </row>
    <row r="15" spans="2:16" s="63" customFormat="1" x14ac:dyDescent="0.25">
      <c r="B15" s="66"/>
      <c r="C15" s="142"/>
      <c r="D15" s="143"/>
      <c r="E15" s="143"/>
      <c r="F15" s="143"/>
      <c r="G15" s="143"/>
      <c r="H15" s="143"/>
      <c r="I15" s="143"/>
      <c r="J15" s="143"/>
      <c r="K15" s="143"/>
      <c r="L15" s="143"/>
      <c r="M15" s="143"/>
      <c r="N15" s="143"/>
      <c r="O15" s="144"/>
      <c r="P15" s="66"/>
    </row>
    <row r="16" spans="2:16" s="63" customFormat="1" x14ac:dyDescent="0.25">
      <c r="B16" s="66"/>
      <c r="C16" s="133" t="s">
        <v>106</v>
      </c>
      <c r="D16" s="133"/>
      <c r="E16" s="133"/>
      <c r="F16" s="133"/>
      <c r="G16" s="133"/>
      <c r="H16" s="133"/>
      <c r="I16" s="133"/>
      <c r="J16" s="133"/>
      <c r="K16" s="133"/>
      <c r="L16" s="133"/>
      <c r="M16" s="133"/>
      <c r="N16" s="133"/>
      <c r="O16" s="133"/>
      <c r="P16" s="66"/>
    </row>
    <row r="17" spans="2:16" s="63" customFormat="1" ht="36" customHeight="1" x14ac:dyDescent="0.25">
      <c r="B17" s="66"/>
      <c r="C17" s="139" t="s">
        <v>107</v>
      </c>
      <c r="D17" s="139"/>
      <c r="E17" s="150">
        <v>1</v>
      </c>
      <c r="F17" s="151"/>
      <c r="G17" s="152"/>
      <c r="H17" s="139" t="s">
        <v>20</v>
      </c>
      <c r="I17" s="139"/>
      <c r="J17" s="147" t="s">
        <v>41</v>
      </c>
      <c r="K17" s="149"/>
      <c r="L17" s="139" t="s">
        <v>22</v>
      </c>
      <c r="M17" s="139"/>
      <c r="N17" s="202">
        <v>0.82</v>
      </c>
      <c r="O17" s="202"/>
      <c r="P17" s="145"/>
    </row>
    <row r="18" spans="2:16" s="63" customFormat="1" ht="32.25" customHeight="1" x14ac:dyDescent="0.25">
      <c r="B18" s="66"/>
      <c r="C18" s="139" t="s">
        <v>108</v>
      </c>
      <c r="D18" s="139"/>
      <c r="E18" s="146" t="s">
        <v>109</v>
      </c>
      <c r="F18" s="146"/>
      <c r="G18" s="147" t="s">
        <v>110</v>
      </c>
      <c r="H18" s="148"/>
      <c r="I18" s="148"/>
      <c r="J18" s="148"/>
      <c r="K18" s="149"/>
      <c r="L18" s="155" t="s">
        <v>111</v>
      </c>
      <c r="M18" s="156"/>
      <c r="N18" s="203" t="s">
        <v>112</v>
      </c>
      <c r="O18" s="204"/>
      <c r="P18" s="145"/>
    </row>
    <row r="19" spans="2:16" s="63" customFormat="1" ht="32.25" customHeight="1" x14ac:dyDescent="0.25">
      <c r="B19" s="66"/>
      <c r="C19" s="139"/>
      <c r="D19" s="139"/>
      <c r="E19" s="139" t="s">
        <v>113</v>
      </c>
      <c r="F19" s="139"/>
      <c r="G19" s="147" t="s">
        <v>114</v>
      </c>
      <c r="H19" s="148"/>
      <c r="I19" s="148"/>
      <c r="J19" s="148"/>
      <c r="K19" s="149"/>
      <c r="L19" s="159"/>
      <c r="M19" s="160"/>
      <c r="N19" s="205"/>
      <c r="O19" s="206"/>
      <c r="P19" s="66"/>
    </row>
    <row r="20" spans="2:16" s="63" customFormat="1" ht="15.75" customHeight="1" x14ac:dyDescent="0.25">
      <c r="B20" s="66"/>
      <c r="C20" s="155" t="s">
        <v>115</v>
      </c>
      <c r="D20" s="156"/>
      <c r="E20" s="161" t="s">
        <v>116</v>
      </c>
      <c r="F20" s="162"/>
      <c r="G20" s="163"/>
      <c r="H20" s="170" t="s">
        <v>117</v>
      </c>
      <c r="I20" s="171"/>
      <c r="J20" s="161" t="s">
        <v>118</v>
      </c>
      <c r="K20" s="163"/>
      <c r="L20" s="207" t="s">
        <v>119</v>
      </c>
      <c r="M20" s="208"/>
      <c r="N20" s="208"/>
      <c r="O20" s="209"/>
      <c r="P20" s="66"/>
    </row>
    <row r="21" spans="2:16" s="63" customFormat="1" ht="15.75" customHeight="1" x14ac:dyDescent="0.25">
      <c r="B21" s="66"/>
      <c r="C21" s="157"/>
      <c r="D21" s="158"/>
      <c r="E21" s="164"/>
      <c r="F21" s="165"/>
      <c r="G21" s="166"/>
      <c r="H21" s="172"/>
      <c r="I21" s="173"/>
      <c r="J21" s="164"/>
      <c r="K21" s="166"/>
      <c r="L21" s="86" t="s">
        <v>120</v>
      </c>
      <c r="M21" s="86" t="s">
        <v>121</v>
      </c>
      <c r="N21" s="86" t="s">
        <v>122</v>
      </c>
      <c r="O21" s="86" t="s">
        <v>123</v>
      </c>
      <c r="P21" s="66"/>
    </row>
    <row r="22" spans="2:16" s="63" customFormat="1" ht="15.75" customHeight="1" x14ac:dyDescent="0.25">
      <c r="B22" s="66"/>
      <c r="C22" s="159"/>
      <c r="D22" s="160"/>
      <c r="E22" s="167"/>
      <c r="F22" s="168"/>
      <c r="G22" s="169"/>
      <c r="H22" s="174"/>
      <c r="I22" s="175"/>
      <c r="J22" s="167"/>
      <c r="K22" s="169"/>
      <c r="L22" s="68" t="s">
        <v>124</v>
      </c>
      <c r="M22" s="69" t="s">
        <v>125</v>
      </c>
      <c r="N22" s="70" t="s">
        <v>126</v>
      </c>
      <c r="O22" s="71" t="s">
        <v>127</v>
      </c>
      <c r="P22" s="66"/>
    </row>
    <row r="23" spans="2:16" s="63" customFormat="1" ht="26.25" customHeight="1" x14ac:dyDescent="0.25">
      <c r="B23" s="66"/>
      <c r="C23" s="139" t="s">
        <v>128</v>
      </c>
      <c r="D23" s="139"/>
      <c r="E23" s="154" t="s">
        <v>129</v>
      </c>
      <c r="F23" s="154"/>
      <c r="G23" s="154"/>
      <c r="H23" s="176" t="s">
        <v>130</v>
      </c>
      <c r="I23" s="171"/>
      <c r="J23" s="153" t="s">
        <v>131</v>
      </c>
      <c r="K23" s="153"/>
      <c r="L23" s="139" t="s">
        <v>132</v>
      </c>
      <c r="M23" s="139"/>
      <c r="N23" s="153" t="s">
        <v>131</v>
      </c>
      <c r="O23" s="153"/>
      <c r="P23" s="66"/>
    </row>
    <row r="24" spans="2:16" s="63" customFormat="1" ht="26.25" customHeight="1" x14ac:dyDescent="0.25">
      <c r="B24" s="66"/>
      <c r="C24" s="139" t="s">
        <v>133</v>
      </c>
      <c r="D24" s="139"/>
      <c r="E24" s="154" t="s">
        <v>129</v>
      </c>
      <c r="F24" s="154"/>
      <c r="G24" s="154"/>
      <c r="H24" s="177"/>
      <c r="I24" s="175"/>
      <c r="J24" s="153"/>
      <c r="K24" s="153"/>
      <c r="L24" s="139"/>
      <c r="M24" s="139"/>
      <c r="N24" s="153"/>
      <c r="O24" s="153"/>
      <c r="P24" s="66"/>
    </row>
    <row r="25" spans="2:16" s="63" customFormat="1" ht="15.75" customHeight="1" x14ac:dyDescent="0.25">
      <c r="B25" s="66"/>
      <c r="C25" s="72"/>
      <c r="D25" s="72"/>
      <c r="E25" s="43"/>
      <c r="F25" s="43"/>
      <c r="G25" s="72"/>
      <c r="H25" s="72"/>
      <c r="I25" s="72"/>
      <c r="J25" s="43"/>
      <c r="K25" s="43"/>
      <c r="L25" s="72"/>
      <c r="M25" s="72"/>
      <c r="N25" s="43"/>
      <c r="O25" s="43"/>
      <c r="P25" s="66"/>
    </row>
    <row r="26" spans="2:16" s="63" customFormat="1" ht="15" customHeight="1" x14ac:dyDescent="0.25">
      <c r="B26" s="66"/>
      <c r="C26" s="133" t="s">
        <v>134</v>
      </c>
      <c r="D26" s="133"/>
      <c r="E26" s="133"/>
      <c r="F26" s="133"/>
      <c r="G26" s="133"/>
      <c r="H26" s="133"/>
      <c r="I26" s="133"/>
      <c r="J26" s="188"/>
      <c r="K26" s="188"/>
      <c r="L26" s="188"/>
      <c r="M26" s="188"/>
      <c r="N26" s="188"/>
      <c r="O26" s="188"/>
      <c r="P26" s="66"/>
    </row>
    <row r="27" spans="2:16" s="63" customFormat="1" ht="15" customHeight="1" x14ac:dyDescent="0.25">
      <c r="B27" s="66"/>
      <c r="C27" s="143"/>
      <c r="D27" s="143"/>
      <c r="E27" s="143"/>
      <c r="F27" s="143"/>
      <c r="G27" s="143"/>
      <c r="H27" s="143"/>
      <c r="I27" s="144"/>
      <c r="J27" s="189" t="s">
        <v>135</v>
      </c>
      <c r="K27" s="190"/>
      <c r="L27" s="190"/>
      <c r="M27" s="190"/>
      <c r="N27" s="190"/>
      <c r="O27" s="190"/>
      <c r="P27" s="145"/>
    </row>
    <row r="28" spans="2:16" s="63" customFormat="1" ht="16.5" customHeight="1" x14ac:dyDescent="0.25">
      <c r="B28" s="66"/>
      <c r="C28" s="143"/>
      <c r="D28" s="143"/>
      <c r="E28" s="143"/>
      <c r="F28" s="143"/>
      <c r="G28" s="143"/>
      <c r="H28" s="143"/>
      <c r="I28" s="144"/>
      <c r="J28" s="178"/>
      <c r="K28" s="179"/>
      <c r="L28" s="179"/>
      <c r="M28" s="179"/>
      <c r="N28" s="179"/>
      <c r="O28" s="179"/>
      <c r="P28" s="145"/>
    </row>
    <row r="29" spans="2:16" s="63" customFormat="1" ht="15.75" customHeight="1" x14ac:dyDescent="0.25">
      <c r="B29" s="66"/>
      <c r="C29" s="143"/>
      <c r="D29" s="143"/>
      <c r="E29" s="143"/>
      <c r="F29" s="143"/>
      <c r="G29" s="143"/>
      <c r="H29" s="143"/>
      <c r="I29" s="144"/>
      <c r="J29" s="180"/>
      <c r="K29" s="181"/>
      <c r="L29" s="181"/>
      <c r="M29" s="181"/>
      <c r="N29" s="181"/>
      <c r="O29" s="181"/>
      <c r="P29" s="66"/>
    </row>
    <row r="30" spans="2:16" s="63" customFormat="1" ht="15.75" customHeight="1" x14ac:dyDescent="0.25">
      <c r="B30" s="66"/>
      <c r="C30" s="143"/>
      <c r="D30" s="143"/>
      <c r="E30" s="143"/>
      <c r="F30" s="143"/>
      <c r="G30" s="143"/>
      <c r="H30" s="143"/>
      <c r="I30" s="144"/>
      <c r="J30" s="180"/>
      <c r="K30" s="181"/>
      <c r="L30" s="181"/>
      <c r="M30" s="181"/>
      <c r="N30" s="181"/>
      <c r="O30" s="181"/>
      <c r="P30" s="66"/>
    </row>
    <row r="31" spans="2:16" s="63" customFormat="1" ht="15.75" customHeight="1" x14ac:dyDescent="0.25">
      <c r="B31" s="66"/>
      <c r="C31" s="143"/>
      <c r="D31" s="143"/>
      <c r="E31" s="143"/>
      <c r="F31" s="143"/>
      <c r="G31" s="143"/>
      <c r="H31" s="143"/>
      <c r="I31" s="144"/>
      <c r="J31" s="180"/>
      <c r="K31" s="181"/>
      <c r="L31" s="181"/>
      <c r="M31" s="181"/>
      <c r="N31" s="181"/>
      <c r="O31" s="181"/>
      <c r="P31" s="66"/>
    </row>
    <row r="32" spans="2:16" s="63" customFormat="1" ht="15.75" customHeight="1" x14ac:dyDescent="0.25">
      <c r="B32" s="66"/>
      <c r="C32" s="143"/>
      <c r="D32" s="143"/>
      <c r="E32" s="143"/>
      <c r="F32" s="143"/>
      <c r="G32" s="143"/>
      <c r="H32" s="143"/>
      <c r="I32" s="144"/>
      <c r="J32" s="180"/>
      <c r="K32" s="181"/>
      <c r="L32" s="181"/>
      <c r="M32" s="181"/>
      <c r="N32" s="181"/>
      <c r="O32" s="181"/>
      <c r="P32" s="66"/>
    </row>
    <row r="33" spans="2:16" s="63" customFormat="1" ht="16.5" customHeight="1" x14ac:dyDescent="0.25">
      <c r="B33" s="66"/>
      <c r="C33" s="143"/>
      <c r="D33" s="143"/>
      <c r="E33" s="143"/>
      <c r="F33" s="143"/>
      <c r="G33" s="143"/>
      <c r="H33" s="143"/>
      <c r="I33" s="144"/>
      <c r="J33" s="182"/>
      <c r="K33" s="183"/>
      <c r="L33" s="183"/>
      <c r="M33" s="183"/>
      <c r="N33" s="183"/>
      <c r="O33" s="183"/>
      <c r="P33" s="66"/>
    </row>
    <row r="34" spans="2:16" s="63" customFormat="1" ht="15.75" customHeight="1" x14ac:dyDescent="0.25">
      <c r="B34" s="66"/>
      <c r="C34" s="143"/>
      <c r="D34" s="143"/>
      <c r="E34" s="143"/>
      <c r="F34" s="143"/>
      <c r="G34" s="143"/>
      <c r="H34" s="143"/>
      <c r="I34" s="144"/>
      <c r="J34" s="184" t="s">
        <v>136</v>
      </c>
      <c r="K34" s="185"/>
      <c r="L34" s="185"/>
      <c r="M34" s="185"/>
      <c r="N34" s="185"/>
      <c r="O34" s="185"/>
      <c r="P34" s="66"/>
    </row>
    <row r="35" spans="2:16" s="63" customFormat="1" ht="16.5" customHeight="1" x14ac:dyDescent="0.25">
      <c r="B35" s="66"/>
      <c r="C35" s="143"/>
      <c r="D35" s="143"/>
      <c r="E35" s="143"/>
      <c r="F35" s="143"/>
      <c r="G35" s="143"/>
      <c r="H35" s="143"/>
      <c r="I35" s="144"/>
      <c r="J35" s="178"/>
      <c r="K35" s="179"/>
      <c r="L35" s="179"/>
      <c r="M35" s="179"/>
      <c r="N35" s="179"/>
      <c r="O35" s="179"/>
      <c r="P35" s="66"/>
    </row>
    <row r="36" spans="2:16" s="63" customFormat="1" ht="15.75" customHeight="1" x14ac:dyDescent="0.25">
      <c r="B36" s="66"/>
      <c r="C36" s="143"/>
      <c r="D36" s="143"/>
      <c r="E36" s="143"/>
      <c r="F36" s="143"/>
      <c r="G36" s="143"/>
      <c r="H36" s="143"/>
      <c r="I36" s="144"/>
      <c r="J36" s="180"/>
      <c r="K36" s="181"/>
      <c r="L36" s="181"/>
      <c r="M36" s="181"/>
      <c r="N36" s="181"/>
      <c r="O36" s="181"/>
      <c r="P36" s="66"/>
    </row>
    <row r="37" spans="2:16" s="63" customFormat="1" ht="15.75" customHeight="1" x14ac:dyDescent="0.25">
      <c r="B37" s="66"/>
      <c r="C37" s="143"/>
      <c r="D37" s="143"/>
      <c r="E37" s="143"/>
      <c r="F37" s="143"/>
      <c r="G37" s="143"/>
      <c r="H37" s="143"/>
      <c r="I37" s="144"/>
      <c r="J37" s="180"/>
      <c r="K37" s="181"/>
      <c r="L37" s="181"/>
      <c r="M37" s="181"/>
      <c r="N37" s="181"/>
      <c r="O37" s="181"/>
      <c r="P37" s="66"/>
    </row>
    <row r="38" spans="2:16" s="63" customFormat="1" ht="15.75" customHeight="1" x14ac:dyDescent="0.25">
      <c r="B38" s="66"/>
      <c r="C38" s="143"/>
      <c r="D38" s="143"/>
      <c r="E38" s="143"/>
      <c r="F38" s="143"/>
      <c r="G38" s="143"/>
      <c r="H38" s="143"/>
      <c r="I38" s="144"/>
      <c r="J38" s="180"/>
      <c r="K38" s="181"/>
      <c r="L38" s="181"/>
      <c r="M38" s="181"/>
      <c r="N38" s="181"/>
      <c r="O38" s="181"/>
      <c r="P38" s="66"/>
    </row>
    <row r="39" spans="2:16" s="63" customFormat="1" ht="15.75" customHeight="1" x14ac:dyDescent="0.25">
      <c r="B39" s="66"/>
      <c r="C39" s="143"/>
      <c r="D39" s="143"/>
      <c r="E39" s="143"/>
      <c r="F39" s="143"/>
      <c r="G39" s="143"/>
      <c r="H39" s="143"/>
      <c r="I39" s="144"/>
      <c r="J39" s="180"/>
      <c r="K39" s="181"/>
      <c r="L39" s="181"/>
      <c r="M39" s="181"/>
      <c r="N39" s="181"/>
      <c r="O39" s="181"/>
      <c r="P39" s="66"/>
    </row>
    <row r="40" spans="2:16" s="63" customFormat="1" ht="16.5" customHeight="1" x14ac:dyDescent="0.25">
      <c r="B40" s="66"/>
      <c r="C40" s="143"/>
      <c r="D40" s="143"/>
      <c r="E40" s="143"/>
      <c r="F40" s="143"/>
      <c r="G40" s="143"/>
      <c r="H40" s="143"/>
      <c r="I40" s="144"/>
      <c r="J40" s="182"/>
      <c r="K40" s="183"/>
      <c r="L40" s="183"/>
      <c r="M40" s="183"/>
      <c r="N40" s="183"/>
      <c r="O40" s="183"/>
      <c r="P40" s="66"/>
    </row>
    <row r="41" spans="2:16" s="63" customFormat="1" ht="15.75" customHeight="1" x14ac:dyDescent="0.25">
      <c r="B41" s="66"/>
      <c r="C41" s="143"/>
      <c r="D41" s="143"/>
      <c r="E41" s="143"/>
      <c r="F41" s="143"/>
      <c r="G41" s="143"/>
      <c r="H41" s="143"/>
      <c r="I41" s="144"/>
      <c r="J41" s="184" t="s">
        <v>137</v>
      </c>
      <c r="K41" s="185"/>
      <c r="L41" s="185"/>
      <c r="M41" s="185"/>
      <c r="N41" s="185"/>
      <c r="O41" s="185"/>
      <c r="P41" s="66"/>
    </row>
    <row r="42" spans="2:16" s="63" customFormat="1" ht="15.75" customHeight="1" x14ac:dyDescent="0.25">
      <c r="B42" s="66"/>
      <c r="C42" s="143"/>
      <c r="D42" s="143"/>
      <c r="E42" s="143"/>
      <c r="F42" s="143"/>
      <c r="G42" s="143"/>
      <c r="H42" s="143"/>
      <c r="I42" s="144"/>
      <c r="J42" s="191" t="str">
        <f>E14</f>
        <v>Coordinador(a) Oficina de Graduados</v>
      </c>
      <c r="K42" s="192"/>
      <c r="L42" s="192"/>
      <c r="M42" s="192"/>
      <c r="N42" s="192"/>
      <c r="O42" s="192"/>
      <c r="P42" s="66"/>
    </row>
    <row r="43" spans="2:16" s="63" customFormat="1" ht="16.5" customHeight="1" x14ac:dyDescent="0.25">
      <c r="B43" s="66"/>
      <c r="C43" s="143"/>
      <c r="D43" s="143"/>
      <c r="E43" s="143"/>
      <c r="F43" s="143"/>
      <c r="G43" s="143"/>
      <c r="H43" s="143"/>
      <c r="I43" s="144"/>
      <c r="J43" s="193"/>
      <c r="K43" s="179"/>
      <c r="L43" s="179"/>
      <c r="M43" s="179"/>
      <c r="N43" s="179"/>
      <c r="O43" s="179"/>
      <c r="P43" s="66"/>
    </row>
    <row r="44" spans="2:16" s="63" customFormat="1" ht="16.5" customHeight="1" x14ac:dyDescent="0.25">
      <c r="B44" s="66"/>
      <c r="C44" s="73"/>
      <c r="D44" s="73"/>
      <c r="E44" s="73"/>
      <c r="F44" s="73"/>
      <c r="G44" s="73"/>
      <c r="H44" s="73"/>
      <c r="I44" s="73"/>
      <c r="J44" s="73"/>
      <c r="K44" s="73"/>
      <c r="L44" s="73"/>
      <c r="M44" s="73"/>
      <c r="N44" s="73"/>
      <c r="O44" s="73"/>
      <c r="P44" s="66"/>
    </row>
    <row r="45" spans="2:16" s="75" customFormat="1" ht="15" customHeight="1" x14ac:dyDescent="0.25">
      <c r="B45" s="74"/>
      <c r="C45" s="194" t="s">
        <v>138</v>
      </c>
      <c r="D45" s="195"/>
      <c r="E45" s="195"/>
      <c r="F45" s="195"/>
      <c r="G45" s="195"/>
      <c r="H45" s="195"/>
      <c r="I45" s="195"/>
      <c r="J45" s="195"/>
      <c r="K45" s="195"/>
      <c r="L45" s="195"/>
      <c r="M45" s="195"/>
      <c r="N45" s="195"/>
      <c r="O45" s="196"/>
      <c r="P45" s="74"/>
    </row>
    <row r="46" spans="2:16" s="75" customFormat="1" ht="35.25" customHeight="1" x14ac:dyDescent="0.25">
      <c r="B46" s="74"/>
      <c r="C46" s="87" t="s">
        <v>9</v>
      </c>
      <c r="D46" s="86" t="str">
        <f ca="1">IF(J23="MENSUAL","ENERO",IF(J23="TRIMESTRAL","MARZO",IF(J23="SEMESTRAL","JUNIO",IF(J23="ANUAL",YEAR(TODAY()),""))))</f>
        <v>JUNIO</v>
      </c>
      <c r="E46" s="86" t="str">
        <f>IF(J23="MENSUAL","FEBRERO",IF(J23="TRIMESTRAL","JUNIO",IF(J23="SEMESTRAL","DICIEMBRE","")))</f>
        <v>DICIEMBRE</v>
      </c>
      <c r="F46" s="86" t="str">
        <f>IF(J23="MENSUAL","MARZO",IF(J23="TRIMESTRAL","SEPTIEMBRE",""))</f>
        <v/>
      </c>
      <c r="G46" s="86" t="str">
        <f>IF(J23="MENSUAL","ABRIL",IF(J23="TRIMESTRAL","DICIEMBRE",""))</f>
        <v/>
      </c>
      <c r="H46" s="86" t="str">
        <f>IF(J23="MENSUAL","MAYO","")</f>
        <v/>
      </c>
      <c r="I46" s="86" t="str">
        <f>IF(J23="MENSUAL","JUNIO","")</f>
        <v/>
      </c>
      <c r="J46" s="86" t="str">
        <f>IF(J23="MENSUAL","JULIO","")</f>
        <v/>
      </c>
      <c r="K46" s="86" t="str">
        <f>IF(J23="MENSUAL","AGOSTO","")</f>
        <v/>
      </c>
      <c r="L46" s="86" t="str">
        <f>IF(J23="MENSUAL","SEPTIEMBRE","")</f>
        <v/>
      </c>
      <c r="M46" s="86" t="str">
        <f>IF(J23="MENSUAL","OCTUBRE","")</f>
        <v/>
      </c>
      <c r="N46" s="86" t="str">
        <f>IF(J23="MENSUAL","NOVIEMBRE","")</f>
        <v/>
      </c>
      <c r="O46" s="86" t="str">
        <f>IF(J23="MENSUAL","DICIEMBRE","")</f>
        <v/>
      </c>
      <c r="P46" s="74"/>
    </row>
    <row r="47" spans="2:16" s="75" customFormat="1" ht="37.5" customHeight="1" x14ac:dyDescent="0.25">
      <c r="B47" s="74"/>
      <c r="C47" s="88" t="str">
        <f>G18</f>
        <v>Número de graduados satisfechos *100</v>
      </c>
      <c r="D47" s="42"/>
      <c r="E47" s="42"/>
      <c r="F47" s="42"/>
      <c r="G47" s="42"/>
      <c r="H47" s="42"/>
      <c r="I47" s="42"/>
      <c r="J47" s="42"/>
      <c r="K47" s="42"/>
      <c r="L47" s="42"/>
      <c r="M47" s="42"/>
      <c r="N47" s="42"/>
      <c r="O47" s="42"/>
      <c r="P47" s="74"/>
    </row>
    <row r="48" spans="2:16" s="75" customFormat="1" ht="33.75" customHeight="1" x14ac:dyDescent="0.25">
      <c r="B48" s="74"/>
      <c r="C48" s="88" t="str">
        <f>G19</f>
        <v>Número de graduados que responden las encuestas de satisfacción</v>
      </c>
      <c r="D48" s="42"/>
      <c r="E48" s="42"/>
      <c r="F48" s="42"/>
      <c r="G48" s="42"/>
      <c r="H48" s="42"/>
      <c r="I48" s="42"/>
      <c r="J48" s="42"/>
      <c r="K48" s="42"/>
      <c r="L48" s="42"/>
      <c r="M48" s="42"/>
      <c r="N48" s="42"/>
      <c r="O48" s="42"/>
      <c r="P48" s="76"/>
    </row>
    <row r="49" spans="1:28" s="75" customFormat="1" x14ac:dyDescent="0.25">
      <c r="B49" s="74"/>
      <c r="C49" s="89" t="s">
        <v>139</v>
      </c>
      <c r="D49" s="91" t="str">
        <f>IFERROR(IF($E$17=1,D47/D48,IF($E$17=2,D47,"")),"")</f>
        <v/>
      </c>
      <c r="E49" s="91" t="str">
        <f t="shared" ref="E49:O49" si="0">IFERROR(IF($E$17=1,E47/E48,IF($E$17=2,E47,"")),"")</f>
        <v/>
      </c>
      <c r="F49" s="91" t="str">
        <f t="shared" si="0"/>
        <v/>
      </c>
      <c r="G49" s="91" t="str">
        <f t="shared" si="0"/>
        <v/>
      </c>
      <c r="H49" s="91" t="str">
        <f t="shared" si="0"/>
        <v/>
      </c>
      <c r="I49" s="91" t="str">
        <f t="shared" si="0"/>
        <v/>
      </c>
      <c r="J49" s="91" t="str">
        <f t="shared" si="0"/>
        <v/>
      </c>
      <c r="K49" s="91" t="str">
        <f t="shared" si="0"/>
        <v/>
      </c>
      <c r="L49" s="91" t="str">
        <f t="shared" si="0"/>
        <v/>
      </c>
      <c r="M49" s="91" t="str">
        <f t="shared" si="0"/>
        <v/>
      </c>
      <c r="N49" s="91" t="str">
        <f t="shared" si="0"/>
        <v/>
      </c>
      <c r="O49" s="91" t="str">
        <f t="shared" si="0"/>
        <v/>
      </c>
      <c r="P49" s="74"/>
    </row>
    <row r="50" spans="1:28" s="75" customFormat="1" x14ac:dyDescent="0.25">
      <c r="B50" s="74"/>
      <c r="C50" s="90" t="s">
        <v>140</v>
      </c>
      <c r="D50" s="9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0.82</v>
      </c>
      <c r="E50" s="9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0.82</v>
      </c>
      <c r="F50" s="91" t="str">
        <f>IF(AND(N23="ANUAL",J23="MENSUAL"),N17/12+E50,IF(AND(N23="ANUAL",J23="TRIMESTRAL"),N17/4+E50,IF(AND(N23="SEMESTRAL",J23="MENSUAL"),N17/6+E50,IF(AND(N23="SEMESTRAL",J23="TRIMESTRAL"),N17/2,IF(AND(N23="TRIMESTRAL",J23="MENSUAL"),N17/3+E50,IF(AND(N23="TRIMESTRAL",J23="TRIMESTRAL"),N17,IF(AND(N23="MENSUAL",J23="MENSUAL"),N17,"")))))))</f>
        <v/>
      </c>
      <c r="G50" s="91" t="str">
        <f>IF(AND(N23="ANUAL",J23="MENSUAL"),N17/12+F50,IF(AND(N23="ANUAL",J23="TRIMESTRAL"),N17/4+F50,IF(AND(N23="SEMESTRAL",J23="MENSUAL"),N17/6+F50,IF(AND(N23="SEMESTRAL",J23="TRIMESTRAL"),N17/2+F50,IF(AND(N23="TRIMESTRAL",J23="MENSUAL"),N17/3,IF(AND(N23="TRIMESTRAL",J23="TRIMESTRAL"),N17,IF(AND(N23="MENSUAL",J23="MENSUAL"),N17,"")))))))</f>
        <v/>
      </c>
      <c r="H50" s="91" t="str">
        <f>IF(AND($N$23="ANUAL",$J$23="MENSUAL"),$N$17/12+G50,IF(AND(N23="SEMESTRAL",J23="MENSUAL"),N17/6+G50,IF(AND(N23="TRIMESTRAL",J23="MENSUAL"),N17/3+G50,IF(AND(N23="MENSUAL",J23="MENSUAL"),N17,""))))</f>
        <v/>
      </c>
      <c r="I50" s="91" t="str">
        <f>IF(AND($N$23="ANUAL",$J$23="MENSUAL"),$N$17/12+H50,IF(AND(N23="SEMESTRAL",J23="MENSUAL"),N17/6+H50,IF(AND(N23="TRIMESTRAL",J23="MENSUAL"),N17/3+H50,IF(AND(N23="MENSUAL",J23="MENSUAL"),N17,""))))</f>
        <v/>
      </c>
      <c r="J50" s="91" t="str">
        <f>IF(AND($N$23="ANUAL",$J$23="MENSUAL"),$N$17/12+I50,IF(AND(N23="SEMESTRAL",J23="MENSUAL"),N17/6,IF(AND(N23="TRIMESTRAL",J23="MENSUAL"),N17/3,IF(AND(N23="MENSUAL",J23="MENSUAL"),N17,""))))</f>
        <v/>
      </c>
      <c r="K50" s="91" t="str">
        <f>IF(AND($N$23="ANUAL",$J$23="MENSUAL"),$N$17/12+J50,IF(AND(N23="SEMESTRAL",J23="MENSUAL"),N17/6+J50,IF(AND(N23="TRIMESTRAL",J23="MENSUAL"),N17/3+J50,IF(AND(N23="MENSUAL",J23="MENSUAL"),N17,""))))</f>
        <v/>
      </c>
      <c r="L50" s="91" t="str">
        <f>IF(AND($N$23="ANUAL",$J$23="MENSUAL"),$N$17/12+K50,IF(AND(N23="SEMESTRAL",J23="MENSUAL"),N17/6+K50,IF(AND(N23="TRIMESTRAL",J23="MENSUAL"),N17/3+K50,IF(AND(N23="MENSUAL",J23="MENSUAL"),N17,""))))</f>
        <v/>
      </c>
      <c r="M50" s="91" t="str">
        <f>IF(AND($N$23="ANUAL",$J$23="MENSUAL"),$N$17/12+L50,IF(AND(N23="SEMESTRAL",J23="MENSUAL"),N17/6+L50,IF(AND(N23="TRIMESTRAL",J23="MENSUAL"),N17/3,IF(AND(N23="MENSUAL",J23="MENSUAL"),N17,""))))</f>
        <v/>
      </c>
      <c r="N50" s="91" t="str">
        <f>IF(AND($N$23="ANUAL",$J$23="MENSUAL"),$N$17/12+M50,IF(AND(N23="SEMESTRAL",J23="MENSUAL"),N17/6+M50,IF(AND(N23="TRIMESTRAL",J23="MENSUAL"),N17/3+M50,IF(AND(N23="MENSUAL",J23="MENSUAL"),N17,""))))</f>
        <v/>
      </c>
      <c r="O50" s="91" t="str">
        <f>IF(AND($N$23="ANUAL",$J$23="MENSUAL"),$N$17/12+N50,IF(AND(N23="SEMESTRAL",J23="MENSUAL"),N17/6+N50,IF(AND(N23="TRIMESTRAL",J23="MENSUAL"),N17/3+N50,IF(AND(N23="MENSUAL",J23="MENSUAL"),N17,""))))</f>
        <v/>
      </c>
      <c r="P50" s="74"/>
    </row>
    <row r="51" spans="1:28" s="75" customFormat="1" x14ac:dyDescent="0.25">
      <c r="B51" s="74"/>
      <c r="C51" s="73"/>
      <c r="D51" s="73"/>
      <c r="E51" s="73"/>
      <c r="F51" s="73"/>
      <c r="G51" s="73"/>
      <c r="H51" s="73"/>
      <c r="I51" s="73"/>
      <c r="J51" s="73"/>
      <c r="K51" s="73"/>
      <c r="L51" s="73"/>
      <c r="M51" s="73"/>
      <c r="N51" s="73"/>
      <c r="O51" s="73"/>
      <c r="P51" s="74"/>
    </row>
    <row r="52" spans="1:28" s="78" customFormat="1" x14ac:dyDescent="0.2">
      <c r="A52" s="77"/>
      <c r="B52" s="45"/>
      <c r="C52" s="197" t="s">
        <v>117</v>
      </c>
      <c r="D52" s="197"/>
      <c r="E52" s="197"/>
      <c r="F52" s="197"/>
      <c r="G52" s="197"/>
      <c r="H52" s="197"/>
      <c r="I52" s="197"/>
      <c r="J52" s="197"/>
      <c r="K52" s="197"/>
      <c r="L52" s="197"/>
      <c r="M52" s="197"/>
      <c r="N52" s="197"/>
      <c r="O52" s="197"/>
      <c r="P52" s="45"/>
      <c r="Q52" s="77"/>
      <c r="R52" s="77"/>
      <c r="S52" s="77"/>
      <c r="T52" s="77"/>
      <c r="U52" s="77"/>
      <c r="V52" s="77"/>
      <c r="W52" s="77"/>
      <c r="X52" s="77"/>
      <c r="Y52" s="77"/>
      <c r="Z52" s="77"/>
      <c r="AA52" s="77"/>
      <c r="AB52" s="77"/>
    </row>
    <row r="53" spans="1:28" s="78" customFormat="1" x14ac:dyDescent="0.2">
      <c r="A53" s="77"/>
      <c r="B53" s="45"/>
      <c r="C53" s="198" t="s">
        <v>141</v>
      </c>
      <c r="D53" s="198"/>
      <c r="E53" s="198"/>
      <c r="F53" s="198"/>
      <c r="G53" s="199" t="s">
        <v>142</v>
      </c>
      <c r="H53" s="199"/>
      <c r="I53" s="199"/>
      <c r="J53" s="199"/>
      <c r="K53" s="199" t="s">
        <v>143</v>
      </c>
      <c r="L53" s="199"/>
      <c r="M53" s="199"/>
      <c r="N53" s="199"/>
      <c r="O53" s="199"/>
      <c r="P53" s="45"/>
      <c r="Q53" s="77"/>
      <c r="R53" s="77"/>
      <c r="S53" s="77"/>
      <c r="T53" s="77"/>
      <c r="U53" s="77"/>
      <c r="V53" s="77"/>
      <c r="W53" s="77"/>
      <c r="X53" s="77"/>
      <c r="Y53" s="77"/>
      <c r="Z53" s="77"/>
      <c r="AA53" s="77"/>
      <c r="AB53" s="77"/>
    </row>
    <row r="54" spans="1:28" s="78" customFormat="1" x14ac:dyDescent="0.2">
      <c r="A54" s="77"/>
      <c r="B54" s="45"/>
      <c r="C54" s="186"/>
      <c r="D54" s="186"/>
      <c r="E54" s="186"/>
      <c r="F54" s="186"/>
      <c r="G54" s="187"/>
      <c r="H54" s="187"/>
      <c r="I54" s="187"/>
      <c r="J54" s="187"/>
      <c r="K54" s="186"/>
      <c r="L54" s="186"/>
      <c r="M54" s="186"/>
      <c r="N54" s="186"/>
      <c r="O54" s="186"/>
      <c r="P54" s="45"/>
      <c r="Q54" s="77"/>
      <c r="R54" s="77"/>
      <c r="S54" s="77"/>
      <c r="T54" s="77"/>
      <c r="U54" s="77"/>
      <c r="V54" s="77"/>
      <c r="W54" s="77"/>
      <c r="X54" s="77"/>
      <c r="Y54" s="77"/>
      <c r="Z54" s="77"/>
      <c r="AA54" s="77"/>
      <c r="AB54" s="77"/>
    </row>
    <row r="55" spans="1:28" s="78" customFormat="1" x14ac:dyDescent="0.2">
      <c r="A55" s="77"/>
      <c r="B55" s="45"/>
      <c r="C55" s="186"/>
      <c r="D55" s="186"/>
      <c r="E55" s="186"/>
      <c r="F55" s="186"/>
      <c r="G55" s="187"/>
      <c r="H55" s="187"/>
      <c r="I55" s="187"/>
      <c r="J55" s="187"/>
      <c r="K55" s="186"/>
      <c r="L55" s="186"/>
      <c r="M55" s="186"/>
      <c r="N55" s="186"/>
      <c r="O55" s="186"/>
      <c r="P55" s="45"/>
      <c r="Q55" s="77"/>
      <c r="R55" s="77"/>
      <c r="S55" s="77"/>
      <c r="T55" s="77"/>
      <c r="U55" s="77"/>
      <c r="V55" s="77"/>
      <c r="W55" s="77"/>
      <c r="X55" s="77"/>
      <c r="Y55" s="77"/>
      <c r="Z55" s="77"/>
      <c r="AA55" s="77"/>
      <c r="AB55" s="77"/>
    </row>
    <row r="56" spans="1:28" s="78" customFormat="1" x14ac:dyDescent="0.2">
      <c r="A56" s="77"/>
      <c r="B56" s="45"/>
      <c r="C56" s="186"/>
      <c r="D56" s="186"/>
      <c r="E56" s="186"/>
      <c r="F56" s="186"/>
      <c r="G56" s="187"/>
      <c r="H56" s="187"/>
      <c r="I56" s="187"/>
      <c r="J56" s="187"/>
      <c r="K56" s="186"/>
      <c r="L56" s="186"/>
      <c r="M56" s="186"/>
      <c r="N56" s="186"/>
      <c r="O56" s="186"/>
      <c r="P56" s="45"/>
      <c r="Q56" s="77"/>
      <c r="R56" s="77"/>
      <c r="S56" s="77"/>
      <c r="T56" s="77"/>
      <c r="U56" s="77"/>
      <c r="V56" s="77"/>
      <c r="W56" s="77"/>
      <c r="X56" s="77"/>
      <c r="Y56" s="77"/>
      <c r="Z56" s="77"/>
      <c r="AA56" s="77"/>
      <c r="AB56" s="77"/>
    </row>
    <row r="57" spans="1:28" s="78" customFormat="1" x14ac:dyDescent="0.2">
      <c r="A57" s="77"/>
      <c r="B57" s="45"/>
      <c r="C57" s="186"/>
      <c r="D57" s="186"/>
      <c r="E57" s="186"/>
      <c r="F57" s="186"/>
      <c r="G57" s="186"/>
      <c r="H57" s="186"/>
      <c r="I57" s="186"/>
      <c r="J57" s="186"/>
      <c r="K57" s="186"/>
      <c r="L57" s="186"/>
      <c r="M57" s="186"/>
      <c r="N57" s="186"/>
      <c r="O57" s="186"/>
      <c r="P57" s="45"/>
      <c r="Q57" s="77"/>
      <c r="R57" s="77"/>
      <c r="S57" s="77"/>
      <c r="T57" s="77"/>
      <c r="U57" s="77"/>
      <c r="V57" s="77"/>
      <c r="W57" s="77"/>
      <c r="X57" s="77"/>
      <c r="Y57" s="77"/>
      <c r="Z57" s="77"/>
      <c r="AA57" s="77"/>
      <c r="AB57" s="77"/>
    </row>
    <row r="58" spans="1:28" s="78" customFormat="1" x14ac:dyDescent="0.2">
      <c r="A58" s="77"/>
      <c r="B58" s="45"/>
      <c r="C58" s="186"/>
      <c r="D58" s="186"/>
      <c r="E58" s="186"/>
      <c r="F58" s="186"/>
      <c r="G58" s="186"/>
      <c r="H58" s="186"/>
      <c r="I58" s="186"/>
      <c r="J58" s="186"/>
      <c r="K58" s="186"/>
      <c r="L58" s="186"/>
      <c r="M58" s="186"/>
      <c r="N58" s="186"/>
      <c r="O58" s="186"/>
      <c r="P58" s="45"/>
      <c r="Q58" s="77"/>
      <c r="R58" s="77"/>
      <c r="S58" s="77"/>
      <c r="T58" s="77"/>
      <c r="U58" s="77"/>
      <c r="V58" s="77"/>
      <c r="W58" s="77"/>
      <c r="X58" s="77"/>
      <c r="Y58" s="77"/>
      <c r="Z58" s="77"/>
      <c r="AA58" s="77"/>
      <c r="AB58" s="77"/>
    </row>
    <row r="59" spans="1:28" s="78" customFormat="1" x14ac:dyDescent="0.2">
      <c r="A59" s="77"/>
      <c r="B59" s="45"/>
      <c r="C59" s="186"/>
      <c r="D59" s="186"/>
      <c r="E59" s="186"/>
      <c r="F59" s="186"/>
      <c r="G59" s="186"/>
      <c r="H59" s="186"/>
      <c r="I59" s="186"/>
      <c r="J59" s="186"/>
      <c r="K59" s="186"/>
      <c r="L59" s="186"/>
      <c r="M59" s="186"/>
      <c r="N59" s="186"/>
      <c r="O59" s="186"/>
      <c r="P59" s="45"/>
      <c r="Q59" s="77"/>
      <c r="R59" s="77"/>
      <c r="S59" s="77"/>
      <c r="T59" s="77"/>
      <c r="U59" s="77"/>
      <c r="V59" s="77"/>
      <c r="W59" s="77"/>
      <c r="X59" s="77"/>
      <c r="Y59" s="77"/>
      <c r="Z59" s="77"/>
      <c r="AA59" s="77"/>
      <c r="AB59" s="77"/>
    </row>
    <row r="60" spans="1:28" s="78" customFormat="1" x14ac:dyDescent="0.2">
      <c r="A60" s="77"/>
      <c r="B60" s="45"/>
      <c r="C60" s="210"/>
      <c r="D60" s="210"/>
      <c r="E60" s="210"/>
      <c r="F60" s="210"/>
      <c r="G60" s="210"/>
      <c r="H60" s="210"/>
      <c r="I60" s="210"/>
      <c r="J60" s="210"/>
      <c r="K60" s="210"/>
      <c r="L60" s="210"/>
      <c r="M60" s="210"/>
      <c r="N60" s="210"/>
      <c r="O60" s="210"/>
      <c r="P60" s="45"/>
      <c r="Q60" s="77"/>
      <c r="R60" s="77"/>
      <c r="S60" s="77"/>
      <c r="T60" s="77"/>
      <c r="U60" s="77"/>
      <c r="V60" s="77"/>
      <c r="W60" s="77"/>
      <c r="X60" s="77"/>
      <c r="Y60" s="77"/>
      <c r="Z60" s="77"/>
      <c r="AA60" s="77"/>
      <c r="AB60" s="77"/>
    </row>
    <row r="61" spans="1:28" s="78" customFormat="1" x14ac:dyDescent="0.2">
      <c r="A61" s="77"/>
      <c r="B61" s="45"/>
      <c r="C61" s="79"/>
      <c r="D61" s="80"/>
      <c r="E61" s="80"/>
      <c r="F61" s="80"/>
      <c r="G61" s="80"/>
      <c r="H61" s="80"/>
      <c r="I61" s="80"/>
      <c r="J61" s="80"/>
      <c r="K61" s="80"/>
      <c r="L61" s="80"/>
      <c r="M61" s="80"/>
      <c r="N61" s="80"/>
      <c r="O61" s="80"/>
      <c r="P61" s="45"/>
      <c r="Q61" s="77"/>
      <c r="R61" s="77"/>
      <c r="S61" s="77"/>
      <c r="T61" s="77"/>
      <c r="U61" s="77"/>
      <c r="V61" s="77"/>
      <c r="W61" s="77"/>
      <c r="X61" s="77"/>
      <c r="Y61" s="77"/>
      <c r="Z61" s="77"/>
      <c r="AA61" s="77"/>
      <c r="AB61" s="77"/>
    </row>
    <row r="62" spans="1:28" s="78" customFormat="1" ht="56.25" customHeight="1" x14ac:dyDescent="0.2">
      <c r="A62" s="77"/>
      <c r="B62" s="45"/>
      <c r="C62" s="200" t="s">
        <v>92</v>
      </c>
      <c r="D62" s="200"/>
      <c r="E62" s="200"/>
      <c r="F62" s="200"/>
      <c r="G62" s="200"/>
      <c r="H62" s="200"/>
      <c r="I62" s="200"/>
      <c r="J62" s="200"/>
      <c r="K62" s="200"/>
      <c r="L62" s="200"/>
      <c r="M62" s="200"/>
      <c r="N62" s="200"/>
      <c r="O62" s="200"/>
      <c r="P62" s="45"/>
      <c r="Q62" s="77"/>
      <c r="R62" s="77"/>
      <c r="S62" s="77"/>
      <c r="T62" s="77"/>
      <c r="U62" s="77"/>
      <c r="V62" s="77"/>
      <c r="W62" s="77"/>
      <c r="X62" s="77"/>
      <c r="Y62" s="77"/>
      <c r="Z62" s="77"/>
      <c r="AA62" s="77"/>
      <c r="AB62" s="77"/>
    </row>
    <row r="63" spans="1:28" s="78" customFormat="1" ht="44.25" customHeight="1" x14ac:dyDescent="0.2">
      <c r="A63" s="77"/>
      <c r="B63" s="45"/>
      <c r="C63" s="201" t="s">
        <v>93</v>
      </c>
      <c r="D63" s="201"/>
      <c r="E63" s="201"/>
      <c r="F63" s="201"/>
      <c r="G63" s="201"/>
      <c r="H63" s="201"/>
      <c r="I63" s="201"/>
      <c r="J63" s="201"/>
      <c r="K63" s="201"/>
      <c r="L63" s="201"/>
      <c r="M63" s="201"/>
      <c r="N63" s="201"/>
      <c r="O63" s="201"/>
      <c r="P63" s="45"/>
      <c r="Q63" s="77"/>
      <c r="R63" s="77"/>
      <c r="S63" s="77"/>
      <c r="T63" s="77"/>
      <c r="U63" s="77"/>
      <c r="V63" s="77"/>
      <c r="W63" s="77"/>
      <c r="X63" s="77"/>
      <c r="Y63" s="77"/>
      <c r="Z63" s="77"/>
      <c r="AA63" s="77"/>
      <c r="AB63" s="77"/>
    </row>
    <row r="66" spans="3:15" s="82" customFormat="1" x14ac:dyDescent="0.2">
      <c r="C66" s="81"/>
      <c r="D66" s="81"/>
      <c r="E66" s="81"/>
      <c r="F66" s="81"/>
      <c r="G66" s="81"/>
      <c r="H66" s="81"/>
      <c r="I66" s="81"/>
      <c r="J66" s="81"/>
      <c r="K66" s="81"/>
      <c r="L66" s="81"/>
      <c r="M66" s="81"/>
      <c r="N66" s="81"/>
      <c r="O66" s="81"/>
    </row>
    <row r="67" spans="3:15" s="82" customFormat="1" x14ac:dyDescent="0.2">
      <c r="C67" s="81"/>
      <c r="D67" s="81"/>
      <c r="E67" s="81"/>
      <c r="F67" s="81"/>
      <c r="G67" s="81"/>
      <c r="H67" s="81"/>
      <c r="I67" s="81"/>
      <c r="J67" s="81"/>
      <c r="K67" s="81"/>
      <c r="L67" s="81"/>
      <c r="M67" s="81"/>
      <c r="N67" s="81"/>
      <c r="O67" s="81"/>
    </row>
    <row r="68" spans="3:15" s="82" customFormat="1" x14ac:dyDescent="0.2">
      <c r="C68" s="81"/>
      <c r="D68" s="81"/>
      <c r="E68" s="81"/>
      <c r="F68" s="81"/>
      <c r="G68" s="81"/>
      <c r="H68" s="81"/>
      <c r="I68" s="81"/>
      <c r="J68" s="81"/>
      <c r="K68" s="81"/>
      <c r="L68" s="81"/>
      <c r="M68" s="81"/>
      <c r="N68" s="81"/>
      <c r="O68" s="81"/>
    </row>
    <row r="69" spans="3:15" s="82" customFormat="1" hidden="1" x14ac:dyDescent="0.2">
      <c r="C69" s="81"/>
      <c r="D69" s="81"/>
      <c r="E69" s="81"/>
      <c r="F69" s="81"/>
      <c r="G69" s="81"/>
      <c r="H69" s="81"/>
      <c r="I69" s="81"/>
      <c r="J69" s="81"/>
      <c r="K69" s="81"/>
      <c r="L69" s="81"/>
      <c r="M69" s="81"/>
      <c r="N69" s="81"/>
      <c r="O69" s="81"/>
    </row>
    <row r="70" spans="3:15" s="82" customFormat="1" hidden="1" x14ac:dyDescent="0.2">
      <c r="C70" s="81"/>
      <c r="D70" s="81"/>
      <c r="E70" s="81"/>
      <c r="F70" s="81"/>
      <c r="G70" s="81"/>
      <c r="H70" s="81"/>
      <c r="I70" s="81"/>
      <c r="J70" s="81"/>
      <c r="K70" s="81"/>
      <c r="L70" s="81"/>
      <c r="M70" s="81"/>
      <c r="N70" s="81"/>
      <c r="O70" s="81"/>
    </row>
    <row r="71" spans="3:15" s="82" customFormat="1" hidden="1" x14ac:dyDescent="0.2">
      <c r="C71" s="81"/>
      <c r="D71" s="81"/>
      <c r="E71" s="81"/>
      <c r="F71" s="81"/>
      <c r="G71" s="81"/>
      <c r="H71" s="81"/>
      <c r="I71" s="81"/>
      <c r="J71" s="81"/>
      <c r="K71" s="81"/>
      <c r="L71" s="81"/>
      <c r="M71" s="81"/>
      <c r="N71" s="81"/>
      <c r="O71" s="81"/>
    </row>
    <row r="72" spans="3:15" s="82" customFormat="1" hidden="1" x14ac:dyDescent="0.2">
      <c r="C72" s="81"/>
      <c r="D72" s="81"/>
      <c r="E72" s="81"/>
      <c r="F72" s="81"/>
      <c r="G72" s="83" t="s">
        <v>144</v>
      </c>
      <c r="H72" s="84"/>
      <c r="I72" s="84"/>
      <c r="J72" s="83" t="s">
        <v>41</v>
      </c>
      <c r="K72" s="81"/>
      <c r="L72" s="81"/>
      <c r="M72" s="81"/>
      <c r="N72" s="81"/>
      <c r="O72" s="81"/>
    </row>
    <row r="73" spans="3:15" s="82" customFormat="1" hidden="1" x14ac:dyDescent="0.2">
      <c r="C73" s="81"/>
      <c r="D73" s="81"/>
      <c r="E73" s="81"/>
      <c r="F73" s="81"/>
      <c r="G73" s="83" t="s">
        <v>102</v>
      </c>
      <c r="H73" s="84"/>
      <c r="I73" s="84"/>
      <c r="J73" s="83" t="s">
        <v>145</v>
      </c>
      <c r="K73" s="81"/>
      <c r="L73" s="81"/>
      <c r="M73" s="81"/>
      <c r="N73" s="81"/>
      <c r="O73" s="81"/>
    </row>
    <row r="74" spans="3:15" s="82" customFormat="1" hidden="1" x14ac:dyDescent="0.2">
      <c r="C74" s="81"/>
      <c r="D74" s="81"/>
      <c r="E74" s="81"/>
      <c r="F74" s="81"/>
      <c r="G74" s="83" t="s">
        <v>146</v>
      </c>
      <c r="H74" s="84"/>
      <c r="I74" s="84"/>
      <c r="J74" s="83" t="s">
        <v>147</v>
      </c>
      <c r="K74" s="81"/>
      <c r="L74" s="81"/>
      <c r="M74" s="81"/>
      <c r="N74" s="81"/>
      <c r="O74" s="81"/>
    </row>
    <row r="75" spans="3:15" s="82" customFormat="1" hidden="1" x14ac:dyDescent="0.2">
      <c r="C75" s="81"/>
      <c r="D75" s="81"/>
      <c r="E75" s="81"/>
      <c r="F75" s="81"/>
      <c r="G75" s="83" t="s">
        <v>148</v>
      </c>
      <c r="H75" s="84"/>
      <c r="I75" s="84"/>
      <c r="J75" s="83" t="s">
        <v>116</v>
      </c>
      <c r="K75" s="81"/>
      <c r="L75" s="81"/>
      <c r="M75" s="81"/>
      <c r="N75" s="81"/>
      <c r="O75" s="81"/>
    </row>
    <row r="76" spans="3:15" s="82" customFormat="1" hidden="1" x14ac:dyDescent="0.2">
      <c r="C76" s="81"/>
      <c r="D76" s="81"/>
      <c r="E76" s="81"/>
      <c r="F76" s="81"/>
      <c r="G76" s="83" t="s">
        <v>149</v>
      </c>
      <c r="H76" s="84"/>
      <c r="I76" s="84"/>
      <c r="J76" s="83" t="s">
        <v>150</v>
      </c>
      <c r="K76" s="81"/>
      <c r="L76" s="81"/>
      <c r="M76" s="81"/>
      <c r="N76" s="81"/>
      <c r="O76" s="81"/>
    </row>
    <row r="77" spans="3:15" s="82" customFormat="1" hidden="1" x14ac:dyDescent="0.2">
      <c r="C77" s="81"/>
      <c r="D77" s="81"/>
      <c r="E77" s="81"/>
      <c r="F77" s="81"/>
      <c r="G77" s="83" t="s">
        <v>151</v>
      </c>
      <c r="H77" s="84"/>
      <c r="I77" s="84"/>
      <c r="J77" s="83" t="s">
        <v>118</v>
      </c>
      <c r="K77" s="81"/>
      <c r="L77" s="81"/>
      <c r="M77" s="81"/>
      <c r="N77" s="81"/>
      <c r="O77" s="81"/>
    </row>
    <row r="78" spans="3:15" s="82" customFormat="1" hidden="1" x14ac:dyDescent="0.2">
      <c r="C78" s="81"/>
      <c r="D78" s="81"/>
      <c r="E78" s="81"/>
      <c r="F78" s="81"/>
      <c r="G78" s="83" t="s">
        <v>152</v>
      </c>
      <c r="H78" s="84"/>
      <c r="I78" s="84"/>
      <c r="J78" s="83" t="s">
        <v>153</v>
      </c>
      <c r="K78" s="81"/>
      <c r="L78" s="81"/>
      <c r="M78" s="81"/>
      <c r="N78" s="81"/>
      <c r="O78" s="81"/>
    </row>
    <row r="79" spans="3:15" s="82" customFormat="1" hidden="1" x14ac:dyDescent="0.2">
      <c r="C79" s="81"/>
      <c r="D79" s="81"/>
      <c r="E79" s="81"/>
      <c r="F79" s="81"/>
      <c r="G79" s="83" t="s">
        <v>154</v>
      </c>
      <c r="H79" s="84"/>
      <c r="I79" s="84"/>
      <c r="J79" s="83" t="s">
        <v>155</v>
      </c>
      <c r="K79" s="81"/>
      <c r="L79" s="81"/>
      <c r="M79" s="81"/>
      <c r="N79" s="81"/>
      <c r="O79" s="81"/>
    </row>
    <row r="80" spans="3:15" s="82" customFormat="1" hidden="1" x14ac:dyDescent="0.2">
      <c r="C80" s="81"/>
      <c r="D80" s="81"/>
      <c r="E80" s="81"/>
      <c r="F80" s="81"/>
      <c r="G80" s="83" t="s">
        <v>156</v>
      </c>
      <c r="H80" s="84"/>
      <c r="I80" s="84"/>
      <c r="J80" s="83" t="s">
        <v>157</v>
      </c>
      <c r="K80" s="81"/>
      <c r="L80" s="81"/>
      <c r="M80" s="81"/>
      <c r="N80" s="81"/>
      <c r="O80" s="81"/>
    </row>
    <row r="81" spans="3:15" s="82" customFormat="1" hidden="1" x14ac:dyDescent="0.2">
      <c r="C81" s="81"/>
      <c r="D81" s="81"/>
      <c r="E81" s="81"/>
      <c r="F81" s="81"/>
      <c r="G81" s="83" t="s">
        <v>158</v>
      </c>
      <c r="H81" s="84"/>
      <c r="I81" s="84"/>
      <c r="J81" s="83" t="s">
        <v>159</v>
      </c>
      <c r="K81" s="81"/>
      <c r="L81" s="81"/>
      <c r="M81" s="81"/>
      <c r="N81" s="81"/>
      <c r="O81" s="81"/>
    </row>
    <row r="82" spans="3:15" s="82" customFormat="1" hidden="1" x14ac:dyDescent="0.2">
      <c r="C82" s="81"/>
      <c r="D82" s="81"/>
      <c r="E82" s="81"/>
      <c r="F82" s="81"/>
      <c r="G82" s="83" t="s">
        <v>160</v>
      </c>
      <c r="H82" s="84"/>
      <c r="I82" s="84"/>
      <c r="J82" s="83" t="s">
        <v>161</v>
      </c>
      <c r="K82" s="81"/>
      <c r="L82" s="81"/>
      <c r="M82" s="81"/>
      <c r="N82" s="81"/>
      <c r="O82" s="81"/>
    </row>
    <row r="83" spans="3:15" s="82" customFormat="1" hidden="1" x14ac:dyDescent="0.2">
      <c r="C83" s="81"/>
      <c r="D83" s="81"/>
      <c r="E83" s="81"/>
      <c r="F83" s="81"/>
      <c r="G83" s="83" t="s">
        <v>162</v>
      </c>
      <c r="H83" s="84"/>
      <c r="I83" s="84"/>
      <c r="J83" s="83" t="s">
        <v>163</v>
      </c>
      <c r="K83" s="81"/>
      <c r="L83" s="81"/>
      <c r="M83" s="81"/>
      <c r="N83" s="81"/>
      <c r="O83" s="81"/>
    </row>
    <row r="84" spans="3:15" hidden="1" x14ac:dyDescent="0.2">
      <c r="G84" s="83" t="s">
        <v>164</v>
      </c>
      <c r="H84" s="84"/>
      <c r="I84" s="84"/>
      <c r="J84" s="84"/>
      <c r="K84" s="81"/>
      <c r="L84" s="81"/>
    </row>
    <row r="85" spans="3:15" hidden="1" x14ac:dyDescent="0.2">
      <c r="G85" s="83" t="s">
        <v>165</v>
      </c>
      <c r="H85" s="84"/>
      <c r="I85" s="84"/>
      <c r="J85" s="84"/>
      <c r="K85" s="81"/>
      <c r="L85" s="81"/>
    </row>
    <row r="86" spans="3:15" hidden="1" x14ac:dyDescent="0.2">
      <c r="G86" s="83" t="s">
        <v>166</v>
      </c>
      <c r="H86" s="84"/>
      <c r="I86" s="84"/>
      <c r="J86" s="84"/>
      <c r="K86" s="81"/>
      <c r="L86" s="81"/>
    </row>
    <row r="87" spans="3:15" hidden="1" x14ac:dyDescent="0.2">
      <c r="G87" s="83" t="s">
        <v>86</v>
      </c>
      <c r="H87" s="84"/>
      <c r="I87" s="84"/>
      <c r="J87" s="84"/>
      <c r="K87" s="81"/>
      <c r="L87" s="81"/>
    </row>
    <row r="88" spans="3:15" hidden="1" x14ac:dyDescent="0.2">
      <c r="G88" s="83" t="s">
        <v>167</v>
      </c>
      <c r="H88" s="84"/>
      <c r="I88" s="84"/>
      <c r="J88" s="84"/>
      <c r="K88" s="81"/>
      <c r="L88" s="81"/>
    </row>
    <row r="89" spans="3:15" hidden="1" x14ac:dyDescent="0.2">
      <c r="G89" s="83" t="s">
        <v>168</v>
      </c>
      <c r="H89" s="84"/>
      <c r="I89" s="84"/>
      <c r="J89" s="84"/>
      <c r="K89" s="81"/>
      <c r="L89" s="81"/>
    </row>
    <row r="90" spans="3:15" hidden="1" x14ac:dyDescent="0.2">
      <c r="G90" s="83" t="s">
        <v>169</v>
      </c>
      <c r="H90" s="84"/>
      <c r="I90" s="84"/>
      <c r="J90" s="84"/>
      <c r="K90" s="81"/>
      <c r="L90" s="81"/>
    </row>
    <row r="91" spans="3:15" hidden="1" x14ac:dyDescent="0.2">
      <c r="G91" s="83" t="s">
        <v>170</v>
      </c>
      <c r="H91" s="84"/>
      <c r="I91" s="84"/>
      <c r="J91" s="84"/>
      <c r="K91" s="81"/>
      <c r="L91" s="81"/>
    </row>
    <row r="92" spans="3:15" hidden="1" x14ac:dyDescent="0.2">
      <c r="G92" s="83" t="s">
        <v>171</v>
      </c>
      <c r="H92" s="84"/>
      <c r="I92" s="84"/>
      <c r="J92" s="84"/>
      <c r="K92" s="81"/>
      <c r="L92" s="81"/>
    </row>
    <row r="93" spans="3:15" hidden="1" x14ac:dyDescent="0.2">
      <c r="G93" s="83" t="s">
        <v>172</v>
      </c>
      <c r="H93" s="84"/>
      <c r="I93" s="84"/>
      <c r="J93" s="84"/>
      <c r="K93" s="81"/>
      <c r="L93" s="81"/>
    </row>
    <row r="94" spans="3:15" hidden="1" x14ac:dyDescent="0.2">
      <c r="G94" s="83" t="s">
        <v>173</v>
      </c>
      <c r="H94" s="84"/>
      <c r="I94" s="84"/>
      <c r="J94" s="84"/>
    </row>
    <row r="95" spans="3:15" hidden="1" x14ac:dyDescent="0.2">
      <c r="G95" s="83" t="s">
        <v>174</v>
      </c>
      <c r="H95" s="84"/>
      <c r="I95" s="84"/>
      <c r="J95" s="84"/>
    </row>
    <row r="96" spans="3:15" hidden="1" x14ac:dyDescent="0.2">
      <c r="G96" s="83" t="s">
        <v>175</v>
      </c>
      <c r="H96" s="84"/>
      <c r="I96" s="84"/>
      <c r="J96" s="84"/>
    </row>
    <row r="97" spans="7:10" hidden="1" x14ac:dyDescent="0.2">
      <c r="G97" s="83" t="s">
        <v>176</v>
      </c>
      <c r="H97" s="84"/>
      <c r="I97" s="84"/>
      <c r="J97" s="84"/>
    </row>
    <row r="98" spans="7:10" hidden="1" x14ac:dyDescent="0.2">
      <c r="G98" s="83" t="s">
        <v>177</v>
      </c>
      <c r="H98" s="84"/>
      <c r="I98" s="84"/>
      <c r="J98" s="84"/>
    </row>
    <row r="99" spans="7:10" hidden="1" x14ac:dyDescent="0.2"/>
    <row r="100" spans="7:10" hidden="1" x14ac:dyDescent="0.2"/>
    <row r="101" spans="7:10" hidden="1" x14ac:dyDescent="0.2"/>
  </sheetData>
  <sheetProtection algorithmName="SHA-512" hashValue="zC7DimcnpN93MJGJTUqdjwt8lhO4tZ60MKhp6Tz3evDUmgKy17R2bjFV81WW4S+8Xvq7RxyHPlx84NrrJOfLnw==" saltValue="ivil2n+jiNg6kg+JO+R+9g==" spinCount="100000" sheet="1" objects="1" scenarios="1" formatCells="0" formatColumns="0" formatRows="0"/>
  <mergeCells count="86">
    <mergeCell ref="C62:O62"/>
    <mergeCell ref="C63:O63"/>
    <mergeCell ref="C59:F59"/>
    <mergeCell ref="G59:J59"/>
    <mergeCell ref="K59:O59"/>
    <mergeCell ref="C60:F60"/>
    <mergeCell ref="G60:J60"/>
    <mergeCell ref="K60:O60"/>
    <mergeCell ref="C57:F57"/>
    <mergeCell ref="G57:J57"/>
    <mergeCell ref="K57:O57"/>
    <mergeCell ref="C58:F58"/>
    <mergeCell ref="G58:J58"/>
    <mergeCell ref="K58:O58"/>
    <mergeCell ref="C55:F55"/>
    <mergeCell ref="G55:J55"/>
    <mergeCell ref="K55:O55"/>
    <mergeCell ref="C56:F56"/>
    <mergeCell ref="G56:J56"/>
    <mergeCell ref="K56:O56"/>
    <mergeCell ref="C54:F54"/>
    <mergeCell ref="G54:J54"/>
    <mergeCell ref="K54:O54"/>
    <mergeCell ref="P27:P28"/>
    <mergeCell ref="J28:O33"/>
    <mergeCell ref="J34:O34"/>
    <mergeCell ref="J35:O40"/>
    <mergeCell ref="J41:O41"/>
    <mergeCell ref="J42:O42"/>
    <mergeCell ref="C45:O45"/>
    <mergeCell ref="C52:O52"/>
    <mergeCell ref="C53:F53"/>
    <mergeCell ref="G53:J53"/>
    <mergeCell ref="K53:O53"/>
    <mergeCell ref="N23:O24"/>
    <mergeCell ref="C24:D24"/>
    <mergeCell ref="E24:G24"/>
    <mergeCell ref="C26:O26"/>
    <mergeCell ref="C27:I43"/>
    <mergeCell ref="J27:O27"/>
    <mergeCell ref="J43:O43"/>
    <mergeCell ref="C23:D23"/>
    <mergeCell ref="E23:G23"/>
    <mergeCell ref="H23:I24"/>
    <mergeCell ref="J23:K24"/>
    <mergeCell ref="L23:M24"/>
    <mergeCell ref="C20:D22"/>
    <mergeCell ref="E20:G22"/>
    <mergeCell ref="H20:I22"/>
    <mergeCell ref="J20:K22"/>
    <mergeCell ref="L20:O20"/>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s>
  <dataValidations count="5">
    <dataValidation type="list" allowBlank="1" showInputMessage="1" showErrorMessage="1" sqref="E20:G22" xr:uid="{22B129AD-5538-4D25-B89A-33A886EE1030}">
      <formula1>$J$75:$J$76</formula1>
    </dataValidation>
    <dataValidation type="list" allowBlank="1" showInputMessage="1" showErrorMessage="1" sqref="J20:K22" xr:uid="{8E8237DF-E9BF-4E86-AF68-CB63375501C7}">
      <formula1>$J$77:$J$83</formula1>
    </dataValidation>
    <dataValidation type="list" allowBlank="1" showInputMessage="1" showErrorMessage="1" sqref="J17:K17" xr:uid="{5094D29A-3772-4FDF-A27D-5C3F3FA07455}">
      <formula1>$J$72:$J$74</formula1>
    </dataValidation>
    <dataValidation type="list" allowBlank="1" showInputMessage="1" showErrorMessage="1" sqref="E12:H12" xr:uid="{2A3B89C0-9345-466B-B942-55DAC12F45CF}">
      <formula1>$G$72:$G$75</formula1>
    </dataValidation>
    <dataValidation type="list" allowBlank="1" showInputMessage="1" showErrorMessage="1" sqref="E13:O13" xr:uid="{E17B6420-2817-4459-A618-C171A85759E6}">
      <formula1>$G$76:$G$98</formula1>
    </dataValidation>
  </dataValidations>
  <hyperlinks>
    <hyperlink ref="B2:C4" location="'MATRIZ DE INDICADORES'!A1" display="    REGRESAR" xr:uid="{2D9E6F72-0C20-440B-9339-7C2D74A029A1}"/>
  </hyperlinks>
  <pageMargins left="0.70866141732283472" right="0.70866141732283472" top="0.74803149606299213" bottom="0.74803149606299213" header="0.31496062992125984" footer="0.31496062992125984"/>
  <pageSetup paperSize="5" scale="40" orientation="portrait" r:id="rId1"/>
  <rowBreaks count="1" manualBreakCount="1">
    <brk id="63"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macro="[0]!PORCENTAJE">
                <anchor moveWithCells="1">
                  <from>
                    <xdr:col>5</xdr:col>
                    <xdr:colOff>666750</xdr:colOff>
                    <xdr:row>16</xdr:row>
                    <xdr:rowOff>123825</xdr:rowOff>
                  </from>
                  <to>
                    <xdr:col>6</xdr:col>
                    <xdr:colOff>514350</xdr:colOff>
                    <xdr:row>16</xdr:row>
                    <xdr:rowOff>314325</xdr:rowOff>
                  </to>
                </anchor>
              </controlPr>
            </control>
          </mc:Choice>
        </mc:AlternateContent>
        <mc:AlternateContent xmlns:mc="http://schemas.openxmlformats.org/markup-compatibility/2006">
          <mc:Choice Requires="x14">
            <control shapeId="8194" r:id="rId5" name="Option Button 2">
              <controlPr defaultSize="0" autoFill="0" autoLine="0" autoPict="0" macro="[0]!RELATIVO">
                <anchor moveWithCells="1">
                  <from>
                    <xdr:col>4</xdr:col>
                    <xdr:colOff>466725</xdr:colOff>
                    <xdr:row>16</xdr:row>
                    <xdr:rowOff>104775</xdr:rowOff>
                  </from>
                  <to>
                    <xdr:col>5</xdr:col>
                    <xdr:colOff>342900</xdr:colOff>
                    <xdr:row>16</xdr:row>
                    <xdr:rowOff>314325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057F179-FA8D-4DC9-831E-40611F59EA2B}">
          <x14:formula1>
            <xm:f>ITEM!$A$1:$A$4</xm:f>
          </x14:formula1>
          <xm:sqref>J23:K24 N23:O24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A20A9-9866-425E-A887-C1F385D16B51}">
  <sheetPr codeName="Hoja83">
    <tabColor rgb="FFEDE394"/>
    <pageSetUpPr fitToPage="1"/>
  </sheetPr>
  <dimension ref="A1:AB101"/>
  <sheetViews>
    <sheetView view="pageBreakPreview" topLeftCell="D4" zoomScaleNormal="80" zoomScaleSheetLayoutView="100" workbookViewId="0">
      <selection activeCell="P11" sqref="P11"/>
    </sheetView>
  </sheetViews>
  <sheetFormatPr baseColWidth="10" defaultColWidth="11.42578125" defaultRowHeight="15" x14ac:dyDescent="0.2"/>
  <cols>
    <col min="1" max="1" width="4" style="85" customWidth="1"/>
    <col min="2" max="2" width="6.7109375" style="85" customWidth="1"/>
    <col min="3" max="3" width="24.85546875" style="50" customWidth="1"/>
    <col min="4" max="4" width="15.140625" style="50" customWidth="1"/>
    <col min="5" max="5" width="12.7109375" style="50" customWidth="1"/>
    <col min="6" max="6" width="15.140625" style="50" customWidth="1"/>
    <col min="7" max="7" width="14" style="50" customWidth="1"/>
    <col min="8" max="8" width="11.42578125" style="50"/>
    <col min="9" max="9" width="14.42578125" style="50" customWidth="1"/>
    <col min="10" max="10" width="15.5703125" style="50" customWidth="1"/>
    <col min="11" max="11" width="14.42578125" style="50" customWidth="1"/>
    <col min="12" max="12" width="17.140625" style="50" customWidth="1"/>
    <col min="13" max="13" width="19.7109375" style="50" customWidth="1"/>
    <col min="14" max="15" width="15.28515625" style="50" customWidth="1"/>
    <col min="16" max="16" width="6.7109375" style="85" customWidth="1"/>
    <col min="17" max="16384" width="11.42578125" style="85"/>
  </cols>
  <sheetData>
    <row r="1" spans="2:16" s="63" customFormat="1" ht="8.25" customHeight="1" x14ac:dyDescent="0.25">
      <c r="C1" s="64"/>
      <c r="D1" s="64"/>
      <c r="E1" s="64"/>
      <c r="F1" s="64"/>
      <c r="G1" s="64"/>
      <c r="H1" s="64"/>
      <c r="I1" s="64"/>
      <c r="J1" s="64"/>
      <c r="K1" s="64"/>
      <c r="L1" s="64"/>
      <c r="M1" s="64"/>
      <c r="N1" s="64"/>
      <c r="O1" s="64"/>
    </row>
    <row r="2" spans="2:16" s="63" customFormat="1" ht="15.75" customHeight="1" x14ac:dyDescent="0.25">
      <c r="B2" s="115" t="s">
        <v>98</v>
      </c>
      <c r="C2" s="115"/>
      <c r="D2" s="65"/>
      <c r="E2" s="65"/>
      <c r="F2" s="65"/>
      <c r="G2" s="65"/>
      <c r="H2" s="65"/>
      <c r="I2" s="65"/>
      <c r="J2" s="65"/>
      <c r="K2" s="65"/>
      <c r="L2" s="65"/>
      <c r="M2" s="65"/>
      <c r="N2" s="65"/>
      <c r="O2" s="65"/>
      <c r="P2" s="66"/>
    </row>
    <row r="3" spans="2:16" s="63" customFormat="1" ht="15.75" customHeight="1" x14ac:dyDescent="0.25">
      <c r="B3" s="115"/>
      <c r="C3" s="115"/>
      <c r="D3" s="65"/>
      <c r="E3" s="65"/>
      <c r="F3" s="65"/>
      <c r="G3" s="65"/>
      <c r="H3" s="65"/>
      <c r="I3" s="65"/>
      <c r="J3" s="65"/>
      <c r="K3" s="65"/>
      <c r="L3" s="65"/>
      <c r="M3" s="65"/>
      <c r="N3" s="65"/>
      <c r="O3" s="65"/>
      <c r="P3" s="66"/>
    </row>
    <row r="4" spans="2:16" s="63" customFormat="1" ht="15" customHeight="1" x14ac:dyDescent="0.25">
      <c r="B4" s="115"/>
      <c r="C4" s="115"/>
      <c r="D4" s="65"/>
      <c r="E4" s="65"/>
      <c r="F4" s="65"/>
      <c r="G4" s="65"/>
      <c r="H4" s="65"/>
      <c r="I4" s="65"/>
      <c r="J4" s="65"/>
      <c r="K4" s="65"/>
      <c r="L4" s="65"/>
      <c r="M4" s="65"/>
      <c r="N4" s="65"/>
      <c r="O4" s="65"/>
      <c r="P4" s="66"/>
    </row>
    <row r="5" spans="2:16" s="63" customFormat="1" ht="24.75" customHeight="1" x14ac:dyDescent="0.25">
      <c r="B5" s="66"/>
      <c r="C5" s="116"/>
      <c r="D5" s="117"/>
      <c r="E5" s="122" t="s">
        <v>0</v>
      </c>
      <c r="F5" s="123"/>
      <c r="G5" s="123"/>
      <c r="H5" s="123"/>
      <c r="I5" s="123"/>
      <c r="J5" s="123"/>
      <c r="K5" s="123"/>
      <c r="L5" s="124"/>
      <c r="M5" s="125" t="s">
        <v>1</v>
      </c>
      <c r="N5" s="125"/>
      <c r="O5" s="126"/>
      <c r="P5" s="66"/>
    </row>
    <row r="6" spans="2:16" s="63" customFormat="1" ht="27" customHeight="1" x14ac:dyDescent="0.25">
      <c r="B6" s="67"/>
      <c r="C6" s="118"/>
      <c r="D6" s="119"/>
      <c r="E6" s="122" t="s">
        <v>2</v>
      </c>
      <c r="F6" s="123"/>
      <c r="G6" s="123"/>
      <c r="H6" s="123"/>
      <c r="I6" s="123"/>
      <c r="J6" s="123"/>
      <c r="K6" s="123"/>
      <c r="L6" s="124"/>
      <c r="M6" s="123" t="s">
        <v>3</v>
      </c>
      <c r="N6" s="123"/>
      <c r="O6" s="124"/>
      <c r="P6" s="66"/>
    </row>
    <row r="7" spans="2:16" s="63" customFormat="1" ht="30" customHeight="1" x14ac:dyDescent="0.25">
      <c r="B7" s="66"/>
      <c r="C7" s="118"/>
      <c r="D7" s="119"/>
      <c r="E7" s="127" t="s">
        <v>4</v>
      </c>
      <c r="F7" s="128"/>
      <c r="G7" s="128"/>
      <c r="H7" s="128"/>
      <c r="I7" s="128"/>
      <c r="J7" s="128"/>
      <c r="K7" s="128"/>
      <c r="L7" s="129"/>
      <c r="M7" s="125" t="s">
        <v>5</v>
      </c>
      <c r="N7" s="125"/>
      <c r="O7" s="126"/>
      <c r="P7" s="66"/>
    </row>
    <row r="8" spans="2:16" s="63" customFormat="1" ht="25.5" customHeight="1" x14ac:dyDescent="0.25">
      <c r="B8" s="66"/>
      <c r="C8" s="120"/>
      <c r="D8" s="121"/>
      <c r="E8" s="130"/>
      <c r="F8" s="131"/>
      <c r="G8" s="131"/>
      <c r="H8" s="131"/>
      <c r="I8" s="131"/>
      <c r="J8" s="131"/>
      <c r="K8" s="131"/>
      <c r="L8" s="132"/>
      <c r="M8" s="123" t="s">
        <v>99</v>
      </c>
      <c r="N8" s="123"/>
      <c r="O8" s="124"/>
      <c r="P8" s="66"/>
    </row>
    <row r="9" spans="2:16" s="63" customFormat="1" ht="15.75" customHeight="1" x14ac:dyDescent="0.25">
      <c r="B9" s="66"/>
      <c r="C9" s="134" t="s">
        <v>48</v>
      </c>
      <c r="D9" s="134"/>
      <c r="E9" s="134"/>
      <c r="F9" s="134"/>
      <c r="G9" s="134"/>
      <c r="H9" s="134"/>
      <c r="I9" s="134"/>
      <c r="J9" s="134"/>
      <c r="K9" s="134"/>
      <c r="L9" s="134"/>
      <c r="M9" s="134"/>
      <c r="N9" s="134"/>
      <c r="O9" s="134"/>
      <c r="P9" s="66"/>
    </row>
    <row r="10" spans="2:16" s="63" customFormat="1" ht="15.75" customHeight="1" x14ac:dyDescent="0.25">
      <c r="B10" s="66"/>
      <c r="C10" s="135" t="s">
        <v>100</v>
      </c>
      <c r="D10" s="135"/>
      <c r="E10" s="135"/>
      <c r="F10" s="135"/>
      <c r="G10" s="135"/>
      <c r="H10" s="135"/>
      <c r="I10" s="135"/>
      <c r="J10" s="135"/>
      <c r="K10" s="135"/>
      <c r="L10" s="135"/>
      <c r="M10" s="135"/>
      <c r="N10" s="135"/>
      <c r="O10" s="135"/>
      <c r="P10" s="66"/>
    </row>
    <row r="11" spans="2:16" s="63" customFormat="1" ht="15" customHeight="1" x14ac:dyDescent="0.25">
      <c r="B11" s="66"/>
      <c r="C11" s="135"/>
      <c r="D11" s="135"/>
      <c r="E11" s="135"/>
      <c r="F11" s="135"/>
      <c r="G11" s="135"/>
      <c r="H11" s="135"/>
      <c r="I11" s="135"/>
      <c r="J11" s="135"/>
      <c r="K11" s="135"/>
      <c r="L11" s="135"/>
      <c r="M11" s="135"/>
      <c r="N11" s="135"/>
      <c r="O11" s="135"/>
      <c r="P11" s="66"/>
    </row>
    <row r="12" spans="2:16" s="63" customFormat="1" ht="30" customHeight="1" x14ac:dyDescent="0.25">
      <c r="B12" s="66"/>
      <c r="C12" s="136" t="s">
        <v>101</v>
      </c>
      <c r="D12" s="136"/>
      <c r="E12" s="137" t="s">
        <v>102</v>
      </c>
      <c r="F12" s="137"/>
      <c r="G12" s="137"/>
      <c r="H12" s="137"/>
      <c r="I12" s="136" t="s">
        <v>103</v>
      </c>
      <c r="J12" s="136"/>
      <c r="K12" s="138" t="s">
        <v>178</v>
      </c>
      <c r="L12" s="138"/>
      <c r="M12" s="138"/>
      <c r="N12" s="138"/>
      <c r="O12" s="138"/>
      <c r="P12" s="66"/>
    </row>
    <row r="13" spans="2:16" s="63" customFormat="1" x14ac:dyDescent="0.25">
      <c r="B13" s="66"/>
      <c r="C13" s="139" t="s">
        <v>12</v>
      </c>
      <c r="D13" s="139"/>
      <c r="E13" s="140" t="s">
        <v>86</v>
      </c>
      <c r="F13" s="141"/>
      <c r="G13" s="141"/>
      <c r="H13" s="141"/>
      <c r="I13" s="141"/>
      <c r="J13" s="141"/>
      <c r="K13" s="141"/>
      <c r="L13" s="141"/>
      <c r="M13" s="141"/>
      <c r="N13" s="141"/>
      <c r="O13" s="141"/>
      <c r="P13" s="66"/>
    </row>
    <row r="14" spans="2:16" s="63" customFormat="1" x14ac:dyDescent="0.25">
      <c r="B14" s="66"/>
      <c r="C14" s="139" t="s">
        <v>104</v>
      </c>
      <c r="D14" s="139"/>
      <c r="E14" s="140" t="s">
        <v>105</v>
      </c>
      <c r="F14" s="140"/>
      <c r="G14" s="140"/>
      <c r="H14" s="140"/>
      <c r="I14" s="140"/>
      <c r="J14" s="140"/>
      <c r="K14" s="140"/>
      <c r="L14" s="140"/>
      <c r="M14" s="140"/>
      <c r="N14" s="140"/>
      <c r="O14" s="140"/>
      <c r="P14" s="66"/>
    </row>
    <row r="15" spans="2:16" s="63" customFormat="1" x14ac:dyDescent="0.25">
      <c r="B15" s="66"/>
      <c r="C15" s="142"/>
      <c r="D15" s="143"/>
      <c r="E15" s="143"/>
      <c r="F15" s="143"/>
      <c r="G15" s="143"/>
      <c r="H15" s="143"/>
      <c r="I15" s="143"/>
      <c r="J15" s="143"/>
      <c r="K15" s="143"/>
      <c r="L15" s="143"/>
      <c r="M15" s="143"/>
      <c r="N15" s="143"/>
      <c r="O15" s="144"/>
      <c r="P15" s="66"/>
    </row>
    <row r="16" spans="2:16" s="63" customFormat="1" x14ac:dyDescent="0.25">
      <c r="B16" s="66"/>
      <c r="C16" s="133" t="s">
        <v>106</v>
      </c>
      <c r="D16" s="133"/>
      <c r="E16" s="133"/>
      <c r="F16" s="133"/>
      <c r="G16" s="133"/>
      <c r="H16" s="133"/>
      <c r="I16" s="133"/>
      <c r="J16" s="133"/>
      <c r="K16" s="133"/>
      <c r="L16" s="133"/>
      <c r="M16" s="133"/>
      <c r="N16" s="133"/>
      <c r="O16" s="133"/>
      <c r="P16" s="66"/>
    </row>
    <row r="17" spans="2:16" s="63" customFormat="1" ht="36" customHeight="1" x14ac:dyDescent="0.25">
      <c r="B17" s="66"/>
      <c r="C17" s="139" t="s">
        <v>107</v>
      </c>
      <c r="D17" s="139"/>
      <c r="E17" s="150">
        <v>1</v>
      </c>
      <c r="F17" s="151"/>
      <c r="G17" s="152"/>
      <c r="H17" s="139" t="s">
        <v>20</v>
      </c>
      <c r="I17" s="139"/>
      <c r="J17" s="147" t="s">
        <v>41</v>
      </c>
      <c r="K17" s="149"/>
      <c r="L17" s="139" t="s">
        <v>22</v>
      </c>
      <c r="M17" s="139"/>
      <c r="N17" s="202">
        <v>0.2</v>
      </c>
      <c r="O17" s="202"/>
      <c r="P17" s="145"/>
    </row>
    <row r="18" spans="2:16" s="63" customFormat="1" ht="32.25" customHeight="1" x14ac:dyDescent="0.25">
      <c r="B18" s="66"/>
      <c r="C18" s="139" t="s">
        <v>108</v>
      </c>
      <c r="D18" s="139"/>
      <c r="E18" s="146" t="s">
        <v>109</v>
      </c>
      <c r="F18" s="146"/>
      <c r="G18" s="147" t="s">
        <v>179</v>
      </c>
      <c r="H18" s="148"/>
      <c r="I18" s="148"/>
      <c r="J18" s="148"/>
      <c r="K18" s="149"/>
      <c r="L18" s="155" t="s">
        <v>111</v>
      </c>
      <c r="M18" s="156"/>
      <c r="N18" s="203" t="s">
        <v>112</v>
      </c>
      <c r="O18" s="204"/>
      <c r="P18" s="145"/>
    </row>
    <row r="19" spans="2:16" s="63" customFormat="1" ht="32.25" customHeight="1" x14ac:dyDescent="0.25">
      <c r="B19" s="66"/>
      <c r="C19" s="139"/>
      <c r="D19" s="139"/>
      <c r="E19" s="139" t="s">
        <v>113</v>
      </c>
      <c r="F19" s="139"/>
      <c r="G19" s="147" t="s">
        <v>180</v>
      </c>
      <c r="H19" s="148"/>
      <c r="I19" s="148"/>
      <c r="J19" s="148"/>
      <c r="K19" s="149"/>
      <c r="L19" s="159"/>
      <c r="M19" s="160"/>
      <c r="N19" s="205"/>
      <c r="O19" s="206"/>
      <c r="P19" s="66"/>
    </row>
    <row r="20" spans="2:16" s="63" customFormat="1" ht="15.75" customHeight="1" x14ac:dyDescent="0.25">
      <c r="B20" s="66"/>
      <c r="C20" s="155" t="s">
        <v>115</v>
      </c>
      <c r="D20" s="156"/>
      <c r="E20" s="161" t="s">
        <v>116</v>
      </c>
      <c r="F20" s="162"/>
      <c r="G20" s="163"/>
      <c r="H20" s="170" t="s">
        <v>117</v>
      </c>
      <c r="I20" s="171"/>
      <c r="J20" s="161" t="s">
        <v>118</v>
      </c>
      <c r="K20" s="163"/>
      <c r="L20" s="207" t="s">
        <v>119</v>
      </c>
      <c r="M20" s="208"/>
      <c r="N20" s="208"/>
      <c r="O20" s="209"/>
      <c r="P20" s="66"/>
    </row>
    <row r="21" spans="2:16" s="63" customFormat="1" ht="15.75" customHeight="1" x14ac:dyDescent="0.25">
      <c r="B21" s="66"/>
      <c r="C21" s="157"/>
      <c r="D21" s="158"/>
      <c r="E21" s="164"/>
      <c r="F21" s="165"/>
      <c r="G21" s="166"/>
      <c r="H21" s="172"/>
      <c r="I21" s="173"/>
      <c r="J21" s="164"/>
      <c r="K21" s="166"/>
      <c r="L21" s="86" t="s">
        <v>120</v>
      </c>
      <c r="M21" s="86" t="s">
        <v>121</v>
      </c>
      <c r="N21" s="86" t="s">
        <v>122</v>
      </c>
      <c r="O21" s="86" t="s">
        <v>123</v>
      </c>
      <c r="P21" s="66"/>
    </row>
    <row r="22" spans="2:16" s="63" customFormat="1" ht="15.75" customHeight="1" x14ac:dyDescent="0.25">
      <c r="B22" s="66"/>
      <c r="C22" s="159"/>
      <c r="D22" s="160"/>
      <c r="E22" s="167"/>
      <c r="F22" s="168"/>
      <c r="G22" s="169"/>
      <c r="H22" s="174"/>
      <c r="I22" s="175"/>
      <c r="J22" s="167"/>
      <c r="K22" s="169"/>
      <c r="L22" s="68" t="s">
        <v>181</v>
      </c>
      <c r="M22" s="69" t="s">
        <v>182</v>
      </c>
      <c r="N22" s="70" t="s">
        <v>183</v>
      </c>
      <c r="O22" s="71" t="s">
        <v>184</v>
      </c>
      <c r="P22" s="66"/>
    </row>
    <row r="23" spans="2:16" s="63" customFormat="1" ht="26.25" customHeight="1" x14ac:dyDescent="0.25">
      <c r="B23" s="66"/>
      <c r="C23" s="139" t="s">
        <v>128</v>
      </c>
      <c r="D23" s="139"/>
      <c r="E23" s="154" t="s">
        <v>185</v>
      </c>
      <c r="F23" s="154"/>
      <c r="G23" s="154"/>
      <c r="H23" s="176" t="s">
        <v>130</v>
      </c>
      <c r="I23" s="171"/>
      <c r="J23" s="153" t="s">
        <v>131</v>
      </c>
      <c r="K23" s="153"/>
      <c r="L23" s="139" t="s">
        <v>132</v>
      </c>
      <c r="M23" s="139"/>
      <c r="N23" s="153" t="s">
        <v>131</v>
      </c>
      <c r="O23" s="153"/>
      <c r="P23" s="66"/>
    </row>
    <row r="24" spans="2:16" s="63" customFormat="1" ht="26.25" customHeight="1" x14ac:dyDescent="0.25">
      <c r="B24" s="66"/>
      <c r="C24" s="139" t="s">
        <v>133</v>
      </c>
      <c r="D24" s="139"/>
      <c r="E24" s="154" t="s">
        <v>185</v>
      </c>
      <c r="F24" s="154"/>
      <c r="G24" s="154"/>
      <c r="H24" s="177"/>
      <c r="I24" s="175"/>
      <c r="J24" s="153"/>
      <c r="K24" s="153"/>
      <c r="L24" s="139"/>
      <c r="M24" s="139"/>
      <c r="N24" s="153"/>
      <c r="O24" s="153"/>
      <c r="P24" s="66"/>
    </row>
    <row r="25" spans="2:16" s="63" customFormat="1" ht="15.75" customHeight="1" x14ac:dyDescent="0.25">
      <c r="B25" s="66"/>
      <c r="C25" s="72"/>
      <c r="D25" s="72"/>
      <c r="E25" s="43"/>
      <c r="F25" s="43"/>
      <c r="G25" s="72"/>
      <c r="H25" s="72"/>
      <c r="I25" s="72"/>
      <c r="J25" s="43"/>
      <c r="K25" s="43"/>
      <c r="L25" s="72"/>
      <c r="M25" s="72"/>
      <c r="N25" s="43"/>
      <c r="O25" s="43"/>
      <c r="P25" s="66"/>
    </row>
    <row r="26" spans="2:16" s="63" customFormat="1" ht="15" customHeight="1" x14ac:dyDescent="0.25">
      <c r="B26" s="66"/>
      <c r="C26" s="133" t="s">
        <v>134</v>
      </c>
      <c r="D26" s="133"/>
      <c r="E26" s="133"/>
      <c r="F26" s="133"/>
      <c r="G26" s="133"/>
      <c r="H26" s="133"/>
      <c r="I26" s="133"/>
      <c r="J26" s="188"/>
      <c r="K26" s="188"/>
      <c r="L26" s="188"/>
      <c r="M26" s="188"/>
      <c r="N26" s="188"/>
      <c r="O26" s="188"/>
      <c r="P26" s="66"/>
    </row>
    <row r="27" spans="2:16" s="63" customFormat="1" ht="15" customHeight="1" x14ac:dyDescent="0.25">
      <c r="B27" s="66"/>
      <c r="C27" s="143"/>
      <c r="D27" s="143"/>
      <c r="E27" s="143"/>
      <c r="F27" s="143"/>
      <c r="G27" s="143"/>
      <c r="H27" s="143"/>
      <c r="I27" s="144"/>
      <c r="J27" s="189" t="s">
        <v>135</v>
      </c>
      <c r="K27" s="190"/>
      <c r="L27" s="190"/>
      <c r="M27" s="190"/>
      <c r="N27" s="190"/>
      <c r="O27" s="190"/>
      <c r="P27" s="145"/>
    </row>
    <row r="28" spans="2:16" s="63" customFormat="1" ht="16.5" customHeight="1" x14ac:dyDescent="0.25">
      <c r="B28" s="66"/>
      <c r="C28" s="143"/>
      <c r="D28" s="143"/>
      <c r="E28" s="143"/>
      <c r="F28" s="143"/>
      <c r="G28" s="143"/>
      <c r="H28" s="143"/>
      <c r="I28" s="144"/>
      <c r="J28" s="178"/>
      <c r="K28" s="179"/>
      <c r="L28" s="179"/>
      <c r="M28" s="179"/>
      <c r="N28" s="179"/>
      <c r="O28" s="179"/>
      <c r="P28" s="145"/>
    </row>
    <row r="29" spans="2:16" s="63" customFormat="1" ht="15.75" customHeight="1" x14ac:dyDescent="0.25">
      <c r="B29" s="66"/>
      <c r="C29" s="143"/>
      <c r="D29" s="143"/>
      <c r="E29" s="143"/>
      <c r="F29" s="143"/>
      <c r="G29" s="143"/>
      <c r="H29" s="143"/>
      <c r="I29" s="144"/>
      <c r="J29" s="180"/>
      <c r="K29" s="181"/>
      <c r="L29" s="181"/>
      <c r="M29" s="181"/>
      <c r="N29" s="181"/>
      <c r="O29" s="181"/>
      <c r="P29" s="66"/>
    </row>
    <row r="30" spans="2:16" s="63" customFormat="1" ht="15.75" customHeight="1" x14ac:dyDescent="0.25">
      <c r="B30" s="66"/>
      <c r="C30" s="143"/>
      <c r="D30" s="143"/>
      <c r="E30" s="143"/>
      <c r="F30" s="143"/>
      <c r="G30" s="143"/>
      <c r="H30" s="143"/>
      <c r="I30" s="144"/>
      <c r="J30" s="180"/>
      <c r="K30" s="181"/>
      <c r="L30" s="181"/>
      <c r="M30" s="181"/>
      <c r="N30" s="181"/>
      <c r="O30" s="181"/>
      <c r="P30" s="66"/>
    </row>
    <row r="31" spans="2:16" s="63" customFormat="1" ht="15.75" customHeight="1" x14ac:dyDescent="0.25">
      <c r="B31" s="66"/>
      <c r="C31" s="143"/>
      <c r="D31" s="143"/>
      <c r="E31" s="143"/>
      <c r="F31" s="143"/>
      <c r="G31" s="143"/>
      <c r="H31" s="143"/>
      <c r="I31" s="144"/>
      <c r="J31" s="180"/>
      <c r="K31" s="181"/>
      <c r="L31" s="181"/>
      <c r="M31" s="181"/>
      <c r="N31" s="181"/>
      <c r="O31" s="181"/>
      <c r="P31" s="66"/>
    </row>
    <row r="32" spans="2:16" s="63" customFormat="1" ht="15.75" customHeight="1" x14ac:dyDescent="0.25">
      <c r="B32" s="66"/>
      <c r="C32" s="143"/>
      <c r="D32" s="143"/>
      <c r="E32" s="143"/>
      <c r="F32" s="143"/>
      <c r="G32" s="143"/>
      <c r="H32" s="143"/>
      <c r="I32" s="144"/>
      <c r="J32" s="180"/>
      <c r="K32" s="181"/>
      <c r="L32" s="181"/>
      <c r="M32" s="181"/>
      <c r="N32" s="181"/>
      <c r="O32" s="181"/>
      <c r="P32" s="66"/>
    </row>
    <row r="33" spans="2:16" s="63" customFormat="1" ht="16.5" customHeight="1" x14ac:dyDescent="0.25">
      <c r="B33" s="66"/>
      <c r="C33" s="143"/>
      <c r="D33" s="143"/>
      <c r="E33" s="143"/>
      <c r="F33" s="143"/>
      <c r="G33" s="143"/>
      <c r="H33" s="143"/>
      <c r="I33" s="144"/>
      <c r="J33" s="182"/>
      <c r="K33" s="183"/>
      <c r="L33" s="183"/>
      <c r="M33" s="183"/>
      <c r="N33" s="183"/>
      <c r="O33" s="183"/>
      <c r="P33" s="66"/>
    </row>
    <row r="34" spans="2:16" s="63" customFormat="1" ht="15.75" customHeight="1" x14ac:dyDescent="0.25">
      <c r="B34" s="66"/>
      <c r="C34" s="143"/>
      <c r="D34" s="143"/>
      <c r="E34" s="143"/>
      <c r="F34" s="143"/>
      <c r="G34" s="143"/>
      <c r="H34" s="143"/>
      <c r="I34" s="144"/>
      <c r="J34" s="184" t="s">
        <v>136</v>
      </c>
      <c r="K34" s="185"/>
      <c r="L34" s="185"/>
      <c r="M34" s="185"/>
      <c r="N34" s="185"/>
      <c r="O34" s="185"/>
      <c r="P34" s="66"/>
    </row>
    <row r="35" spans="2:16" s="63" customFormat="1" ht="16.5" customHeight="1" x14ac:dyDescent="0.25">
      <c r="B35" s="66"/>
      <c r="C35" s="143"/>
      <c r="D35" s="143"/>
      <c r="E35" s="143"/>
      <c r="F35" s="143"/>
      <c r="G35" s="143"/>
      <c r="H35" s="143"/>
      <c r="I35" s="144"/>
      <c r="J35" s="178"/>
      <c r="K35" s="179"/>
      <c r="L35" s="179"/>
      <c r="M35" s="179"/>
      <c r="N35" s="179"/>
      <c r="O35" s="179"/>
      <c r="P35" s="66"/>
    </row>
    <row r="36" spans="2:16" s="63" customFormat="1" ht="15.75" customHeight="1" x14ac:dyDescent="0.25">
      <c r="B36" s="66"/>
      <c r="C36" s="143"/>
      <c r="D36" s="143"/>
      <c r="E36" s="143"/>
      <c r="F36" s="143"/>
      <c r="G36" s="143"/>
      <c r="H36" s="143"/>
      <c r="I36" s="144"/>
      <c r="J36" s="180"/>
      <c r="K36" s="181"/>
      <c r="L36" s="181"/>
      <c r="M36" s="181"/>
      <c r="N36" s="181"/>
      <c r="O36" s="181"/>
      <c r="P36" s="66"/>
    </row>
    <row r="37" spans="2:16" s="63" customFormat="1" ht="15.75" customHeight="1" x14ac:dyDescent="0.25">
      <c r="B37" s="66"/>
      <c r="C37" s="143"/>
      <c r="D37" s="143"/>
      <c r="E37" s="143"/>
      <c r="F37" s="143"/>
      <c r="G37" s="143"/>
      <c r="H37" s="143"/>
      <c r="I37" s="144"/>
      <c r="J37" s="180"/>
      <c r="K37" s="181"/>
      <c r="L37" s="181"/>
      <c r="M37" s="181"/>
      <c r="N37" s="181"/>
      <c r="O37" s="181"/>
      <c r="P37" s="66"/>
    </row>
    <row r="38" spans="2:16" s="63" customFormat="1" ht="15.75" customHeight="1" x14ac:dyDescent="0.25">
      <c r="B38" s="66"/>
      <c r="C38" s="143"/>
      <c r="D38" s="143"/>
      <c r="E38" s="143"/>
      <c r="F38" s="143"/>
      <c r="G38" s="143"/>
      <c r="H38" s="143"/>
      <c r="I38" s="144"/>
      <c r="J38" s="180"/>
      <c r="K38" s="181"/>
      <c r="L38" s="181"/>
      <c r="M38" s="181"/>
      <c r="N38" s="181"/>
      <c r="O38" s="181"/>
      <c r="P38" s="66"/>
    </row>
    <row r="39" spans="2:16" s="63" customFormat="1" ht="15.75" customHeight="1" x14ac:dyDescent="0.25">
      <c r="B39" s="66"/>
      <c r="C39" s="143"/>
      <c r="D39" s="143"/>
      <c r="E39" s="143"/>
      <c r="F39" s="143"/>
      <c r="G39" s="143"/>
      <c r="H39" s="143"/>
      <c r="I39" s="144"/>
      <c r="J39" s="180"/>
      <c r="K39" s="181"/>
      <c r="L39" s="181"/>
      <c r="M39" s="181"/>
      <c r="N39" s="181"/>
      <c r="O39" s="181"/>
      <c r="P39" s="66"/>
    </row>
    <row r="40" spans="2:16" s="63" customFormat="1" ht="16.5" customHeight="1" x14ac:dyDescent="0.25">
      <c r="B40" s="66"/>
      <c r="C40" s="143"/>
      <c r="D40" s="143"/>
      <c r="E40" s="143"/>
      <c r="F40" s="143"/>
      <c r="G40" s="143"/>
      <c r="H40" s="143"/>
      <c r="I40" s="144"/>
      <c r="J40" s="182"/>
      <c r="K40" s="183"/>
      <c r="L40" s="183"/>
      <c r="M40" s="183"/>
      <c r="N40" s="183"/>
      <c r="O40" s="183"/>
      <c r="P40" s="66"/>
    </row>
    <row r="41" spans="2:16" s="63" customFormat="1" ht="15.75" customHeight="1" x14ac:dyDescent="0.25">
      <c r="B41" s="66"/>
      <c r="C41" s="143"/>
      <c r="D41" s="143"/>
      <c r="E41" s="143"/>
      <c r="F41" s="143"/>
      <c r="G41" s="143"/>
      <c r="H41" s="143"/>
      <c r="I41" s="144"/>
      <c r="J41" s="184" t="s">
        <v>137</v>
      </c>
      <c r="K41" s="185"/>
      <c r="L41" s="185"/>
      <c r="M41" s="185"/>
      <c r="N41" s="185"/>
      <c r="O41" s="185"/>
      <c r="P41" s="66"/>
    </row>
    <row r="42" spans="2:16" s="63" customFormat="1" ht="15.75" customHeight="1" x14ac:dyDescent="0.25">
      <c r="B42" s="66"/>
      <c r="C42" s="143"/>
      <c r="D42" s="143"/>
      <c r="E42" s="143"/>
      <c r="F42" s="143"/>
      <c r="G42" s="143"/>
      <c r="H42" s="143"/>
      <c r="I42" s="144"/>
      <c r="J42" s="191" t="str">
        <f>E14</f>
        <v>Coordinador(a) Oficina de Graduados</v>
      </c>
      <c r="K42" s="192"/>
      <c r="L42" s="192"/>
      <c r="M42" s="192"/>
      <c r="N42" s="192"/>
      <c r="O42" s="192"/>
      <c r="P42" s="66"/>
    </row>
    <row r="43" spans="2:16" s="63" customFormat="1" ht="16.5" customHeight="1" x14ac:dyDescent="0.25">
      <c r="B43" s="66"/>
      <c r="C43" s="143"/>
      <c r="D43" s="143"/>
      <c r="E43" s="143"/>
      <c r="F43" s="143"/>
      <c r="G43" s="143"/>
      <c r="H43" s="143"/>
      <c r="I43" s="144"/>
      <c r="J43" s="193"/>
      <c r="K43" s="179"/>
      <c r="L43" s="179"/>
      <c r="M43" s="179"/>
      <c r="N43" s="179"/>
      <c r="O43" s="179"/>
      <c r="P43" s="66"/>
    </row>
    <row r="44" spans="2:16" s="63" customFormat="1" ht="16.5" customHeight="1" x14ac:dyDescent="0.25">
      <c r="B44" s="66"/>
      <c r="C44" s="73"/>
      <c r="D44" s="73"/>
      <c r="E44" s="73"/>
      <c r="F44" s="73"/>
      <c r="G44" s="73"/>
      <c r="H44" s="73"/>
      <c r="I44" s="73"/>
      <c r="J44" s="73"/>
      <c r="K44" s="73"/>
      <c r="L44" s="73"/>
      <c r="M44" s="73"/>
      <c r="N44" s="73"/>
      <c r="O44" s="73"/>
      <c r="P44" s="66"/>
    </row>
    <row r="45" spans="2:16" s="75" customFormat="1" ht="15" customHeight="1" x14ac:dyDescent="0.25">
      <c r="B45" s="74"/>
      <c r="C45" s="194" t="s">
        <v>138</v>
      </c>
      <c r="D45" s="195"/>
      <c r="E45" s="195"/>
      <c r="F45" s="195"/>
      <c r="G45" s="195"/>
      <c r="H45" s="195"/>
      <c r="I45" s="195"/>
      <c r="J45" s="195"/>
      <c r="K45" s="195"/>
      <c r="L45" s="195"/>
      <c r="M45" s="195"/>
      <c r="N45" s="195"/>
      <c r="O45" s="196"/>
      <c r="P45" s="74"/>
    </row>
    <row r="46" spans="2:16" s="75" customFormat="1" x14ac:dyDescent="0.25">
      <c r="B46" s="74"/>
      <c r="C46" s="87" t="s">
        <v>9</v>
      </c>
      <c r="D46" s="86" t="str">
        <f ca="1">IF(J23="MENSUAL","ENERO",IF(J23="TRIMESTRAL","MARZO",IF(J23="SEMESTRAL","JUNIO",IF(J23="ANUAL",YEAR(TODAY()),""))))</f>
        <v>JUNIO</v>
      </c>
      <c r="E46" s="86" t="str">
        <f>IF(J23="MENSUAL","FEBRERO",IF(J23="TRIMESTRAL","JUNIO",IF(J23="SEMESTRAL","DICIEMBRE","")))</f>
        <v>DICIEMBRE</v>
      </c>
      <c r="F46" s="86" t="str">
        <f>IF(J23="MENSUAL","MARZO",IF(J23="TRIMESTRAL","SEPTIEMBRE",""))</f>
        <v/>
      </c>
      <c r="G46" s="86" t="str">
        <f>IF(J23="MENSUAL","ABRIL",IF(J23="TRIMESTRAL","DICIEMBRE",""))</f>
        <v/>
      </c>
      <c r="H46" s="86" t="str">
        <f>IF(J23="MENSUAL","MAYO","")</f>
        <v/>
      </c>
      <c r="I46" s="86" t="str">
        <f>IF(J23="MENSUAL","JUNIO","")</f>
        <v/>
      </c>
      <c r="J46" s="86" t="str">
        <f>IF(J23="MENSUAL","JULIO","")</f>
        <v/>
      </c>
      <c r="K46" s="86" t="str">
        <f>IF(J23="MENSUAL","AGOSTO","")</f>
        <v/>
      </c>
      <c r="L46" s="86" t="str">
        <f>IF(J23="MENSUAL","SEPTIEMBRE","")</f>
        <v/>
      </c>
      <c r="M46" s="86" t="str">
        <f>IF(J23="MENSUAL","OCTUBRE","")</f>
        <v/>
      </c>
      <c r="N46" s="86" t="str">
        <f>IF(J23="MENSUAL","NOVIEMBRE","")</f>
        <v/>
      </c>
      <c r="O46" s="86" t="str">
        <f>IF(J23="MENSUAL","DICIEMBRE","")</f>
        <v/>
      </c>
      <c r="P46" s="74"/>
    </row>
    <row r="47" spans="2:16" s="75" customFormat="1" ht="75" x14ac:dyDescent="0.25">
      <c r="B47" s="74"/>
      <c r="C47" s="88" t="str">
        <f>G18</f>
        <v>Número de insignias digitales generadas en campos de aprendizaje autogestionados (cursos virtuales) *100</v>
      </c>
      <c r="D47" s="42"/>
      <c r="E47" s="42"/>
      <c r="F47" s="42"/>
      <c r="G47" s="42"/>
      <c r="H47" s="42"/>
      <c r="I47" s="42"/>
      <c r="J47" s="42"/>
      <c r="K47" s="42"/>
      <c r="L47" s="42"/>
      <c r="M47" s="42"/>
      <c r="N47" s="42"/>
      <c r="O47" s="42"/>
      <c r="P47" s="74"/>
    </row>
    <row r="48" spans="2:16" s="75" customFormat="1" ht="75" x14ac:dyDescent="0.25">
      <c r="B48" s="74"/>
      <c r="C48" s="88" t="str">
        <f>G19</f>
        <v>Número de graduados matriculados en campos de aprendizaje autogestionados (cursos virtuales)</v>
      </c>
      <c r="D48" s="42"/>
      <c r="E48" s="42"/>
      <c r="F48" s="42"/>
      <c r="G48" s="42"/>
      <c r="H48" s="42"/>
      <c r="I48" s="42"/>
      <c r="J48" s="42"/>
      <c r="K48" s="42"/>
      <c r="L48" s="42"/>
      <c r="M48" s="42"/>
      <c r="N48" s="42"/>
      <c r="O48" s="42"/>
      <c r="P48" s="76"/>
    </row>
    <row r="49" spans="1:28" s="75" customFormat="1" x14ac:dyDescent="0.25">
      <c r="B49" s="74"/>
      <c r="C49" s="89" t="s">
        <v>139</v>
      </c>
      <c r="D49" s="91" t="str">
        <f>IFERROR(IF($E$17=1,D47/D48,IF($E$17=2,D47,"")),"")</f>
        <v/>
      </c>
      <c r="E49" s="91" t="str">
        <f t="shared" ref="E49:O49" si="0">IFERROR(IF($E$17=1,E47/E48,IF($E$17=2,E47,"")),"")</f>
        <v/>
      </c>
      <c r="F49" s="91" t="str">
        <f t="shared" si="0"/>
        <v/>
      </c>
      <c r="G49" s="91" t="str">
        <f t="shared" si="0"/>
        <v/>
      </c>
      <c r="H49" s="91" t="str">
        <f t="shared" si="0"/>
        <v/>
      </c>
      <c r="I49" s="91" t="str">
        <f t="shared" si="0"/>
        <v/>
      </c>
      <c r="J49" s="91" t="str">
        <f t="shared" si="0"/>
        <v/>
      </c>
      <c r="K49" s="91" t="str">
        <f t="shared" si="0"/>
        <v/>
      </c>
      <c r="L49" s="91" t="str">
        <f t="shared" si="0"/>
        <v/>
      </c>
      <c r="M49" s="91" t="str">
        <f t="shared" si="0"/>
        <v/>
      </c>
      <c r="N49" s="91" t="str">
        <f t="shared" si="0"/>
        <v/>
      </c>
      <c r="O49" s="91" t="str">
        <f t="shared" si="0"/>
        <v/>
      </c>
      <c r="P49" s="74"/>
    </row>
    <row r="50" spans="1:28" s="75" customFormat="1" x14ac:dyDescent="0.25">
      <c r="B50" s="74"/>
      <c r="C50" s="90" t="s">
        <v>140</v>
      </c>
      <c r="D50" s="9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0.2</v>
      </c>
      <c r="E50" s="9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0.2</v>
      </c>
      <c r="F50" s="91" t="str">
        <f>IF(AND(N23="ANUAL",J23="MENSUAL"),N17/12+E50,IF(AND(N23="ANUAL",J23="TRIMESTRAL"),N17/4+E50,IF(AND(N23="SEMESTRAL",J23="MENSUAL"),N17/6+E50,IF(AND(N23="SEMESTRAL",J23="TRIMESTRAL"),N17/2,IF(AND(N23="TRIMESTRAL",J23="MENSUAL"),N17/3+E50,IF(AND(N23="TRIMESTRAL",J23="TRIMESTRAL"),N17,IF(AND(N23="MENSUAL",J23="MENSUAL"),N17,"")))))))</f>
        <v/>
      </c>
      <c r="G50" s="91" t="str">
        <f>IF(AND(N23="ANUAL",J23="MENSUAL"),N17/12+F50,IF(AND(N23="ANUAL",J23="TRIMESTRAL"),N17/4+F50,IF(AND(N23="SEMESTRAL",J23="MENSUAL"),N17/6+F50,IF(AND(N23="SEMESTRAL",J23="TRIMESTRAL"),N17/2+F50,IF(AND(N23="TRIMESTRAL",J23="MENSUAL"),N17/3,IF(AND(N23="TRIMESTRAL",J23="TRIMESTRAL"),N17,IF(AND(N23="MENSUAL",J23="MENSUAL"),N17,"")))))))</f>
        <v/>
      </c>
      <c r="H50" s="91" t="str">
        <f>IF(AND($N$23="ANUAL",$J$23="MENSUAL"),$N$17/12+G50,IF(AND(N23="SEMESTRAL",J23="MENSUAL"),N17/6+G50,IF(AND(N23="TRIMESTRAL",J23="MENSUAL"),N17/3+G50,IF(AND(N23="MENSUAL",J23="MENSUAL"),N17,""))))</f>
        <v/>
      </c>
      <c r="I50" s="91" t="str">
        <f>IF(AND($N$23="ANUAL",$J$23="MENSUAL"),$N$17/12+H50,IF(AND(N23="SEMESTRAL",J23="MENSUAL"),N17/6+H50,IF(AND(N23="TRIMESTRAL",J23="MENSUAL"),N17/3+H50,IF(AND(N23="MENSUAL",J23="MENSUAL"),N17,""))))</f>
        <v/>
      </c>
      <c r="J50" s="91" t="str">
        <f>IF(AND($N$23="ANUAL",$J$23="MENSUAL"),$N$17/12+I50,IF(AND(N23="SEMESTRAL",J23="MENSUAL"),N17/6,IF(AND(N23="TRIMESTRAL",J23="MENSUAL"),N17/3,IF(AND(N23="MENSUAL",J23="MENSUAL"),N17,""))))</f>
        <v/>
      </c>
      <c r="K50" s="91" t="str">
        <f>IF(AND($N$23="ANUAL",$J$23="MENSUAL"),$N$17/12+J50,IF(AND(N23="SEMESTRAL",J23="MENSUAL"),N17/6+J50,IF(AND(N23="TRIMESTRAL",J23="MENSUAL"),N17/3+J50,IF(AND(N23="MENSUAL",J23="MENSUAL"),N17,""))))</f>
        <v/>
      </c>
      <c r="L50" s="91" t="str">
        <f>IF(AND($N$23="ANUAL",$J$23="MENSUAL"),$N$17/12+K50,IF(AND(N23="SEMESTRAL",J23="MENSUAL"),N17/6+K50,IF(AND(N23="TRIMESTRAL",J23="MENSUAL"),N17/3+K50,IF(AND(N23="MENSUAL",J23="MENSUAL"),N17,""))))</f>
        <v/>
      </c>
      <c r="M50" s="91" t="str">
        <f>IF(AND($N$23="ANUAL",$J$23="MENSUAL"),$N$17/12+L50,IF(AND(N23="SEMESTRAL",J23="MENSUAL"),N17/6+L50,IF(AND(N23="TRIMESTRAL",J23="MENSUAL"),N17/3,IF(AND(N23="MENSUAL",J23="MENSUAL"),N17,""))))</f>
        <v/>
      </c>
      <c r="N50" s="91" t="str">
        <f>IF(AND($N$23="ANUAL",$J$23="MENSUAL"),$N$17/12+M50,IF(AND(N23="SEMESTRAL",J23="MENSUAL"),N17/6+M50,IF(AND(N23="TRIMESTRAL",J23="MENSUAL"),N17/3+M50,IF(AND(N23="MENSUAL",J23="MENSUAL"),N17,""))))</f>
        <v/>
      </c>
      <c r="O50" s="91" t="str">
        <f>IF(AND($N$23="ANUAL",$J$23="MENSUAL"),$N$17/12+N50,IF(AND(N23="SEMESTRAL",J23="MENSUAL"),N17/6+N50,IF(AND(N23="TRIMESTRAL",J23="MENSUAL"),N17/3+N50,IF(AND(N23="MENSUAL",J23="MENSUAL"),N17,""))))</f>
        <v/>
      </c>
      <c r="P50" s="74"/>
    </row>
    <row r="51" spans="1:28" s="75" customFormat="1" x14ac:dyDescent="0.25">
      <c r="B51" s="74"/>
      <c r="C51" s="73"/>
      <c r="D51" s="73"/>
      <c r="E51" s="73"/>
      <c r="F51" s="73"/>
      <c r="G51" s="73"/>
      <c r="H51" s="73"/>
      <c r="I51" s="73"/>
      <c r="J51" s="73"/>
      <c r="K51" s="73"/>
      <c r="L51" s="73"/>
      <c r="M51" s="73"/>
      <c r="N51" s="73"/>
      <c r="O51" s="73"/>
      <c r="P51" s="74"/>
    </row>
    <row r="52" spans="1:28" s="78" customFormat="1" x14ac:dyDescent="0.2">
      <c r="A52" s="77"/>
      <c r="B52" s="45"/>
      <c r="C52" s="197" t="s">
        <v>117</v>
      </c>
      <c r="D52" s="197"/>
      <c r="E52" s="197"/>
      <c r="F52" s="197"/>
      <c r="G52" s="197"/>
      <c r="H52" s="197"/>
      <c r="I52" s="197"/>
      <c r="J52" s="197"/>
      <c r="K52" s="197"/>
      <c r="L52" s="197"/>
      <c r="M52" s="197"/>
      <c r="N52" s="197"/>
      <c r="O52" s="197"/>
      <c r="P52" s="45"/>
      <c r="Q52" s="77"/>
      <c r="R52" s="77"/>
      <c r="S52" s="77"/>
      <c r="T52" s="77"/>
      <c r="U52" s="77"/>
      <c r="V52" s="77"/>
      <c r="W52" s="77"/>
      <c r="X52" s="77"/>
      <c r="Y52" s="77"/>
      <c r="Z52" s="77"/>
      <c r="AA52" s="77"/>
      <c r="AB52" s="77"/>
    </row>
    <row r="53" spans="1:28" s="78" customFormat="1" x14ac:dyDescent="0.2">
      <c r="A53" s="77"/>
      <c r="B53" s="45"/>
      <c r="C53" s="198" t="s">
        <v>141</v>
      </c>
      <c r="D53" s="198"/>
      <c r="E53" s="198"/>
      <c r="F53" s="198"/>
      <c r="G53" s="199" t="s">
        <v>142</v>
      </c>
      <c r="H53" s="199"/>
      <c r="I53" s="199"/>
      <c r="J53" s="199"/>
      <c r="K53" s="199" t="s">
        <v>143</v>
      </c>
      <c r="L53" s="199"/>
      <c r="M53" s="199"/>
      <c r="N53" s="199"/>
      <c r="O53" s="199"/>
      <c r="P53" s="45"/>
      <c r="Q53" s="77"/>
      <c r="R53" s="77"/>
      <c r="S53" s="77"/>
      <c r="T53" s="77"/>
      <c r="U53" s="77"/>
      <c r="V53" s="77"/>
      <c r="W53" s="77"/>
      <c r="X53" s="77"/>
      <c r="Y53" s="77"/>
      <c r="Z53" s="77"/>
      <c r="AA53" s="77"/>
      <c r="AB53" s="77"/>
    </row>
    <row r="54" spans="1:28" s="78" customFormat="1" x14ac:dyDescent="0.2">
      <c r="A54" s="77"/>
      <c r="B54" s="45"/>
      <c r="C54" s="186"/>
      <c r="D54" s="186"/>
      <c r="E54" s="186"/>
      <c r="F54" s="186"/>
      <c r="G54" s="187"/>
      <c r="H54" s="187"/>
      <c r="I54" s="187"/>
      <c r="J54" s="187"/>
      <c r="K54" s="186"/>
      <c r="L54" s="186"/>
      <c r="M54" s="186"/>
      <c r="N54" s="186"/>
      <c r="O54" s="186"/>
      <c r="P54" s="45"/>
      <c r="Q54" s="77"/>
      <c r="R54" s="77"/>
      <c r="S54" s="77"/>
      <c r="T54" s="77"/>
      <c r="U54" s="77"/>
      <c r="V54" s="77"/>
      <c r="W54" s="77"/>
      <c r="X54" s="77"/>
      <c r="Y54" s="77"/>
      <c r="Z54" s="77"/>
      <c r="AA54" s="77"/>
      <c r="AB54" s="77"/>
    </row>
    <row r="55" spans="1:28" s="78" customFormat="1" x14ac:dyDescent="0.2">
      <c r="A55" s="77"/>
      <c r="B55" s="45"/>
      <c r="C55" s="186"/>
      <c r="D55" s="186"/>
      <c r="E55" s="186"/>
      <c r="F55" s="186"/>
      <c r="G55" s="187"/>
      <c r="H55" s="187"/>
      <c r="I55" s="187"/>
      <c r="J55" s="187"/>
      <c r="K55" s="186"/>
      <c r="L55" s="186"/>
      <c r="M55" s="186"/>
      <c r="N55" s="186"/>
      <c r="O55" s="186"/>
      <c r="P55" s="45"/>
      <c r="Q55" s="77"/>
      <c r="R55" s="77"/>
      <c r="S55" s="77"/>
      <c r="T55" s="77"/>
      <c r="U55" s="77"/>
      <c r="V55" s="77"/>
      <c r="W55" s="77"/>
      <c r="X55" s="77"/>
      <c r="Y55" s="77"/>
      <c r="Z55" s="77"/>
      <c r="AA55" s="77"/>
      <c r="AB55" s="77"/>
    </row>
    <row r="56" spans="1:28" s="78" customFormat="1" x14ac:dyDescent="0.2">
      <c r="A56" s="77"/>
      <c r="B56" s="45"/>
      <c r="C56" s="186"/>
      <c r="D56" s="186"/>
      <c r="E56" s="186"/>
      <c r="F56" s="186"/>
      <c r="G56" s="187"/>
      <c r="H56" s="187"/>
      <c r="I56" s="187"/>
      <c r="J56" s="187"/>
      <c r="K56" s="186"/>
      <c r="L56" s="186"/>
      <c r="M56" s="186"/>
      <c r="N56" s="186"/>
      <c r="O56" s="186"/>
      <c r="P56" s="45"/>
      <c r="Q56" s="77"/>
      <c r="R56" s="77"/>
      <c r="S56" s="77"/>
      <c r="T56" s="77"/>
      <c r="U56" s="77"/>
      <c r="V56" s="77"/>
      <c r="W56" s="77"/>
      <c r="X56" s="77"/>
      <c r="Y56" s="77"/>
      <c r="Z56" s="77"/>
      <c r="AA56" s="77"/>
      <c r="AB56" s="77"/>
    </row>
    <row r="57" spans="1:28" s="78" customFormat="1" x14ac:dyDescent="0.2">
      <c r="A57" s="77"/>
      <c r="B57" s="45"/>
      <c r="C57" s="186"/>
      <c r="D57" s="186"/>
      <c r="E57" s="186"/>
      <c r="F57" s="186"/>
      <c r="G57" s="186"/>
      <c r="H57" s="186"/>
      <c r="I57" s="186"/>
      <c r="J57" s="186"/>
      <c r="K57" s="186"/>
      <c r="L57" s="186"/>
      <c r="M57" s="186"/>
      <c r="N57" s="186"/>
      <c r="O57" s="186"/>
      <c r="P57" s="45"/>
      <c r="Q57" s="77"/>
      <c r="R57" s="77"/>
      <c r="S57" s="77"/>
      <c r="T57" s="77"/>
      <c r="U57" s="77"/>
      <c r="V57" s="77"/>
      <c r="W57" s="77"/>
      <c r="X57" s="77"/>
      <c r="Y57" s="77"/>
      <c r="Z57" s="77"/>
      <c r="AA57" s="77"/>
      <c r="AB57" s="77"/>
    </row>
    <row r="58" spans="1:28" s="78" customFormat="1" x14ac:dyDescent="0.2">
      <c r="A58" s="77"/>
      <c r="B58" s="45"/>
      <c r="C58" s="186"/>
      <c r="D58" s="186"/>
      <c r="E58" s="186"/>
      <c r="F58" s="186"/>
      <c r="G58" s="186"/>
      <c r="H58" s="186"/>
      <c r="I58" s="186"/>
      <c r="J58" s="186"/>
      <c r="K58" s="186"/>
      <c r="L58" s="186"/>
      <c r="M58" s="186"/>
      <c r="N58" s="186"/>
      <c r="O58" s="186"/>
      <c r="P58" s="45"/>
      <c r="Q58" s="77"/>
      <c r="R58" s="77"/>
      <c r="S58" s="77"/>
      <c r="T58" s="77"/>
      <c r="U58" s="77"/>
      <c r="V58" s="77"/>
      <c r="W58" s="77"/>
      <c r="X58" s="77"/>
      <c r="Y58" s="77"/>
      <c r="Z58" s="77"/>
      <c r="AA58" s="77"/>
      <c r="AB58" s="77"/>
    </row>
    <row r="59" spans="1:28" s="78" customFormat="1" x14ac:dyDescent="0.2">
      <c r="A59" s="77"/>
      <c r="B59" s="45"/>
      <c r="C59" s="186"/>
      <c r="D59" s="186"/>
      <c r="E59" s="186"/>
      <c r="F59" s="186"/>
      <c r="G59" s="186"/>
      <c r="H59" s="186"/>
      <c r="I59" s="186"/>
      <c r="J59" s="186"/>
      <c r="K59" s="186"/>
      <c r="L59" s="186"/>
      <c r="M59" s="186"/>
      <c r="N59" s="186"/>
      <c r="O59" s="186"/>
      <c r="P59" s="45"/>
      <c r="Q59" s="77"/>
      <c r="R59" s="77"/>
      <c r="S59" s="77"/>
      <c r="T59" s="77"/>
      <c r="U59" s="77"/>
      <c r="V59" s="77"/>
      <c r="W59" s="77"/>
      <c r="X59" s="77"/>
      <c r="Y59" s="77"/>
      <c r="Z59" s="77"/>
      <c r="AA59" s="77"/>
      <c r="AB59" s="77"/>
    </row>
    <row r="60" spans="1:28" s="78" customFormat="1" x14ac:dyDescent="0.2">
      <c r="A60" s="77"/>
      <c r="B60" s="45"/>
      <c r="C60" s="210"/>
      <c r="D60" s="210"/>
      <c r="E60" s="210"/>
      <c r="F60" s="210"/>
      <c r="G60" s="210"/>
      <c r="H60" s="210"/>
      <c r="I60" s="210"/>
      <c r="J60" s="210"/>
      <c r="K60" s="210"/>
      <c r="L60" s="210"/>
      <c r="M60" s="210"/>
      <c r="N60" s="210"/>
      <c r="O60" s="210"/>
      <c r="P60" s="45"/>
      <c r="Q60" s="77"/>
      <c r="R60" s="77"/>
      <c r="S60" s="77"/>
      <c r="T60" s="77"/>
      <c r="U60" s="77"/>
      <c r="V60" s="77"/>
      <c r="W60" s="77"/>
      <c r="X60" s="77"/>
      <c r="Y60" s="77"/>
      <c r="Z60" s="77"/>
      <c r="AA60" s="77"/>
      <c r="AB60" s="77"/>
    </row>
    <row r="61" spans="1:28" s="78" customFormat="1" x14ac:dyDescent="0.2">
      <c r="A61" s="77"/>
      <c r="B61" s="45"/>
      <c r="C61" s="79"/>
      <c r="D61" s="80"/>
      <c r="E61" s="80"/>
      <c r="F61" s="80"/>
      <c r="G61" s="80"/>
      <c r="H61" s="80"/>
      <c r="I61" s="80"/>
      <c r="J61" s="80"/>
      <c r="K61" s="80"/>
      <c r="L61" s="80"/>
      <c r="M61" s="80"/>
      <c r="N61" s="80"/>
      <c r="O61" s="80"/>
      <c r="P61" s="45"/>
      <c r="Q61" s="77"/>
      <c r="R61" s="77"/>
      <c r="S61" s="77"/>
      <c r="T61" s="77"/>
      <c r="U61" s="77"/>
      <c r="V61" s="77"/>
      <c r="W61" s="77"/>
      <c r="X61" s="77"/>
      <c r="Y61" s="77"/>
      <c r="Z61" s="77"/>
      <c r="AA61" s="77"/>
      <c r="AB61" s="77"/>
    </row>
    <row r="62" spans="1:28" s="78" customFormat="1" ht="56.25" customHeight="1" x14ac:dyDescent="0.2">
      <c r="A62" s="77"/>
      <c r="B62" s="45"/>
      <c r="C62" s="200" t="s">
        <v>92</v>
      </c>
      <c r="D62" s="200"/>
      <c r="E62" s="200"/>
      <c r="F62" s="200"/>
      <c r="G62" s="200"/>
      <c r="H62" s="200"/>
      <c r="I62" s="200"/>
      <c r="J62" s="200"/>
      <c r="K62" s="200"/>
      <c r="L62" s="200"/>
      <c r="M62" s="200"/>
      <c r="N62" s="200"/>
      <c r="O62" s="200"/>
      <c r="P62" s="45"/>
      <c r="Q62" s="77"/>
      <c r="R62" s="77"/>
      <c r="S62" s="77"/>
      <c r="T62" s="77"/>
      <c r="U62" s="77"/>
      <c r="V62" s="77"/>
      <c r="W62" s="77"/>
      <c r="X62" s="77"/>
      <c r="Y62" s="77"/>
      <c r="Z62" s="77"/>
      <c r="AA62" s="77"/>
      <c r="AB62" s="77"/>
    </row>
    <row r="63" spans="1:28" s="78" customFormat="1" ht="44.25" customHeight="1" x14ac:dyDescent="0.2">
      <c r="A63" s="77"/>
      <c r="B63" s="45"/>
      <c r="C63" s="201" t="s">
        <v>93</v>
      </c>
      <c r="D63" s="201"/>
      <c r="E63" s="201"/>
      <c r="F63" s="201"/>
      <c r="G63" s="201"/>
      <c r="H63" s="201"/>
      <c r="I63" s="201"/>
      <c r="J63" s="201"/>
      <c r="K63" s="201"/>
      <c r="L63" s="201"/>
      <c r="M63" s="201"/>
      <c r="N63" s="201"/>
      <c r="O63" s="201"/>
      <c r="P63" s="45"/>
      <c r="Q63" s="77"/>
      <c r="R63" s="77"/>
      <c r="S63" s="77"/>
      <c r="T63" s="77"/>
      <c r="U63" s="77"/>
      <c r="V63" s="77"/>
      <c r="W63" s="77"/>
      <c r="X63" s="77"/>
      <c r="Y63" s="77"/>
      <c r="Z63" s="77"/>
      <c r="AA63" s="77"/>
      <c r="AB63" s="77"/>
    </row>
    <row r="66" spans="3:15" s="82" customFormat="1" x14ac:dyDescent="0.2">
      <c r="C66" s="81"/>
      <c r="D66" s="81"/>
      <c r="E66" s="81"/>
      <c r="F66" s="81"/>
      <c r="G66" s="81"/>
      <c r="H66" s="81"/>
      <c r="I66" s="81"/>
      <c r="J66" s="81"/>
      <c r="K66" s="81"/>
      <c r="L66" s="81"/>
      <c r="M66" s="81"/>
      <c r="N66" s="81"/>
      <c r="O66" s="81"/>
    </row>
    <row r="67" spans="3:15" s="82" customFormat="1" x14ac:dyDescent="0.2">
      <c r="C67" s="81"/>
      <c r="D67" s="81"/>
      <c r="E67" s="81"/>
      <c r="F67" s="81"/>
      <c r="G67" s="81"/>
      <c r="H67" s="81"/>
      <c r="I67" s="81"/>
      <c r="J67" s="81"/>
      <c r="K67" s="81"/>
      <c r="L67" s="81"/>
      <c r="M67" s="81"/>
      <c r="N67" s="81"/>
      <c r="O67" s="81"/>
    </row>
    <row r="68" spans="3:15" s="82" customFormat="1" x14ac:dyDescent="0.2">
      <c r="C68" s="81"/>
      <c r="D68" s="81"/>
      <c r="E68" s="81"/>
      <c r="F68" s="81"/>
      <c r="G68" s="81"/>
      <c r="H68" s="81"/>
      <c r="I68" s="81"/>
      <c r="J68" s="81"/>
      <c r="K68" s="81"/>
      <c r="L68" s="81"/>
      <c r="M68" s="81"/>
      <c r="N68" s="81"/>
      <c r="O68" s="81"/>
    </row>
    <row r="69" spans="3:15" s="82" customFormat="1" hidden="1" x14ac:dyDescent="0.2">
      <c r="C69" s="81"/>
      <c r="D69" s="81"/>
      <c r="E69" s="81"/>
      <c r="F69" s="81"/>
      <c r="G69" s="81"/>
      <c r="H69" s="81"/>
      <c r="I69" s="81"/>
      <c r="J69" s="81"/>
      <c r="K69" s="81"/>
      <c r="L69" s="81"/>
      <c r="M69" s="81"/>
      <c r="N69" s="81"/>
      <c r="O69" s="81"/>
    </row>
    <row r="70" spans="3:15" s="82" customFormat="1" hidden="1" x14ac:dyDescent="0.2">
      <c r="C70" s="81"/>
      <c r="D70" s="81"/>
      <c r="E70" s="81"/>
      <c r="F70" s="81"/>
      <c r="G70" s="81"/>
      <c r="H70" s="81"/>
      <c r="I70" s="81"/>
      <c r="J70" s="81"/>
      <c r="K70" s="81"/>
      <c r="L70" s="81"/>
      <c r="M70" s="81"/>
      <c r="N70" s="81"/>
      <c r="O70" s="81"/>
    </row>
    <row r="71" spans="3:15" s="82" customFormat="1" hidden="1" x14ac:dyDescent="0.2">
      <c r="C71" s="81"/>
      <c r="D71" s="81"/>
      <c r="E71" s="81"/>
      <c r="F71" s="81"/>
      <c r="G71" s="81"/>
      <c r="H71" s="81"/>
      <c r="I71" s="81"/>
      <c r="J71" s="81"/>
      <c r="K71" s="81"/>
      <c r="L71" s="81"/>
      <c r="M71" s="81"/>
      <c r="N71" s="81"/>
      <c r="O71" s="81"/>
    </row>
    <row r="72" spans="3:15" s="82" customFormat="1" hidden="1" x14ac:dyDescent="0.2">
      <c r="C72" s="81"/>
      <c r="D72" s="81"/>
      <c r="E72" s="81"/>
      <c r="F72" s="81"/>
      <c r="G72" s="83" t="s">
        <v>144</v>
      </c>
      <c r="H72" s="84"/>
      <c r="I72" s="84"/>
      <c r="J72" s="83" t="s">
        <v>41</v>
      </c>
      <c r="K72" s="81"/>
      <c r="L72" s="81"/>
      <c r="M72" s="81"/>
      <c r="N72" s="81"/>
      <c r="O72" s="81"/>
    </row>
    <row r="73" spans="3:15" s="82" customFormat="1" hidden="1" x14ac:dyDescent="0.2">
      <c r="C73" s="81"/>
      <c r="D73" s="81"/>
      <c r="E73" s="81"/>
      <c r="F73" s="81"/>
      <c r="G73" s="83" t="s">
        <v>102</v>
      </c>
      <c r="H73" s="84"/>
      <c r="I73" s="84"/>
      <c r="J73" s="83" t="s">
        <v>145</v>
      </c>
      <c r="K73" s="81"/>
      <c r="L73" s="81"/>
      <c r="M73" s="81"/>
      <c r="N73" s="81"/>
      <c r="O73" s="81"/>
    </row>
    <row r="74" spans="3:15" s="82" customFormat="1" hidden="1" x14ac:dyDescent="0.2">
      <c r="C74" s="81"/>
      <c r="D74" s="81"/>
      <c r="E74" s="81"/>
      <c r="F74" s="81"/>
      <c r="G74" s="83" t="s">
        <v>146</v>
      </c>
      <c r="H74" s="84"/>
      <c r="I74" s="84"/>
      <c r="J74" s="83" t="s">
        <v>147</v>
      </c>
      <c r="K74" s="81"/>
      <c r="L74" s="81"/>
      <c r="M74" s="81"/>
      <c r="N74" s="81"/>
      <c r="O74" s="81"/>
    </row>
    <row r="75" spans="3:15" s="82" customFormat="1" hidden="1" x14ac:dyDescent="0.2">
      <c r="C75" s="81"/>
      <c r="D75" s="81"/>
      <c r="E75" s="81"/>
      <c r="F75" s="81"/>
      <c r="G75" s="83" t="s">
        <v>148</v>
      </c>
      <c r="H75" s="84"/>
      <c r="I75" s="84"/>
      <c r="J75" s="83" t="s">
        <v>116</v>
      </c>
      <c r="K75" s="81"/>
      <c r="L75" s="81"/>
      <c r="M75" s="81"/>
      <c r="N75" s="81"/>
      <c r="O75" s="81"/>
    </row>
    <row r="76" spans="3:15" s="82" customFormat="1" hidden="1" x14ac:dyDescent="0.2">
      <c r="C76" s="81"/>
      <c r="D76" s="81"/>
      <c r="E76" s="81"/>
      <c r="F76" s="81"/>
      <c r="G76" s="83" t="s">
        <v>149</v>
      </c>
      <c r="H76" s="84"/>
      <c r="I76" s="84"/>
      <c r="J76" s="83" t="s">
        <v>150</v>
      </c>
      <c r="K76" s="81"/>
      <c r="L76" s="81"/>
      <c r="M76" s="81"/>
      <c r="N76" s="81"/>
      <c r="O76" s="81"/>
    </row>
    <row r="77" spans="3:15" s="82" customFormat="1" hidden="1" x14ac:dyDescent="0.2">
      <c r="C77" s="81"/>
      <c r="D77" s="81"/>
      <c r="E77" s="81"/>
      <c r="F77" s="81"/>
      <c r="G77" s="83" t="s">
        <v>151</v>
      </c>
      <c r="H77" s="84"/>
      <c r="I77" s="84"/>
      <c r="J77" s="83" t="s">
        <v>118</v>
      </c>
      <c r="K77" s="81"/>
      <c r="L77" s="81"/>
      <c r="M77" s="81"/>
      <c r="N77" s="81"/>
      <c r="O77" s="81"/>
    </row>
    <row r="78" spans="3:15" s="82" customFormat="1" hidden="1" x14ac:dyDescent="0.2">
      <c r="C78" s="81"/>
      <c r="D78" s="81"/>
      <c r="E78" s="81"/>
      <c r="F78" s="81"/>
      <c r="G78" s="83" t="s">
        <v>152</v>
      </c>
      <c r="H78" s="84"/>
      <c r="I78" s="84"/>
      <c r="J78" s="83" t="s">
        <v>153</v>
      </c>
      <c r="K78" s="81"/>
      <c r="L78" s="81"/>
      <c r="M78" s="81"/>
      <c r="N78" s="81"/>
      <c r="O78" s="81"/>
    </row>
    <row r="79" spans="3:15" s="82" customFormat="1" hidden="1" x14ac:dyDescent="0.2">
      <c r="C79" s="81"/>
      <c r="D79" s="81"/>
      <c r="E79" s="81"/>
      <c r="F79" s="81"/>
      <c r="G79" s="83" t="s">
        <v>154</v>
      </c>
      <c r="H79" s="84"/>
      <c r="I79" s="84"/>
      <c r="J79" s="83" t="s">
        <v>155</v>
      </c>
      <c r="K79" s="81"/>
      <c r="L79" s="81"/>
      <c r="M79" s="81"/>
      <c r="N79" s="81"/>
      <c r="O79" s="81"/>
    </row>
    <row r="80" spans="3:15" s="82" customFormat="1" hidden="1" x14ac:dyDescent="0.2">
      <c r="C80" s="81"/>
      <c r="D80" s="81"/>
      <c r="E80" s="81"/>
      <c r="F80" s="81"/>
      <c r="G80" s="83" t="s">
        <v>156</v>
      </c>
      <c r="H80" s="84"/>
      <c r="I80" s="84"/>
      <c r="J80" s="83" t="s">
        <v>157</v>
      </c>
      <c r="K80" s="81"/>
      <c r="L80" s="81"/>
      <c r="M80" s="81"/>
      <c r="N80" s="81"/>
      <c r="O80" s="81"/>
    </row>
    <row r="81" spans="3:15" s="82" customFormat="1" hidden="1" x14ac:dyDescent="0.2">
      <c r="C81" s="81"/>
      <c r="D81" s="81"/>
      <c r="E81" s="81"/>
      <c r="F81" s="81"/>
      <c r="G81" s="83" t="s">
        <v>158</v>
      </c>
      <c r="H81" s="84"/>
      <c r="I81" s="84"/>
      <c r="J81" s="83" t="s">
        <v>159</v>
      </c>
      <c r="K81" s="81"/>
      <c r="L81" s="81"/>
      <c r="M81" s="81"/>
      <c r="N81" s="81"/>
      <c r="O81" s="81"/>
    </row>
    <row r="82" spans="3:15" s="82" customFormat="1" hidden="1" x14ac:dyDescent="0.2">
      <c r="C82" s="81"/>
      <c r="D82" s="81"/>
      <c r="E82" s="81"/>
      <c r="F82" s="81"/>
      <c r="G82" s="83" t="s">
        <v>160</v>
      </c>
      <c r="H82" s="84"/>
      <c r="I82" s="84"/>
      <c r="J82" s="83" t="s">
        <v>161</v>
      </c>
      <c r="K82" s="81"/>
      <c r="L82" s="81"/>
      <c r="M82" s="81"/>
      <c r="N82" s="81"/>
      <c r="O82" s="81"/>
    </row>
    <row r="83" spans="3:15" s="82" customFormat="1" hidden="1" x14ac:dyDescent="0.2">
      <c r="C83" s="81"/>
      <c r="D83" s="81"/>
      <c r="E83" s="81"/>
      <c r="F83" s="81"/>
      <c r="G83" s="83" t="s">
        <v>162</v>
      </c>
      <c r="H83" s="84"/>
      <c r="I83" s="84"/>
      <c r="J83" s="83" t="s">
        <v>163</v>
      </c>
      <c r="K83" s="81"/>
      <c r="L83" s="81"/>
      <c r="M83" s="81"/>
      <c r="N83" s="81"/>
      <c r="O83" s="81"/>
    </row>
    <row r="84" spans="3:15" hidden="1" x14ac:dyDescent="0.2">
      <c r="G84" s="83" t="s">
        <v>164</v>
      </c>
      <c r="H84" s="84"/>
      <c r="I84" s="84"/>
      <c r="J84" s="84"/>
      <c r="K84" s="81"/>
      <c r="L84" s="81"/>
    </row>
    <row r="85" spans="3:15" hidden="1" x14ac:dyDescent="0.2">
      <c r="G85" s="83" t="s">
        <v>165</v>
      </c>
      <c r="H85" s="84"/>
      <c r="I85" s="84"/>
      <c r="J85" s="84"/>
      <c r="K85" s="81"/>
      <c r="L85" s="81"/>
    </row>
    <row r="86" spans="3:15" hidden="1" x14ac:dyDescent="0.2">
      <c r="G86" s="83" t="s">
        <v>166</v>
      </c>
      <c r="H86" s="84"/>
      <c r="I86" s="84"/>
      <c r="J86" s="84"/>
      <c r="K86" s="81"/>
      <c r="L86" s="81"/>
    </row>
    <row r="87" spans="3:15" hidden="1" x14ac:dyDescent="0.2">
      <c r="G87" s="83" t="s">
        <v>86</v>
      </c>
      <c r="H87" s="84"/>
      <c r="I87" s="84"/>
      <c r="J87" s="84"/>
      <c r="K87" s="81"/>
      <c r="L87" s="81"/>
    </row>
    <row r="88" spans="3:15" hidden="1" x14ac:dyDescent="0.2">
      <c r="G88" s="83" t="s">
        <v>167</v>
      </c>
      <c r="H88" s="84"/>
      <c r="I88" s="84"/>
      <c r="J88" s="84"/>
      <c r="K88" s="81"/>
      <c r="L88" s="81"/>
    </row>
    <row r="89" spans="3:15" hidden="1" x14ac:dyDescent="0.2">
      <c r="G89" s="83" t="s">
        <v>168</v>
      </c>
      <c r="H89" s="84"/>
      <c r="I89" s="84"/>
      <c r="J89" s="84"/>
      <c r="K89" s="81"/>
      <c r="L89" s="81"/>
    </row>
    <row r="90" spans="3:15" hidden="1" x14ac:dyDescent="0.2">
      <c r="G90" s="83" t="s">
        <v>169</v>
      </c>
      <c r="H90" s="84"/>
      <c r="I90" s="84"/>
      <c r="J90" s="84"/>
      <c r="K90" s="81"/>
      <c r="L90" s="81"/>
    </row>
    <row r="91" spans="3:15" hidden="1" x14ac:dyDescent="0.2">
      <c r="G91" s="83" t="s">
        <v>170</v>
      </c>
      <c r="H91" s="84"/>
      <c r="I91" s="84"/>
      <c r="J91" s="84"/>
      <c r="K91" s="81"/>
      <c r="L91" s="81"/>
    </row>
    <row r="92" spans="3:15" hidden="1" x14ac:dyDescent="0.2">
      <c r="G92" s="83" t="s">
        <v>171</v>
      </c>
      <c r="H92" s="84"/>
      <c r="I92" s="84"/>
      <c r="J92" s="84"/>
      <c r="K92" s="81"/>
      <c r="L92" s="81"/>
    </row>
    <row r="93" spans="3:15" hidden="1" x14ac:dyDescent="0.2">
      <c r="G93" s="83" t="s">
        <v>172</v>
      </c>
      <c r="H93" s="84"/>
      <c r="I93" s="84"/>
      <c r="J93" s="84"/>
      <c r="K93" s="81"/>
      <c r="L93" s="81"/>
    </row>
    <row r="94" spans="3:15" hidden="1" x14ac:dyDescent="0.2">
      <c r="G94" s="83" t="s">
        <v>173</v>
      </c>
      <c r="H94" s="84"/>
      <c r="I94" s="84"/>
      <c r="J94" s="84"/>
    </row>
    <row r="95" spans="3:15" hidden="1" x14ac:dyDescent="0.2">
      <c r="G95" s="83" t="s">
        <v>174</v>
      </c>
      <c r="H95" s="84"/>
      <c r="I95" s="84"/>
      <c r="J95" s="84"/>
    </row>
    <row r="96" spans="3:15" hidden="1" x14ac:dyDescent="0.2">
      <c r="G96" s="83" t="s">
        <v>175</v>
      </c>
      <c r="H96" s="84"/>
      <c r="I96" s="84"/>
      <c r="J96" s="84"/>
    </row>
    <row r="97" spans="7:10" hidden="1" x14ac:dyDescent="0.2">
      <c r="G97" s="83" t="s">
        <v>176</v>
      </c>
      <c r="H97" s="84"/>
      <c r="I97" s="84"/>
      <c r="J97" s="84"/>
    </row>
    <row r="98" spans="7:10" hidden="1" x14ac:dyDescent="0.2">
      <c r="G98" s="83" t="s">
        <v>177</v>
      </c>
      <c r="H98" s="84"/>
      <c r="I98" s="84"/>
      <c r="J98" s="84"/>
    </row>
    <row r="99" spans="7:10" hidden="1" x14ac:dyDescent="0.2"/>
    <row r="100" spans="7:10" hidden="1" x14ac:dyDescent="0.2"/>
    <row r="101" spans="7:10" hidden="1" x14ac:dyDescent="0.2"/>
  </sheetData>
  <sheetProtection algorithmName="SHA-512" hashValue="yZkR3uyxCJESFWnurCqVUHucyJ2E6r4sXq3PlTzUqlAMJTu4lIC+mN+onA/Fc8DkurGJZWRkcuKfHRX3oHzajg==" saltValue="VuEBIl/sgp2lkhHbxW4eGQ==" spinCount="100000" sheet="1" objects="1" scenarios="1" formatCells="0" formatColumns="0" formatRows="0"/>
  <mergeCells count="86">
    <mergeCell ref="C62:O62"/>
    <mergeCell ref="C63:O63"/>
    <mergeCell ref="L17:M17"/>
    <mergeCell ref="N17:O17"/>
    <mergeCell ref="L18:M19"/>
    <mergeCell ref="N18:O19"/>
    <mergeCell ref="L20:O20"/>
    <mergeCell ref="C59:F59"/>
    <mergeCell ref="G59:J59"/>
    <mergeCell ref="K59:O59"/>
    <mergeCell ref="C60:F60"/>
    <mergeCell ref="G60:J60"/>
    <mergeCell ref="K60:O60"/>
    <mergeCell ref="C57:F57"/>
    <mergeCell ref="G57:J57"/>
    <mergeCell ref="K57:O57"/>
    <mergeCell ref="C58:F58"/>
    <mergeCell ref="G58:J58"/>
    <mergeCell ref="K58:O58"/>
    <mergeCell ref="C55:F55"/>
    <mergeCell ref="G55:J55"/>
    <mergeCell ref="K55:O55"/>
    <mergeCell ref="C56:F56"/>
    <mergeCell ref="G56:J56"/>
    <mergeCell ref="K56:O56"/>
    <mergeCell ref="C54:F54"/>
    <mergeCell ref="G54:J54"/>
    <mergeCell ref="K54:O54"/>
    <mergeCell ref="C26:O26"/>
    <mergeCell ref="C27:I43"/>
    <mergeCell ref="J27:O27"/>
    <mergeCell ref="J42:O42"/>
    <mergeCell ref="J43:O43"/>
    <mergeCell ref="C45:O45"/>
    <mergeCell ref="C52:O52"/>
    <mergeCell ref="C53:F53"/>
    <mergeCell ref="G53:J53"/>
    <mergeCell ref="K53:O53"/>
    <mergeCell ref="P27:P28"/>
    <mergeCell ref="J28:O33"/>
    <mergeCell ref="J34:O34"/>
    <mergeCell ref="J35:O40"/>
    <mergeCell ref="J41:O41"/>
    <mergeCell ref="N23:O24"/>
    <mergeCell ref="C24:D24"/>
    <mergeCell ref="E24:G24"/>
    <mergeCell ref="C20:D22"/>
    <mergeCell ref="E20:G22"/>
    <mergeCell ref="H20:I22"/>
    <mergeCell ref="J20:K22"/>
    <mergeCell ref="C23:D23"/>
    <mergeCell ref="E23:G23"/>
    <mergeCell ref="H23:I24"/>
    <mergeCell ref="J23:K24"/>
    <mergeCell ref="L23:M24"/>
    <mergeCell ref="P17:P18"/>
    <mergeCell ref="C18:D19"/>
    <mergeCell ref="E18:F18"/>
    <mergeCell ref="G18:K18"/>
    <mergeCell ref="E19:F19"/>
    <mergeCell ref="G19:K19"/>
    <mergeCell ref="C17:D17"/>
    <mergeCell ref="E17:G17"/>
    <mergeCell ref="H17:I17"/>
    <mergeCell ref="J17:K17"/>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s>
  <dataValidations count="5">
    <dataValidation type="list" allowBlank="1" showInputMessage="1" showErrorMessage="1" sqref="E13:O13" xr:uid="{305FAC94-FE7F-4A6D-9FE0-274B75706BEC}">
      <formula1>$G$76:$G$98</formula1>
    </dataValidation>
    <dataValidation type="list" allowBlank="1" showInputMessage="1" showErrorMessage="1" sqref="E12:H12" xr:uid="{2B032808-0652-42FE-929D-CE3EB46E8548}">
      <formula1>$G$72:$G$75</formula1>
    </dataValidation>
    <dataValidation type="list" allowBlank="1" showInputMessage="1" showErrorMessage="1" sqref="J17:K17" xr:uid="{AD6A506F-C1A2-4620-9021-18A90965D12E}">
      <formula1>$J$72:$J$74</formula1>
    </dataValidation>
    <dataValidation type="list" allowBlank="1" showInputMessage="1" showErrorMessage="1" sqref="J20:K22" xr:uid="{60B7FBBD-417D-45E9-9506-F498DE369CC4}">
      <formula1>$J$77:$J$83</formula1>
    </dataValidation>
    <dataValidation type="list" allowBlank="1" showInputMessage="1" showErrorMessage="1" sqref="E20:G22" xr:uid="{903D12B1-8C47-4093-BE3F-057CDBD3ED81}">
      <formula1>$J$75:$J$76</formula1>
    </dataValidation>
  </dataValidations>
  <hyperlinks>
    <hyperlink ref="B2:C4" location="'MATRIZ DE INDICADORES'!A1" display="    REGRESAR" xr:uid="{E0186959-F13B-44CF-ACA4-8E3CEEAD3E1A}"/>
  </hyperlinks>
  <pageMargins left="0.70866141732283472" right="0.70866141732283472" top="0.74803149606299213" bottom="0.74803149606299213" header="0.31496062992125984" footer="0.31496062992125984"/>
  <pageSetup paperSize="5" scale="40" orientation="portrait" r:id="rId1"/>
  <rowBreaks count="1" manualBreakCount="1">
    <brk id="63"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macro="[0]!PORCENTAJE">
                <anchor moveWithCells="1">
                  <from>
                    <xdr:col>5</xdr:col>
                    <xdr:colOff>666750</xdr:colOff>
                    <xdr:row>16</xdr:row>
                    <xdr:rowOff>123825</xdr:rowOff>
                  </from>
                  <to>
                    <xdr:col>6</xdr:col>
                    <xdr:colOff>514350</xdr:colOff>
                    <xdr:row>16</xdr:row>
                    <xdr:rowOff>314325</xdr:rowOff>
                  </to>
                </anchor>
              </controlPr>
            </control>
          </mc:Choice>
        </mc:AlternateContent>
        <mc:AlternateContent xmlns:mc="http://schemas.openxmlformats.org/markup-compatibility/2006">
          <mc:Choice Requires="x14">
            <control shapeId="3074" r:id="rId5" name="Option Button 2">
              <controlPr defaultSize="0" autoFill="0" autoLine="0" autoPict="0" macro="[0]!RELATIVO">
                <anchor moveWithCells="1">
                  <from>
                    <xdr:col>4</xdr:col>
                    <xdr:colOff>466725</xdr:colOff>
                    <xdr:row>16</xdr:row>
                    <xdr:rowOff>104775</xdr:rowOff>
                  </from>
                  <to>
                    <xdr:col>5</xdr:col>
                    <xdr:colOff>342900</xdr:colOff>
                    <xdr:row>16</xdr:row>
                    <xdr:rowOff>314325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AC2C23BC-4214-499F-A252-8FF56024F05E}">
          <x14:formula1>
            <xm:f>ITEM!$A$1:$A$4</xm:f>
          </x14:formula1>
          <xm:sqref>J23:K24 N23:O24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1516D-2DB7-488B-9F50-7D83743A7ED2}">
  <sheetPr codeName="Hoja3">
    <tabColor rgb="FF0F3D38"/>
  </sheetPr>
  <dimension ref="B1:P29"/>
  <sheetViews>
    <sheetView view="pageBreakPreview" topLeftCell="A3" zoomScaleNormal="55" zoomScaleSheetLayoutView="100" workbookViewId="0">
      <selection activeCell="H15" sqref="H15"/>
    </sheetView>
  </sheetViews>
  <sheetFormatPr baseColWidth="10" defaultColWidth="11.42578125" defaultRowHeight="14.25" x14ac:dyDescent="0.2"/>
  <cols>
    <col min="1" max="1" width="5.42578125" style="45" customWidth="1"/>
    <col min="2" max="2" width="13.28515625" style="95" customWidth="1"/>
    <col min="3" max="3" width="103.5703125" style="96" customWidth="1"/>
    <col min="4" max="4" width="34" style="73" customWidth="1"/>
    <col min="5" max="5" width="39.140625" style="73" bestFit="1" customWidth="1"/>
    <col min="6" max="16384" width="11.42578125" style="45"/>
  </cols>
  <sheetData>
    <row r="1" spans="2:5" s="94" customFormat="1" ht="15" x14ac:dyDescent="0.25"/>
    <row r="2" spans="2:5" s="94" customFormat="1" ht="22.5" customHeight="1" x14ac:dyDescent="0.25">
      <c r="B2" s="259"/>
      <c r="C2" s="260" t="s">
        <v>0</v>
      </c>
      <c r="D2" s="261"/>
      <c r="E2" s="97" t="s">
        <v>1</v>
      </c>
    </row>
    <row r="3" spans="2:5" s="94" customFormat="1" ht="24" customHeight="1" x14ac:dyDescent="0.25">
      <c r="B3" s="259"/>
      <c r="C3" s="260" t="s">
        <v>2</v>
      </c>
      <c r="D3" s="261"/>
      <c r="E3" s="98" t="s">
        <v>3</v>
      </c>
    </row>
    <row r="4" spans="2:5" s="94" customFormat="1" ht="16.5" customHeight="1" x14ac:dyDescent="0.25">
      <c r="B4" s="259"/>
      <c r="C4" s="262" t="s">
        <v>4</v>
      </c>
      <c r="D4" s="263"/>
      <c r="E4" s="97" t="s">
        <v>5</v>
      </c>
    </row>
    <row r="5" spans="2:5" s="94" customFormat="1" ht="15" customHeight="1" x14ac:dyDescent="0.25">
      <c r="B5" s="259"/>
      <c r="C5" s="264"/>
      <c r="D5" s="265"/>
      <c r="E5" s="98" t="s">
        <v>186</v>
      </c>
    </row>
    <row r="6" spans="2:5" s="94" customFormat="1" ht="15" x14ac:dyDescent="0.25">
      <c r="B6" s="45"/>
      <c r="C6" s="45"/>
      <c r="D6" s="45"/>
      <c r="E6" s="45"/>
    </row>
    <row r="7" spans="2:5" s="94" customFormat="1" ht="15" x14ac:dyDescent="0.25">
      <c r="B7" s="266" t="s">
        <v>187</v>
      </c>
      <c r="C7" s="266"/>
      <c r="D7" s="266"/>
      <c r="E7" s="266"/>
    </row>
    <row r="8" spans="2:5" ht="18" customHeight="1" x14ac:dyDescent="0.2">
      <c r="B8" s="99" t="s">
        <v>188</v>
      </c>
      <c r="C8" s="100" t="s">
        <v>189</v>
      </c>
      <c r="D8" s="100" t="s">
        <v>190</v>
      </c>
      <c r="E8" s="100" t="s">
        <v>191</v>
      </c>
    </row>
    <row r="9" spans="2:5" ht="14.25" customHeight="1" x14ac:dyDescent="0.2">
      <c r="B9" s="22">
        <v>44366</v>
      </c>
      <c r="C9" s="28" t="s">
        <v>192</v>
      </c>
      <c r="D9" s="24" t="s">
        <v>193</v>
      </c>
      <c r="E9" s="24" t="s">
        <v>194</v>
      </c>
    </row>
    <row r="10" spans="2:5" ht="28.5" x14ac:dyDescent="0.2">
      <c r="B10" s="22" t="s">
        <v>195</v>
      </c>
      <c r="C10" s="27" t="s">
        <v>196</v>
      </c>
      <c r="D10" s="24" t="s">
        <v>197</v>
      </c>
      <c r="E10" s="24" t="s">
        <v>198</v>
      </c>
    </row>
    <row r="11" spans="2:5" ht="99.75" x14ac:dyDescent="0.2">
      <c r="B11" s="22">
        <v>44998</v>
      </c>
      <c r="C11" s="27" t="s">
        <v>199</v>
      </c>
      <c r="D11" s="24" t="s">
        <v>197</v>
      </c>
      <c r="E11" s="24" t="s">
        <v>198</v>
      </c>
    </row>
    <row r="12" spans="2:5" ht="128.25" x14ac:dyDescent="0.2">
      <c r="B12" s="22">
        <v>45041</v>
      </c>
      <c r="C12" s="28" t="s">
        <v>200</v>
      </c>
      <c r="D12" s="24" t="s">
        <v>197</v>
      </c>
      <c r="E12" s="24" t="s">
        <v>198</v>
      </c>
    </row>
    <row r="13" spans="2:5" ht="57" x14ac:dyDescent="0.2">
      <c r="B13" s="22">
        <v>45456</v>
      </c>
      <c r="C13" s="27" t="s">
        <v>201</v>
      </c>
      <c r="D13" s="24" t="s">
        <v>197</v>
      </c>
      <c r="E13" s="24" t="s">
        <v>198</v>
      </c>
    </row>
    <row r="14" spans="2:5" ht="228" x14ac:dyDescent="0.2">
      <c r="B14" s="22">
        <v>45707</v>
      </c>
      <c r="C14" s="27" t="s">
        <v>202</v>
      </c>
      <c r="D14" s="102" t="s">
        <v>203</v>
      </c>
      <c r="E14" s="24" t="s">
        <v>204</v>
      </c>
    </row>
    <row r="15" spans="2:5" ht="409.5" x14ac:dyDescent="0.2">
      <c r="B15" s="22">
        <v>46080</v>
      </c>
      <c r="C15" s="27" t="s">
        <v>205</v>
      </c>
      <c r="D15" s="24" t="s">
        <v>206</v>
      </c>
      <c r="E15" s="24" t="s">
        <v>207</v>
      </c>
    </row>
    <row r="16" spans="2:5" ht="213.75" x14ac:dyDescent="0.2">
      <c r="B16" s="25">
        <v>46097</v>
      </c>
      <c r="C16" s="27" t="s">
        <v>208</v>
      </c>
      <c r="D16" s="24" t="s">
        <v>206</v>
      </c>
      <c r="E16" s="24" t="s">
        <v>207</v>
      </c>
    </row>
    <row r="17" spans="2:16" x14ac:dyDescent="0.2">
      <c r="B17" s="25"/>
      <c r="C17" s="28"/>
      <c r="D17" s="26"/>
      <c r="E17" s="26"/>
    </row>
    <row r="18" spans="2:16" x14ac:dyDescent="0.2">
      <c r="B18" s="25"/>
      <c r="C18" s="29"/>
      <c r="D18" s="26"/>
      <c r="E18" s="26"/>
    </row>
    <row r="19" spans="2:16" x14ac:dyDescent="0.2">
      <c r="B19" s="25"/>
      <c r="C19" s="29"/>
      <c r="D19" s="26"/>
      <c r="E19" s="26"/>
    </row>
    <row r="20" spans="2:16" x14ac:dyDescent="0.2">
      <c r="B20" s="25"/>
      <c r="C20" s="29"/>
      <c r="D20" s="26"/>
      <c r="E20" s="26"/>
    </row>
    <row r="21" spans="2:16" x14ac:dyDescent="0.2">
      <c r="B21" s="22"/>
      <c r="C21" s="23"/>
      <c r="D21" s="24"/>
      <c r="E21" s="24"/>
    </row>
    <row r="22" spans="2:16" x14ac:dyDescent="0.2">
      <c r="B22" s="22"/>
      <c r="C22" s="28"/>
      <c r="D22" s="24"/>
      <c r="E22" s="24"/>
    </row>
    <row r="23" spans="2:16" ht="16.5" customHeight="1" x14ac:dyDescent="0.2">
      <c r="B23" s="22"/>
      <c r="C23" s="23"/>
      <c r="D23" s="24"/>
      <c r="E23" s="24"/>
    </row>
    <row r="26" spans="2:16" ht="55.5" customHeight="1" x14ac:dyDescent="0.2">
      <c r="B26" s="200" t="s">
        <v>92</v>
      </c>
      <c r="C26" s="200"/>
      <c r="D26" s="200"/>
      <c r="E26" s="200"/>
      <c r="F26" s="92"/>
      <c r="G26" s="92"/>
      <c r="H26" s="92"/>
      <c r="I26" s="92"/>
      <c r="J26" s="92"/>
      <c r="K26" s="92"/>
      <c r="L26" s="92"/>
      <c r="M26" s="92"/>
      <c r="N26" s="92"/>
      <c r="O26" s="92"/>
      <c r="P26" s="92"/>
    </row>
    <row r="27" spans="2:16" ht="14.25" customHeight="1" x14ac:dyDescent="0.2">
      <c r="F27" s="93"/>
      <c r="G27" s="93"/>
      <c r="H27" s="93"/>
      <c r="I27" s="93"/>
      <c r="J27" s="93"/>
      <c r="K27" s="93"/>
      <c r="L27" s="93"/>
      <c r="M27" s="93"/>
      <c r="N27" s="93"/>
      <c r="O27" s="93"/>
      <c r="P27" s="93"/>
    </row>
    <row r="29" spans="2:16" ht="39.75" customHeight="1" x14ac:dyDescent="0.2">
      <c r="B29" s="201" t="s">
        <v>93</v>
      </c>
      <c r="C29" s="201"/>
      <c r="D29" s="201"/>
      <c r="E29" s="201"/>
    </row>
  </sheetData>
  <sheetProtection algorithmName="SHA-512" hashValue="+QFhWvsXp/pGiM1kCaNn1YoN++eAQROfgBLKigd1y4GmVMJUzspIYchCsqpFOOplTmjG8UXXnFkwkwC6c1xnaQ==" saltValue="jL+YsdVygjnj3jQYEOWrQw==" spinCount="100000" sheet="1" objects="1" scenarios="1" formatCells="0" formatColumns="0" formatRows="0"/>
  <mergeCells count="7">
    <mergeCell ref="B29:E29"/>
    <mergeCell ref="B2:B5"/>
    <mergeCell ref="C2:D2"/>
    <mergeCell ref="C3:D3"/>
    <mergeCell ref="C4:D5"/>
    <mergeCell ref="B7:E7"/>
    <mergeCell ref="B26:E26"/>
  </mergeCells>
  <pageMargins left="0.7" right="0.7" top="0.75" bottom="0.75" header="0.3" footer="0.3"/>
  <pageSetup paperSize="9" scale="4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B2:R38"/>
  <sheetViews>
    <sheetView view="pageBreakPreview" zoomScale="70" zoomScaleNormal="100" zoomScaleSheetLayoutView="70" workbookViewId="0">
      <selection activeCell="K19" sqref="K19:P19"/>
    </sheetView>
  </sheetViews>
  <sheetFormatPr baseColWidth="10" defaultColWidth="11.42578125" defaultRowHeight="15" x14ac:dyDescent="0.25"/>
  <cols>
    <col min="1" max="1" width="4.140625" style="2" customWidth="1"/>
    <col min="2" max="2" width="11.42578125" style="2"/>
    <col min="3" max="3" width="3.42578125" style="2" customWidth="1"/>
    <col min="4" max="4" width="7.42578125" style="2" customWidth="1"/>
    <col min="5" max="5" width="8.5703125" style="2" customWidth="1"/>
    <col min="6" max="8" width="3.85546875" style="2" customWidth="1"/>
    <col min="9" max="10" width="5.5703125" style="2" customWidth="1"/>
    <col min="11" max="15" width="11.42578125" style="2"/>
    <col min="16" max="16" width="16.7109375" style="2" customWidth="1"/>
    <col min="17" max="17" width="5" style="2" customWidth="1"/>
    <col min="18" max="16384" width="11.42578125" style="2"/>
  </cols>
  <sheetData>
    <row r="2" spans="2:18" ht="15.75" customHeight="1" x14ac:dyDescent="0.25">
      <c r="B2" s="267"/>
      <c r="C2" s="268" t="s">
        <v>0</v>
      </c>
      <c r="D2" s="269"/>
      <c r="E2" s="269"/>
      <c r="F2" s="269"/>
      <c r="G2" s="269"/>
      <c r="H2" s="269"/>
      <c r="I2" s="269"/>
      <c r="J2" s="269"/>
      <c r="K2" s="269"/>
      <c r="L2" s="269"/>
      <c r="M2" s="269"/>
      <c r="N2" s="269"/>
      <c r="O2" s="270" t="s">
        <v>209</v>
      </c>
      <c r="P2" s="270"/>
      <c r="Q2" s="1"/>
      <c r="R2" s="1"/>
    </row>
    <row r="3" spans="2:18" ht="15.75" customHeight="1" x14ac:dyDescent="0.25">
      <c r="B3" s="267"/>
      <c r="C3" s="268" t="s">
        <v>2</v>
      </c>
      <c r="D3" s="269"/>
      <c r="E3" s="269"/>
      <c r="F3" s="269"/>
      <c r="G3" s="269"/>
      <c r="H3" s="269"/>
      <c r="I3" s="269"/>
      <c r="J3" s="269"/>
      <c r="K3" s="269"/>
      <c r="L3" s="269"/>
      <c r="M3" s="269"/>
      <c r="N3" s="269"/>
      <c r="O3" s="270" t="s">
        <v>3</v>
      </c>
      <c r="P3" s="270"/>
      <c r="Q3" s="1"/>
      <c r="R3" s="1"/>
    </row>
    <row r="4" spans="2:18" ht="16.5" customHeight="1" x14ac:dyDescent="0.25">
      <c r="B4" s="267"/>
      <c r="C4" s="271" t="s">
        <v>4</v>
      </c>
      <c r="D4" s="272"/>
      <c r="E4" s="272"/>
      <c r="F4" s="272"/>
      <c r="G4" s="272"/>
      <c r="H4" s="272"/>
      <c r="I4" s="272"/>
      <c r="J4" s="272"/>
      <c r="K4" s="272"/>
      <c r="L4" s="272"/>
      <c r="M4" s="272"/>
      <c r="N4" s="272"/>
      <c r="O4" s="275" t="s">
        <v>5</v>
      </c>
      <c r="P4" s="275"/>
      <c r="Q4" s="1"/>
      <c r="R4" s="1"/>
    </row>
    <row r="5" spans="2:18" ht="15" customHeight="1" x14ac:dyDescent="0.25">
      <c r="B5" s="267"/>
      <c r="C5" s="273"/>
      <c r="D5" s="274"/>
      <c r="E5" s="274"/>
      <c r="F5" s="274"/>
      <c r="G5" s="274"/>
      <c r="H5" s="274"/>
      <c r="I5" s="274"/>
      <c r="J5" s="274"/>
      <c r="K5" s="274"/>
      <c r="L5" s="274"/>
      <c r="M5" s="274"/>
      <c r="N5" s="274"/>
      <c r="O5" s="270" t="s">
        <v>210</v>
      </c>
      <c r="P5" s="270"/>
      <c r="Q5" s="1"/>
      <c r="R5" s="1"/>
    </row>
    <row r="6" spans="2:18" x14ac:dyDescent="0.25">
      <c r="B6" s="1"/>
      <c r="C6" s="1"/>
      <c r="D6" s="1"/>
      <c r="E6" s="1"/>
      <c r="F6" s="1"/>
      <c r="G6" s="1"/>
      <c r="H6" s="1"/>
      <c r="I6" s="1"/>
      <c r="J6" s="1"/>
      <c r="K6" s="1"/>
      <c r="L6" s="1"/>
      <c r="M6" s="1"/>
      <c r="N6" s="1"/>
      <c r="O6" s="1"/>
      <c r="P6" s="1"/>
      <c r="Q6" s="1"/>
      <c r="R6" s="1"/>
    </row>
    <row r="7" spans="2:18" x14ac:dyDescent="0.25">
      <c r="B7" s="3">
        <v>13.1</v>
      </c>
      <c r="C7" s="1"/>
      <c r="D7" s="1"/>
      <c r="E7" s="1"/>
      <c r="F7" s="1"/>
      <c r="G7" s="1"/>
      <c r="H7" s="1"/>
      <c r="I7" s="1"/>
      <c r="J7" s="1"/>
      <c r="K7" s="1"/>
      <c r="L7" s="1"/>
      <c r="M7" s="1"/>
      <c r="N7" s="1"/>
      <c r="O7" s="1"/>
      <c r="P7" s="1"/>
      <c r="Q7" s="1"/>
      <c r="R7" s="1"/>
    </row>
    <row r="8" spans="2:18" x14ac:dyDescent="0.25">
      <c r="B8" s="3"/>
      <c r="C8" s="1"/>
      <c r="D8" s="1"/>
      <c r="E8" s="1"/>
      <c r="F8" s="1"/>
      <c r="G8" s="1"/>
      <c r="H8" s="1"/>
      <c r="I8" s="1"/>
      <c r="J8" s="1"/>
      <c r="K8" s="1"/>
      <c r="L8" s="1"/>
      <c r="M8" s="1"/>
      <c r="N8" s="1"/>
      <c r="O8" s="1"/>
      <c r="P8" s="1"/>
      <c r="Q8" s="1"/>
      <c r="R8" s="1"/>
    </row>
    <row r="9" spans="2:18" x14ac:dyDescent="0.25">
      <c r="B9" s="276" t="s">
        <v>211</v>
      </c>
      <c r="C9" s="277"/>
      <c r="D9" s="277" t="s">
        <v>212</v>
      </c>
      <c r="E9" s="277"/>
      <c r="F9" s="277"/>
      <c r="G9" s="277"/>
      <c r="H9" s="277"/>
      <c r="I9" s="277"/>
      <c r="J9" s="277"/>
      <c r="K9" s="277" t="s">
        <v>213</v>
      </c>
      <c r="L9" s="277"/>
      <c r="M9" s="277"/>
      <c r="N9" s="277"/>
      <c r="O9" s="277"/>
      <c r="P9" s="278"/>
    </row>
    <row r="10" spans="2:18" x14ac:dyDescent="0.25">
      <c r="B10" s="276"/>
      <c r="C10" s="277"/>
      <c r="D10" s="279" t="s">
        <v>214</v>
      </c>
      <c r="E10" s="279"/>
      <c r="F10" s="279" t="s">
        <v>215</v>
      </c>
      <c r="G10" s="279"/>
      <c r="H10" s="279"/>
      <c r="I10" s="279" t="s">
        <v>216</v>
      </c>
      <c r="J10" s="279"/>
      <c r="K10" s="277"/>
      <c r="L10" s="277"/>
      <c r="M10" s="277"/>
      <c r="N10" s="277"/>
      <c r="O10" s="277"/>
      <c r="P10" s="278"/>
    </row>
    <row r="11" spans="2:18" x14ac:dyDescent="0.25">
      <c r="B11" s="280">
        <v>1</v>
      </c>
      <c r="C11" s="281"/>
      <c r="D11" s="284">
        <v>2013</v>
      </c>
      <c r="E11" s="284"/>
      <c r="F11" s="284">
        <v>7</v>
      </c>
      <c r="G11" s="284"/>
      <c r="H11" s="284"/>
      <c r="I11" s="284">
        <v>8</v>
      </c>
      <c r="J11" s="284"/>
      <c r="K11" s="285" t="s">
        <v>217</v>
      </c>
      <c r="L11" s="285"/>
      <c r="M11" s="285"/>
      <c r="N11" s="285"/>
      <c r="O11" s="285"/>
      <c r="P11" s="286"/>
    </row>
    <row r="12" spans="2:18" ht="15" customHeight="1" x14ac:dyDescent="0.25">
      <c r="B12" s="280">
        <v>2</v>
      </c>
      <c r="C12" s="281"/>
      <c r="D12" s="282">
        <v>2014</v>
      </c>
      <c r="E12" s="281"/>
      <c r="F12" s="282">
        <v>10</v>
      </c>
      <c r="G12" s="283"/>
      <c r="H12" s="281"/>
      <c r="I12" s="284">
        <v>11</v>
      </c>
      <c r="J12" s="284"/>
      <c r="K12" s="285" t="s">
        <v>218</v>
      </c>
      <c r="L12" s="285"/>
      <c r="M12" s="285"/>
      <c r="N12" s="285"/>
      <c r="O12" s="285"/>
      <c r="P12" s="286"/>
    </row>
    <row r="13" spans="2:18" ht="121.5" customHeight="1" x14ac:dyDescent="0.25">
      <c r="B13" s="280">
        <v>3</v>
      </c>
      <c r="C13" s="281"/>
      <c r="D13" s="282">
        <v>2017</v>
      </c>
      <c r="E13" s="281"/>
      <c r="F13" s="282">
        <v>11</v>
      </c>
      <c r="G13" s="283"/>
      <c r="H13" s="281"/>
      <c r="I13" s="284">
        <v>7</v>
      </c>
      <c r="J13" s="284"/>
      <c r="K13" s="287" t="s">
        <v>219</v>
      </c>
      <c r="L13" s="288"/>
      <c r="M13" s="288"/>
      <c r="N13" s="288"/>
      <c r="O13" s="288"/>
      <c r="P13" s="289"/>
    </row>
    <row r="14" spans="2:18" ht="29.25" customHeight="1" x14ac:dyDescent="0.25">
      <c r="B14" s="280">
        <v>4</v>
      </c>
      <c r="C14" s="281"/>
      <c r="D14" s="282">
        <v>2018</v>
      </c>
      <c r="E14" s="281"/>
      <c r="F14" s="282">
        <v>3</v>
      </c>
      <c r="G14" s="283"/>
      <c r="H14" s="281"/>
      <c r="I14" s="284">
        <v>1</v>
      </c>
      <c r="J14" s="284"/>
      <c r="K14" s="285" t="s">
        <v>220</v>
      </c>
      <c r="L14" s="285"/>
      <c r="M14" s="285"/>
      <c r="N14" s="285"/>
      <c r="O14" s="285"/>
      <c r="P14" s="286"/>
    </row>
    <row r="15" spans="2:18" x14ac:dyDescent="0.25">
      <c r="B15" s="280">
        <v>5</v>
      </c>
      <c r="C15" s="281"/>
      <c r="D15" s="282">
        <v>2018</v>
      </c>
      <c r="E15" s="281"/>
      <c r="F15" s="282">
        <v>8</v>
      </c>
      <c r="G15" s="283"/>
      <c r="H15" s="281"/>
      <c r="I15" s="284">
        <v>3</v>
      </c>
      <c r="J15" s="284"/>
      <c r="K15" s="285" t="s">
        <v>221</v>
      </c>
      <c r="L15" s="285"/>
      <c r="M15" s="285"/>
      <c r="N15" s="285"/>
      <c r="O15" s="285"/>
      <c r="P15" s="286"/>
    </row>
    <row r="16" spans="2:18" ht="16.5" customHeight="1" x14ac:dyDescent="0.25">
      <c r="B16" s="280">
        <v>6</v>
      </c>
      <c r="C16" s="281"/>
      <c r="D16" s="282">
        <v>2019</v>
      </c>
      <c r="E16" s="281"/>
      <c r="F16" s="282">
        <v>8</v>
      </c>
      <c r="G16" s="283"/>
      <c r="H16" s="281"/>
      <c r="I16" s="284">
        <v>15</v>
      </c>
      <c r="J16" s="284"/>
      <c r="K16" s="285" t="s">
        <v>222</v>
      </c>
      <c r="L16" s="285"/>
      <c r="M16" s="285"/>
      <c r="N16" s="285"/>
      <c r="O16" s="285"/>
      <c r="P16" s="286"/>
    </row>
    <row r="17" spans="2:16" ht="51.75" customHeight="1" x14ac:dyDescent="0.25">
      <c r="B17" s="280">
        <v>7</v>
      </c>
      <c r="C17" s="281"/>
      <c r="D17" s="282">
        <v>2020</v>
      </c>
      <c r="E17" s="281"/>
      <c r="F17" s="282">
        <v>3</v>
      </c>
      <c r="G17" s="283"/>
      <c r="H17" s="281"/>
      <c r="I17" s="284">
        <v>31</v>
      </c>
      <c r="J17" s="284"/>
      <c r="K17" s="285" t="s">
        <v>223</v>
      </c>
      <c r="L17" s="285"/>
      <c r="M17" s="285"/>
      <c r="N17" s="285"/>
      <c r="O17" s="285"/>
      <c r="P17" s="286"/>
    </row>
    <row r="18" spans="2:16" ht="60.75" customHeight="1" x14ac:dyDescent="0.25">
      <c r="B18" s="280">
        <v>8</v>
      </c>
      <c r="C18" s="281"/>
      <c r="D18" s="282">
        <v>2023</v>
      </c>
      <c r="E18" s="281"/>
      <c r="F18" s="282">
        <v>7</v>
      </c>
      <c r="G18" s="283"/>
      <c r="H18" s="281"/>
      <c r="I18" s="282">
        <v>28</v>
      </c>
      <c r="J18" s="281"/>
      <c r="K18" s="290" t="s">
        <v>224</v>
      </c>
      <c r="L18" s="291"/>
      <c r="M18" s="291"/>
      <c r="N18" s="291"/>
      <c r="O18" s="291"/>
      <c r="P18" s="292"/>
    </row>
    <row r="19" spans="2:16" ht="195.75" customHeight="1" x14ac:dyDescent="0.25">
      <c r="B19" s="280">
        <v>9</v>
      </c>
      <c r="C19" s="281"/>
      <c r="D19" s="282">
        <v>2025</v>
      </c>
      <c r="E19" s="281"/>
      <c r="F19" s="297">
        <v>12</v>
      </c>
      <c r="G19" s="298"/>
      <c r="H19" s="299"/>
      <c r="I19" s="297">
        <v>2</v>
      </c>
      <c r="J19" s="299"/>
      <c r="K19" s="300" t="s">
        <v>225</v>
      </c>
      <c r="L19" s="301"/>
      <c r="M19" s="301"/>
      <c r="N19" s="301"/>
      <c r="O19" s="301"/>
      <c r="P19" s="302"/>
    </row>
    <row r="20" spans="2:16" ht="85.5" customHeight="1" x14ac:dyDescent="0.25">
      <c r="B20" s="307">
        <v>10</v>
      </c>
      <c r="C20" s="299"/>
      <c r="D20" s="297">
        <v>2026</v>
      </c>
      <c r="E20" s="299"/>
      <c r="F20" s="297">
        <v>2</v>
      </c>
      <c r="G20" s="298"/>
      <c r="H20" s="299"/>
      <c r="I20" s="297">
        <v>26</v>
      </c>
      <c r="J20" s="299"/>
      <c r="K20" s="300" t="s">
        <v>226</v>
      </c>
      <c r="L20" s="301"/>
      <c r="M20" s="301"/>
      <c r="N20" s="301"/>
      <c r="O20" s="301"/>
      <c r="P20" s="302"/>
    </row>
    <row r="21" spans="2:16" x14ac:dyDescent="0.25">
      <c r="B21" s="295" t="s">
        <v>227</v>
      </c>
      <c r="C21" s="279"/>
      <c r="D21" s="279"/>
      <c r="E21" s="279"/>
      <c r="F21" s="279"/>
      <c r="G21" s="279"/>
      <c r="H21" s="279"/>
      <c r="I21" s="279"/>
      <c r="J21" s="279"/>
      <c r="K21" s="279" t="s">
        <v>191</v>
      </c>
      <c r="L21" s="279"/>
      <c r="M21" s="279"/>
      <c r="N21" s="279"/>
      <c r="O21" s="279"/>
      <c r="P21" s="296"/>
    </row>
    <row r="22" spans="2:16" x14ac:dyDescent="0.25">
      <c r="B22" s="293" t="s">
        <v>228</v>
      </c>
      <c r="C22" s="284"/>
      <c r="D22" s="284"/>
      <c r="E22" s="284"/>
      <c r="F22" s="284"/>
      <c r="G22" s="284"/>
      <c r="H22" s="284"/>
      <c r="I22" s="284"/>
      <c r="J22" s="284"/>
      <c r="K22" s="284" t="s">
        <v>229</v>
      </c>
      <c r="L22" s="284"/>
      <c r="M22" s="284"/>
      <c r="N22" s="284"/>
      <c r="O22" s="284"/>
      <c r="P22" s="294"/>
    </row>
    <row r="23" spans="2:16" x14ac:dyDescent="0.25">
      <c r="B23" s="293" t="s">
        <v>230</v>
      </c>
      <c r="C23" s="284"/>
      <c r="D23" s="284"/>
      <c r="E23" s="284"/>
      <c r="F23" s="284"/>
      <c r="G23" s="284"/>
      <c r="H23" s="284"/>
      <c r="I23" s="284"/>
      <c r="J23" s="284"/>
      <c r="K23" s="284" t="s">
        <v>231</v>
      </c>
      <c r="L23" s="284"/>
      <c r="M23" s="284"/>
      <c r="N23" s="284"/>
      <c r="O23" s="284"/>
      <c r="P23" s="294"/>
    </row>
    <row r="24" spans="2:16" x14ac:dyDescent="0.25">
      <c r="B24" s="293" t="s">
        <v>232</v>
      </c>
      <c r="C24" s="284"/>
      <c r="D24" s="284"/>
      <c r="E24" s="284"/>
      <c r="F24" s="284"/>
      <c r="G24" s="284"/>
      <c r="H24" s="284"/>
      <c r="I24" s="284"/>
      <c r="J24" s="284"/>
      <c r="K24" s="284" t="s">
        <v>233</v>
      </c>
      <c r="L24" s="284"/>
      <c r="M24" s="284"/>
      <c r="N24" s="284"/>
      <c r="O24" s="284"/>
      <c r="P24" s="294"/>
    </row>
    <row r="25" spans="2:16" x14ac:dyDescent="0.25">
      <c r="B25" s="293" t="s">
        <v>234</v>
      </c>
      <c r="C25" s="284"/>
      <c r="D25" s="284"/>
      <c r="E25" s="284"/>
      <c r="F25" s="284"/>
      <c r="G25" s="284"/>
      <c r="H25" s="284"/>
      <c r="I25" s="284"/>
      <c r="J25" s="284"/>
      <c r="K25" s="284" t="s">
        <v>233</v>
      </c>
      <c r="L25" s="284"/>
      <c r="M25" s="284"/>
      <c r="N25" s="284"/>
      <c r="O25" s="284"/>
      <c r="P25" s="294"/>
    </row>
    <row r="26" spans="2:16" x14ac:dyDescent="0.25">
      <c r="B26" s="293" t="s">
        <v>235</v>
      </c>
      <c r="C26" s="284"/>
      <c r="D26" s="284"/>
      <c r="E26" s="284"/>
      <c r="F26" s="284"/>
      <c r="G26" s="284"/>
      <c r="H26" s="284"/>
      <c r="I26" s="284"/>
      <c r="J26" s="284"/>
      <c r="K26" s="284" t="s">
        <v>236</v>
      </c>
      <c r="L26" s="284"/>
      <c r="M26" s="284"/>
      <c r="N26" s="284"/>
      <c r="O26" s="284"/>
      <c r="P26" s="294"/>
    </row>
    <row r="27" spans="2:16" x14ac:dyDescent="0.25">
      <c r="B27" s="295" t="s">
        <v>237</v>
      </c>
      <c r="C27" s="279"/>
      <c r="D27" s="279"/>
      <c r="E27" s="279"/>
      <c r="F27" s="279"/>
      <c r="G27" s="279"/>
      <c r="H27" s="279"/>
      <c r="I27" s="279"/>
      <c r="J27" s="279"/>
      <c r="K27" s="279"/>
      <c r="L27" s="279"/>
      <c r="M27" s="279"/>
      <c r="N27" s="279"/>
      <c r="O27" s="279"/>
      <c r="P27" s="296"/>
    </row>
    <row r="28" spans="2:16" x14ac:dyDescent="0.25">
      <c r="B28" s="295" t="s">
        <v>227</v>
      </c>
      <c r="C28" s="279"/>
      <c r="D28" s="279"/>
      <c r="E28" s="279"/>
      <c r="F28" s="279"/>
      <c r="G28" s="279"/>
      <c r="H28" s="279"/>
      <c r="I28" s="279"/>
      <c r="J28" s="279"/>
      <c r="K28" s="279" t="s">
        <v>191</v>
      </c>
      <c r="L28" s="279"/>
      <c r="M28" s="279"/>
      <c r="N28" s="279"/>
      <c r="O28" s="279"/>
      <c r="P28" s="296"/>
    </row>
    <row r="29" spans="2:16" ht="15" customHeight="1" x14ac:dyDescent="0.25">
      <c r="B29" s="293" t="s">
        <v>228</v>
      </c>
      <c r="C29" s="284"/>
      <c r="D29" s="284"/>
      <c r="E29" s="284"/>
      <c r="F29" s="284"/>
      <c r="G29" s="284"/>
      <c r="H29" s="284"/>
      <c r="I29" s="284"/>
      <c r="J29" s="284"/>
      <c r="K29" s="284" t="s">
        <v>238</v>
      </c>
      <c r="L29" s="284"/>
      <c r="M29" s="284"/>
      <c r="N29" s="284"/>
      <c r="O29" s="284"/>
      <c r="P29" s="294"/>
    </row>
    <row r="30" spans="2:16" x14ac:dyDescent="0.25">
      <c r="B30" s="276" t="s">
        <v>239</v>
      </c>
      <c r="C30" s="277"/>
      <c r="D30" s="277"/>
      <c r="E30" s="277"/>
      <c r="F30" s="277"/>
      <c r="G30" s="277"/>
      <c r="H30" s="277"/>
      <c r="I30" s="277"/>
      <c r="J30" s="277"/>
      <c r="K30" s="277"/>
      <c r="L30" s="277"/>
      <c r="M30" s="277"/>
      <c r="N30" s="277"/>
      <c r="O30" s="277"/>
      <c r="P30" s="278"/>
    </row>
    <row r="31" spans="2:16" x14ac:dyDescent="0.25">
      <c r="B31" s="295" t="s">
        <v>227</v>
      </c>
      <c r="C31" s="279"/>
      <c r="D31" s="279"/>
      <c r="E31" s="279"/>
      <c r="F31" s="279"/>
      <c r="G31" s="279"/>
      <c r="H31" s="279"/>
      <c r="I31" s="279" t="s">
        <v>191</v>
      </c>
      <c r="J31" s="279"/>
      <c r="K31" s="279"/>
      <c r="L31" s="279"/>
      <c r="M31" s="279" t="s">
        <v>188</v>
      </c>
      <c r="N31" s="279"/>
      <c r="O31" s="279"/>
      <c r="P31" s="296"/>
    </row>
    <row r="32" spans="2:16" x14ac:dyDescent="0.25">
      <c r="B32" s="295"/>
      <c r="C32" s="279"/>
      <c r="D32" s="279"/>
      <c r="E32" s="279"/>
      <c r="F32" s="279"/>
      <c r="G32" s="279"/>
      <c r="H32" s="279"/>
      <c r="I32" s="279"/>
      <c r="J32" s="279"/>
      <c r="K32" s="279"/>
      <c r="L32" s="279"/>
      <c r="M32" s="4" t="s">
        <v>214</v>
      </c>
      <c r="N32" s="4" t="s">
        <v>215</v>
      </c>
      <c r="O32" s="279" t="s">
        <v>216</v>
      </c>
      <c r="P32" s="296"/>
    </row>
    <row r="33" spans="2:18" x14ac:dyDescent="0.25">
      <c r="B33" s="303" t="s">
        <v>240</v>
      </c>
      <c r="C33" s="304"/>
      <c r="D33" s="304"/>
      <c r="E33" s="304"/>
      <c r="F33" s="304"/>
      <c r="G33" s="304"/>
      <c r="H33" s="304"/>
      <c r="I33" s="304" t="s">
        <v>241</v>
      </c>
      <c r="J33" s="304"/>
      <c r="K33" s="304"/>
      <c r="L33" s="304"/>
      <c r="M33" s="44">
        <v>2026</v>
      </c>
      <c r="N33" s="44">
        <v>2</v>
      </c>
      <c r="O33" s="305">
        <v>26</v>
      </c>
      <c r="P33" s="306"/>
    </row>
    <row r="34" spans="2:18" x14ac:dyDescent="0.25">
      <c r="B34" s="5"/>
      <c r="C34" s="5"/>
      <c r="D34" s="5"/>
      <c r="E34" s="5"/>
      <c r="F34" s="5"/>
      <c r="G34" s="5"/>
      <c r="H34" s="5"/>
      <c r="I34" s="5"/>
      <c r="J34" s="5"/>
      <c r="K34" s="5"/>
      <c r="L34" s="5"/>
      <c r="M34" s="5"/>
      <c r="N34" s="5"/>
      <c r="O34" s="5"/>
      <c r="P34" s="5"/>
    </row>
    <row r="36" spans="2:18" ht="53.25" customHeight="1" x14ac:dyDescent="0.25">
      <c r="B36" s="200" t="s">
        <v>92</v>
      </c>
      <c r="C36" s="200"/>
      <c r="D36" s="200"/>
      <c r="E36" s="200"/>
      <c r="F36" s="200"/>
      <c r="G36" s="200"/>
      <c r="H36" s="200"/>
      <c r="I36" s="200"/>
      <c r="J36" s="200"/>
      <c r="K36" s="200"/>
      <c r="L36" s="200"/>
      <c r="M36" s="200"/>
      <c r="N36" s="200"/>
      <c r="O36" s="200"/>
      <c r="P36" s="200"/>
      <c r="Q36" s="6"/>
      <c r="R36" s="6"/>
    </row>
    <row r="37" spans="2:18" ht="13.5" customHeight="1" x14ac:dyDescent="0.25">
      <c r="B37" s="41"/>
      <c r="C37" s="41"/>
      <c r="D37" s="41"/>
      <c r="E37" s="41"/>
      <c r="F37" s="41"/>
      <c r="G37" s="41"/>
      <c r="H37" s="41"/>
      <c r="I37" s="41"/>
      <c r="J37" s="41"/>
      <c r="K37" s="41"/>
      <c r="L37" s="41"/>
      <c r="M37" s="41"/>
      <c r="N37" s="41"/>
      <c r="O37" s="41"/>
      <c r="P37" s="41"/>
      <c r="Q37" s="6"/>
      <c r="R37" s="6"/>
    </row>
    <row r="38" spans="2:18" ht="35.25" customHeight="1" x14ac:dyDescent="0.25">
      <c r="B38" s="201" t="s">
        <v>93</v>
      </c>
      <c r="C38" s="201"/>
      <c r="D38" s="201"/>
      <c r="E38" s="201"/>
      <c r="F38" s="201"/>
      <c r="G38" s="201"/>
      <c r="H38" s="201"/>
      <c r="I38" s="201"/>
      <c r="J38" s="201"/>
      <c r="K38" s="201"/>
      <c r="L38" s="201"/>
      <c r="M38" s="201"/>
      <c r="N38" s="201"/>
      <c r="O38" s="201"/>
      <c r="P38" s="201"/>
      <c r="Q38" s="1"/>
      <c r="R38" s="1"/>
    </row>
  </sheetData>
  <mergeCells count="91">
    <mergeCell ref="I20:J20"/>
    <mergeCell ref="K20:P20"/>
    <mergeCell ref="B26:J26"/>
    <mergeCell ref="K26:P26"/>
    <mergeCell ref="B23:J23"/>
    <mergeCell ref="K23:P23"/>
    <mergeCell ref="B24:J24"/>
    <mergeCell ref="K24:P24"/>
    <mergeCell ref="B25:J25"/>
    <mergeCell ref="K25:P25"/>
    <mergeCell ref="F19:H19"/>
    <mergeCell ref="I19:J19"/>
    <mergeCell ref="K19:P19"/>
    <mergeCell ref="B33:H33"/>
    <mergeCell ref="I33:L33"/>
    <mergeCell ref="O33:P33"/>
    <mergeCell ref="B21:J21"/>
    <mergeCell ref="K21:P21"/>
    <mergeCell ref="B22:J22"/>
    <mergeCell ref="K22:P22"/>
    <mergeCell ref="B27:P27"/>
    <mergeCell ref="B19:C19"/>
    <mergeCell ref="D19:E19"/>
    <mergeCell ref="B20:C20"/>
    <mergeCell ref="D20:E20"/>
    <mergeCell ref="F20:H20"/>
    <mergeCell ref="B36:P36"/>
    <mergeCell ref="B38:P38"/>
    <mergeCell ref="B17:C17"/>
    <mergeCell ref="D17:E17"/>
    <mergeCell ref="F17:H17"/>
    <mergeCell ref="I17:J17"/>
    <mergeCell ref="K17:P17"/>
    <mergeCell ref="B29:J29"/>
    <mergeCell ref="K29:P29"/>
    <mergeCell ref="B30:P30"/>
    <mergeCell ref="B31:H32"/>
    <mergeCell ref="I31:L32"/>
    <mergeCell ref="M31:P31"/>
    <mergeCell ref="O32:P32"/>
    <mergeCell ref="B28:J28"/>
    <mergeCell ref="K28:P28"/>
    <mergeCell ref="B18:C18"/>
    <mergeCell ref="D18:E18"/>
    <mergeCell ref="F18:H18"/>
    <mergeCell ref="I18:J18"/>
    <mergeCell ref="K18:P18"/>
    <mergeCell ref="B15:C15"/>
    <mergeCell ref="D15:E15"/>
    <mergeCell ref="F15:H15"/>
    <mergeCell ref="I15:J15"/>
    <mergeCell ref="K15:P15"/>
    <mergeCell ref="B16:C16"/>
    <mergeCell ref="D16:E16"/>
    <mergeCell ref="F16:H16"/>
    <mergeCell ref="I16:J16"/>
    <mergeCell ref="K16:P16"/>
    <mergeCell ref="B13:C13"/>
    <mergeCell ref="D13:E13"/>
    <mergeCell ref="F13:H13"/>
    <mergeCell ref="I13:J13"/>
    <mergeCell ref="K13:P13"/>
    <mergeCell ref="B14:C14"/>
    <mergeCell ref="D14:E14"/>
    <mergeCell ref="F14:H14"/>
    <mergeCell ref="I14:J14"/>
    <mergeCell ref="K14:P14"/>
    <mergeCell ref="B11:C11"/>
    <mergeCell ref="D11:E11"/>
    <mergeCell ref="F11:H11"/>
    <mergeCell ref="I11:J11"/>
    <mergeCell ref="K11:P11"/>
    <mergeCell ref="B12:C12"/>
    <mergeCell ref="D12:E12"/>
    <mergeCell ref="F12:H12"/>
    <mergeCell ref="I12:J12"/>
    <mergeCell ref="K12:P12"/>
    <mergeCell ref="B9:C10"/>
    <mergeCell ref="D9:J9"/>
    <mergeCell ref="K9:P10"/>
    <mergeCell ref="D10:E10"/>
    <mergeCell ref="F10:H10"/>
    <mergeCell ref="I10:J10"/>
    <mergeCell ref="B2:B5"/>
    <mergeCell ref="C2:N2"/>
    <mergeCell ref="O2:P2"/>
    <mergeCell ref="C3:N3"/>
    <mergeCell ref="O3:P3"/>
    <mergeCell ref="C4:N5"/>
    <mergeCell ref="O4:P4"/>
    <mergeCell ref="O5:P5"/>
  </mergeCells>
  <pageMargins left="0.7" right="0.7" top="0.75" bottom="0.75" header="0.3" footer="0.3"/>
  <pageSetup paperSize="9" scale="6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2"/>
  <dimension ref="A1:C4"/>
  <sheetViews>
    <sheetView workbookViewId="0"/>
  </sheetViews>
  <sheetFormatPr baseColWidth="10" defaultColWidth="11.42578125" defaultRowHeight="15" x14ac:dyDescent="0.25"/>
  <cols>
    <col min="1" max="1" width="26.85546875" customWidth="1"/>
  </cols>
  <sheetData>
    <row r="1" spans="1:3" x14ac:dyDescent="0.25">
      <c r="A1" t="s">
        <v>242</v>
      </c>
      <c r="C1" t="s">
        <v>243</v>
      </c>
    </row>
    <row r="2" spans="1:3" x14ac:dyDescent="0.25">
      <c r="A2" t="s">
        <v>244</v>
      </c>
      <c r="C2" t="s">
        <v>245</v>
      </c>
    </row>
    <row r="3" spans="1:3" x14ac:dyDescent="0.25">
      <c r="A3" t="s">
        <v>131</v>
      </c>
    </row>
    <row r="4" spans="1:3" x14ac:dyDescent="0.25">
      <c r="A4" t="s">
        <v>246</v>
      </c>
    </row>
  </sheetData>
  <customSheetViews>
    <customSheetView guid="{E72066E1-2E2A-4698-9EFF-16A0125F33B6}" state="hidden">
      <selection activeCell="C2" sqref="C2"/>
      <pageMargins left="0" right="0" top="0" bottom="0" header="0" footer="0"/>
    </customSheetView>
    <customSheetView guid="{34CE63CC-8C1B-460F-A260-1A12A31AF742}" state="hidden">
      <selection activeCell="C2" sqref="C2"/>
      <pageMargins left="0" right="0" top="0" bottom="0" header="0" footer="0"/>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MATRIZ DE INDICADORES</vt:lpstr>
      <vt:lpstr>MGD-1</vt:lpstr>
      <vt:lpstr>MGD-4</vt:lpstr>
      <vt:lpstr>ACTUALIZACIONES</vt:lpstr>
      <vt:lpstr>CONTROL DE CAMBIOS </vt:lpstr>
      <vt:lpstr>ITEM</vt:lpstr>
      <vt:lpstr>ACTUALIZACIONES!Área_de_impresión</vt:lpstr>
      <vt:lpstr>'CONTROL DE CAMBIOS '!Área_de_impresión</vt:lpstr>
      <vt:lpstr>'MATRIZ DE INDICADORES'!Área_de_impresión</vt:lpstr>
      <vt:lpstr>'MGD-1'!Área_de_impresión</vt:lpstr>
      <vt:lpstr>'MGD-4'!Área_de_impresión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Albeiro Perez Combita</cp:lastModifiedBy>
  <cp:revision/>
  <dcterms:created xsi:type="dcterms:W3CDTF">2017-09-26T17:17:33Z</dcterms:created>
  <dcterms:modified xsi:type="dcterms:W3CDTF">2026-07-14T17:00:56Z</dcterms:modified>
  <cp:category/>
  <cp:contentStatus/>
</cp:coreProperties>
</file>