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8" firstSheet="0" activeTab="1" autoFilterDateGrouping="1"/>
  </bookViews>
  <sheets>
    <sheet xmlns:r="http://schemas.openxmlformats.org/officeDocument/2006/relationships" name="MATRIZ DE INDICADORES" sheetId="1" state="visible" r:id="rId1"/>
    <sheet xmlns:r="http://schemas.openxmlformats.org/officeDocument/2006/relationships" name="ESG-1" sheetId="2" state="visible" r:id="rId2"/>
    <sheet xmlns:r="http://schemas.openxmlformats.org/officeDocument/2006/relationships" name="ESG-3" sheetId="3" state="visible" r:id="rId3"/>
    <sheet xmlns:r="http://schemas.openxmlformats.org/officeDocument/2006/relationships" name="ESG-4" sheetId="4" state="visible" r:id="rId4"/>
    <sheet xmlns:r="http://schemas.openxmlformats.org/officeDocument/2006/relationships" name="ACTUALIZACIONES" sheetId="5" state="visible" r:id="rId5"/>
    <sheet xmlns:r="http://schemas.openxmlformats.org/officeDocument/2006/relationships" name="CONTROL DE CAMBIOS " sheetId="6" state="hidden" r:id="rId6"/>
    <sheet xmlns:r="http://schemas.openxmlformats.org/officeDocument/2006/relationships" name="ITEM" sheetId="7" state="hidden" r:id="rId7"/>
  </sheets>
  <definedNames>
    <definedName name="MFA_8">'MATRIZ DE INDICADORES'!#REF!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_FilterDatabase" localSheetId="0" hidden="1">'MATRIZ DE INDICADORES'!$E$9:$N$58</definedName>
    <definedName name="_xlnm.Print_Area" localSheetId="0">'MATRIZ DE INDICADORES'!$A$1:$U$41</definedName>
    <definedName name="_xlnm.Print_Area" localSheetId="1">'ESG-1'!$A$1:$P$63</definedName>
    <definedName name="_xlnm.Print_Area" localSheetId="2">'ESG-3'!$A$1:$P$63</definedName>
    <definedName name="_xlnm.Print_Area" localSheetId="3">'ESG-4'!$A$1:$P$63</definedName>
    <definedName name="MFA_8" localSheetId="4">#REF!</definedName>
    <definedName name="OLE_LINK1" localSheetId="4">ACTUALIZACIONES!#REF!</definedName>
    <definedName name="_xlnm.Print_Area" localSheetId="4">'ACTUALIZACIONES'!$A$1:$F$31</definedName>
    <definedName name="_xlnm.Print_Area" localSheetId="5">'CONTROL DE CAMBIOS '!$A$1:$Q$39</definedName>
  </definedNames>
  <calcPr calcId="191028" fullCalcOnLoad="1"/>
</workbook>
</file>

<file path=xl/styles.xml><?xml version="1.0" encoding="utf-8"?>
<styleSheet xmlns="http://schemas.openxmlformats.org/spreadsheetml/2006/main">
  <numFmts count="0"/>
  <fonts count="33">
    <font>
      <name val="Calibri"/>
      <family val="2"/>
      <color theme="1"/>
      <sz val="11"/>
      <scheme val="minor"/>
    </font>
    <font>
      <name val="Calibri"/>
      <family val="2"/>
      <color theme="1"/>
      <sz val="11"/>
      <scheme val="minor"/>
    </font>
    <font>
      <name val="Arial"/>
      <family val="2"/>
      <b val="1"/>
      <color theme="1"/>
      <sz val="9"/>
    </font>
    <font>
      <name val="Arial"/>
      <family val="2"/>
      <b val="1"/>
      <color theme="1"/>
      <sz val="11"/>
    </font>
    <font>
      <name val="Calibri"/>
      <family val="2"/>
      <color theme="10"/>
      <sz val="11"/>
      <u val="single"/>
      <scheme val="minor"/>
    </font>
    <font>
      <name val="Arial"/>
      <family val="2"/>
      <color theme="1"/>
      <sz val="11"/>
    </font>
    <font>
      <name val="Calibri"/>
      <family val="2"/>
      <b val="1"/>
      <color theme="1"/>
      <sz val="9"/>
      <scheme val="minor"/>
    </font>
    <font>
      <name val="Arial"/>
      <family val="2"/>
      <b val="1"/>
      <color theme="1"/>
      <sz val="10"/>
    </font>
    <font>
      <name val="Arial"/>
      <family val="2"/>
      <b val="1"/>
      <color theme="0"/>
      <sz val="11"/>
    </font>
    <font>
      <name val="Arial"/>
      <family val="2"/>
      <b val="1"/>
      <color theme="0"/>
      <sz val="10"/>
    </font>
    <font>
      <name val="Arial"/>
      <family val="2"/>
      <b val="1"/>
      <color theme="1" tint="0.499984740745262"/>
      <sz val="9"/>
    </font>
    <font>
      <name val="Arial"/>
      <family val="2"/>
      <b val="1"/>
      <sz val="10"/>
    </font>
    <font>
      <name val="Arial"/>
      <family val="2"/>
      <sz val="11"/>
    </font>
    <font>
      <name val="Arial"/>
      <family val="2"/>
      <color rgb="FF000000"/>
      <sz val="11"/>
    </font>
    <font>
      <name val="Arial"/>
      <family val="2"/>
      <b val="1"/>
      <color rgb="FF292929"/>
      <sz val="9"/>
    </font>
    <font>
      <name val="Arial"/>
      <family val="2"/>
      <color theme="1"/>
      <sz val="10"/>
    </font>
    <font>
      <name val="Arial"/>
      <family val="2"/>
      <b val="1"/>
      <color rgb="FFFFFFFF"/>
      <sz val="10"/>
    </font>
    <font>
      <name val="Arial"/>
      <family val="2"/>
      <sz val="10"/>
    </font>
    <font>
      <name val="Arial"/>
      <family val="2"/>
      <i val="1"/>
      <color theme="1"/>
      <sz val="10"/>
    </font>
    <font>
      <name val="Arial"/>
      <family val="2"/>
      <b val="1"/>
      <color rgb="FF000000"/>
      <sz val="10"/>
    </font>
    <font>
      <name val="Segoe UI"/>
      <family val="2"/>
      <color rgb="FF000000"/>
      <sz val="8"/>
    </font>
    <font>
      <name val="Arial"/>
      <family val="2"/>
      <color theme="1"/>
      <sz val="12"/>
    </font>
    <font>
      <name val="Arial"/>
      <family val="2"/>
      <b val="1"/>
      <color rgb="FF0F3D38"/>
      <sz val="11"/>
    </font>
    <font>
      <name val="Arial"/>
      <family val="2"/>
      <b val="1"/>
      <color theme="1"/>
      <sz val="12"/>
    </font>
    <font>
      <name val="Arial"/>
      <family val="2"/>
      <b val="1"/>
      <color theme="1"/>
      <sz val="8"/>
    </font>
    <font>
      <name val="Arial"/>
      <family val="2"/>
      <b val="1"/>
      <color rgb="FFFF0000"/>
      <sz val="11"/>
    </font>
    <font>
      <name val="Arial"/>
      <family val="2"/>
      <b val="1"/>
      <color rgb="FF0070C0"/>
      <sz val="11"/>
    </font>
    <font>
      <name val="Arial"/>
      <family val="2"/>
      <sz val="12"/>
    </font>
    <font>
      <name val="Arial"/>
      <family val="2"/>
      <color theme="0" tint="-0.1499984740745262"/>
      <sz val="11"/>
    </font>
    <font>
      <name val="Tahoma"/>
      <family val="2"/>
      <b val="1"/>
      <color indexed="81"/>
      <sz val="9"/>
    </font>
    <font>
      <name val="Tahoma"/>
      <family val="2"/>
      <color indexed="81"/>
      <sz val="9"/>
    </font>
    <font>
      <name val="Arial"/>
      <family val="2"/>
      <b val="1"/>
      <sz val="9"/>
    </font>
    <font>
      <name val="Calibri"/>
      <family val="2"/>
      <sz val="11"/>
      <scheme val="minor"/>
    </font>
  </fonts>
  <fills count="13">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90">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medium">
        <color theme="1" tint="0.499984740745262"/>
      </left>
      <right style="thin">
        <color indexed="64"/>
      </right>
      <top style="thin">
        <color rgb="FF4B514E"/>
      </top>
      <bottom/>
      <diagonal/>
    </border>
    <border>
      <left style="thin">
        <color indexed="64"/>
      </left>
      <right style="thin">
        <color indexed="64"/>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indexed="64"/>
      </right>
      <top/>
      <bottom/>
      <diagonal/>
    </border>
    <border>
      <left style="thin">
        <color indexed="64"/>
      </left>
      <right style="thin">
        <color indexed="64"/>
      </right>
      <top/>
      <bottom style="thin">
        <color indexed="64"/>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medium">
        <color theme="1" tint="0.499984740745262"/>
      </right>
      <top style="thin">
        <color theme="1" tint="0.499984740745262"/>
      </top>
      <bottom/>
      <diagonal/>
    </border>
    <border>
      <left style="medium">
        <color theme="1" tint="0.499984740745262"/>
      </left>
      <right style="thin">
        <color indexed="64"/>
      </right>
      <top/>
      <bottom style="thin">
        <color indexed="64"/>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indexed="64"/>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indexed="64"/>
      </right>
      <top/>
      <bottom/>
      <diagonal/>
    </border>
    <border>
      <left style="medium">
        <color theme="2" tint="-0.499984740745262"/>
      </left>
      <right style="thin">
        <color indexed="64"/>
      </right>
      <top/>
      <bottom style="thin">
        <color indexed="64"/>
      </bottom>
      <diagonal/>
    </border>
    <border>
      <left/>
      <right style="thin">
        <color indexed="64"/>
      </right>
      <top/>
      <bottom style="thin">
        <color indexed="64"/>
      </bottom>
      <diagonal/>
    </border>
    <border>
      <left style="medium">
        <color theme="1" tint="0.499984740745262"/>
      </left>
      <right style="thin">
        <color indexed="64"/>
      </right>
      <top style="thin">
        <color rgb="FF4B514E"/>
      </top>
      <bottom style="thin">
        <color indexed="64"/>
      </bottom>
      <diagonal/>
    </border>
    <border>
      <left style="medium">
        <color theme="1" tint="0.499984740745262"/>
      </left>
      <right/>
      <top/>
      <bottom/>
      <diagonal/>
    </border>
    <border>
      <left style="medium">
        <color theme="2" tint="-0.499984740745262"/>
      </left>
      <right style="thin">
        <color indexed="64"/>
      </right>
      <top style="thin">
        <color indexed="64"/>
      </top>
      <bottom style="thin">
        <color indexed="64"/>
      </bottom>
      <diagonal/>
    </border>
    <border>
      <left style="medium">
        <color theme="2" tint="-0.499984740745262"/>
      </left>
      <right/>
      <top/>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style="thin">
        <color rgb="FF000000"/>
      </left>
      <right style="thin">
        <color rgb="FF000000"/>
      </right>
      <top style="thin">
        <color rgb="FF000000"/>
      </top>
      <bottom style="thin">
        <color rgb="FF4B514E"/>
      </bottom>
      <diagonal/>
    </border>
    <border>
      <left style="thin">
        <color rgb="FF000000"/>
      </left>
      <right/>
      <top/>
      <bottom/>
      <diagonal/>
    </border>
    <border>
      <left style="thin">
        <color rgb="FF000000"/>
      </left>
      <right style="thin">
        <color rgb="FF000000"/>
      </right>
      <top/>
      <bottom/>
      <diagonal/>
    </border>
    <border>
      <left style="thin">
        <color rgb="FF4E4B48"/>
      </left>
      <right/>
      <top/>
      <bottom/>
      <diagonal/>
    </border>
    <border>
      <left/>
      <right style="thin">
        <color rgb="FF4E4B48"/>
      </right>
      <top style="thin">
        <color rgb="FF4E4B48"/>
      </top>
      <bottom/>
      <diagonal/>
    </border>
    <border>
      <left/>
      <right style="thin">
        <color rgb="FF4E4B48"/>
      </right>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1" fillId="0" borderId="0"/>
    <xf numFmtId="9" fontId="1" fillId="0" borderId="0"/>
    <xf numFmtId="0" fontId="4" fillId="0" borderId="0"/>
  </cellStyleXfs>
  <cellXfs count="417">
    <xf numFmtId="0" fontId="0" fillId="0" borderId="0" pivotButton="0" quotePrefix="0" xfId="0"/>
    <xf numFmtId="0" fontId="5" fillId="2" borderId="0" pivotButton="0" quotePrefix="0" xfId="0"/>
    <xf numFmtId="0" fontId="0" fillId="2" borderId="0" pivotButton="0" quotePrefix="0" xfId="0"/>
    <xf numFmtId="0" fontId="15" fillId="2" borderId="0" pivotButton="0" quotePrefix="0" xfId="0"/>
    <xf numFmtId="0" fontId="9" fillId="5" borderId="14" applyAlignment="1" pivotButton="0" quotePrefix="0" xfId="0">
      <alignment horizontal="center" vertical="center" wrapText="1"/>
    </xf>
    <xf numFmtId="0" fontId="15" fillId="2" borderId="0" applyAlignment="1" pivotButton="0" quotePrefix="0" xfId="0">
      <alignment horizontal="center" vertical="center" wrapText="1"/>
    </xf>
    <xf numFmtId="0" fontId="12" fillId="2" borderId="0" pivotButton="0" quotePrefix="0" xfId="0"/>
    <xf numFmtId="0" fontId="3" fillId="2" borderId="14" applyAlignment="1" applyProtection="1" pivotButton="0" quotePrefix="0" xfId="0">
      <alignment horizontal="center" vertical="center"/>
      <protection locked="0" hidden="0"/>
    </xf>
    <xf numFmtId="0" fontId="7" fillId="6" borderId="1" applyAlignment="1" applyProtection="1" pivotButton="0" quotePrefix="0" xfId="0">
      <alignment horizontal="center" vertical="center" wrapText="1"/>
      <protection locked="0" hidden="0"/>
    </xf>
    <xf numFmtId="0" fontId="17" fillId="2" borderId="0" applyAlignment="1" pivotButton="0" quotePrefix="0" xfId="0">
      <alignment horizontal="center" wrapText="1"/>
    </xf>
    <xf numFmtId="0" fontId="3" fillId="2" borderId="1"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17" fillId="0" borderId="24" applyAlignment="1" pivotButton="0" quotePrefix="0" xfId="0">
      <alignment horizontal="center" vertical="center" wrapText="1"/>
    </xf>
    <xf numFmtId="0" fontId="5" fillId="2" borderId="0" applyProtection="1" pivotButton="0" quotePrefix="0" xfId="0">
      <protection locked="0" hidden="0"/>
    </xf>
    <xf numFmtId="0" fontId="7" fillId="2" borderId="0" applyProtection="1" pivotButton="0" quotePrefix="0" xfId="0">
      <protection locked="0" hidden="0"/>
    </xf>
    <xf numFmtId="0" fontId="7" fillId="2" borderId="0" applyAlignment="1" applyProtection="1" pivotButton="0" quotePrefix="0" xfId="0">
      <alignment vertical="center"/>
      <protection locked="0" hidden="0"/>
    </xf>
    <xf numFmtId="0" fontId="5" fillId="2" borderId="0" applyAlignment="1" applyProtection="1" pivotButton="0" quotePrefix="0" xfId="0">
      <alignment horizontal="center" vertical="top"/>
      <protection locked="0" hidden="0"/>
    </xf>
    <xf numFmtId="0" fontId="10" fillId="2" borderId="0" applyAlignment="1" applyProtection="1" pivotButton="0" quotePrefix="0" xfId="0">
      <alignment horizontal="left" vertical="top"/>
      <protection locked="0" hidden="0"/>
    </xf>
    <xf numFmtId="0" fontId="5" fillId="4" borderId="0" applyProtection="1" pivotButton="0" quotePrefix="0" xfId="0">
      <protection locked="0" hidden="0"/>
    </xf>
    <xf numFmtId="0" fontId="0" fillId="4" borderId="0" applyProtection="1" pivotButton="0" quotePrefix="0" xfId="0">
      <protection locked="0" hidden="0"/>
    </xf>
    <xf numFmtId="0" fontId="7" fillId="2" borderId="0" applyAlignment="1" applyProtection="1" pivotButton="0" quotePrefix="0" xfId="0">
      <alignment wrapText="1"/>
      <protection locked="0" hidden="0"/>
    </xf>
    <xf numFmtId="0" fontId="2" fillId="2" borderId="0" applyAlignment="1" applyProtection="1" pivotButton="0" quotePrefix="0" xfId="0">
      <alignment horizontal="center" vertical="center"/>
      <protection locked="0" hidden="0"/>
    </xf>
    <xf numFmtId="0" fontId="2" fillId="4" borderId="0" applyAlignment="1" applyProtection="1" pivotButton="0" quotePrefix="0" xfId="0">
      <alignment horizontal="center" vertical="center"/>
      <protection locked="0" hidden="0"/>
    </xf>
    <xf numFmtId="0" fontId="6" fillId="4" borderId="0" applyAlignment="1" applyProtection="1" pivotButton="0" quotePrefix="0" xfId="0">
      <alignment horizontal="center" vertical="center"/>
      <protection locked="0" hidden="0"/>
    </xf>
    <xf numFmtId="0" fontId="7" fillId="4" borderId="0" applyProtection="1" pivotButton="0" quotePrefix="0" xfId="0">
      <protection locked="0" hidden="0"/>
    </xf>
    <xf numFmtId="0" fontId="3" fillId="4" borderId="0" applyAlignment="1" applyProtection="1" pivotButton="0" quotePrefix="0" xfId="0">
      <alignment horizontal="center" vertical="center"/>
      <protection locked="0" hidden="0"/>
    </xf>
    <xf numFmtId="0" fontId="7" fillId="4" borderId="0" applyAlignment="1" applyProtection="1" pivotButton="0" quotePrefix="0" xfId="0">
      <alignment vertical="center"/>
      <protection locked="0" hidden="0"/>
    </xf>
    <xf numFmtId="0" fontId="5" fillId="4" borderId="0" applyAlignment="1" applyProtection="1" pivotButton="0" quotePrefix="0" xfId="0">
      <alignment horizontal="center" vertical="top"/>
      <protection locked="0" hidden="0"/>
    </xf>
    <xf numFmtId="0" fontId="10" fillId="3" borderId="0" applyAlignment="1" applyProtection="1" pivotButton="0" quotePrefix="0" xfId="0">
      <alignment horizontal="left" vertical="top"/>
      <protection locked="0" hidden="0"/>
    </xf>
    <xf numFmtId="0" fontId="8" fillId="7" borderId="14" applyAlignment="1" pivotButton="0" quotePrefix="0" xfId="0">
      <alignment horizontal="center" vertical="center"/>
    </xf>
    <xf numFmtId="0" fontId="9" fillId="5" borderId="13" applyAlignment="1" pivotButton="0" quotePrefix="0" xfId="0">
      <alignment horizontal="center" vertical="center" wrapText="1"/>
    </xf>
    <xf numFmtId="0" fontId="21" fillId="4" borderId="0" applyAlignment="1" applyProtection="1" pivotButton="0" quotePrefix="0" xfId="0">
      <alignment vertical="center"/>
      <protection locked="0" hidden="0"/>
    </xf>
    <xf numFmtId="0" fontId="5" fillId="4" borderId="0" applyAlignment="1" applyProtection="1" pivotButton="0" quotePrefix="0" xfId="0">
      <alignment vertical="center"/>
      <protection locked="0" hidden="0"/>
    </xf>
    <xf numFmtId="0" fontId="5" fillId="2" borderId="0" applyAlignment="1" applyProtection="1" pivotButton="0" quotePrefix="0" xfId="0">
      <alignment vertical="center"/>
      <protection locked="0" hidden="0"/>
    </xf>
    <xf numFmtId="0" fontId="21" fillId="2" borderId="0" applyAlignment="1" applyProtection="1" pivotButton="0" quotePrefix="0" xfId="0">
      <alignment vertical="center"/>
      <protection locked="0" hidden="0"/>
    </xf>
    <xf numFmtId="0" fontId="21" fillId="2" borderId="0" applyAlignment="1" applyProtection="1" pivotButton="0" quotePrefix="0" xfId="0">
      <alignment horizontal="left" vertical="center"/>
      <protection locked="0" hidden="0"/>
    </xf>
    <xf numFmtId="0" fontId="3" fillId="9" borderId="1" applyAlignment="1" applyProtection="1" pivotButton="0" quotePrefix="0" xfId="0">
      <alignment horizontal="center" vertical="center"/>
      <protection locked="0" hidden="0"/>
    </xf>
    <xf numFmtId="0" fontId="3" fillId="10" borderId="1" applyAlignment="1" applyProtection="1" pivotButton="0" quotePrefix="0" xfId="0">
      <alignment horizontal="center" vertical="center"/>
      <protection locked="0" hidden="0"/>
    </xf>
    <xf numFmtId="0" fontId="3" fillId="11" borderId="1" applyAlignment="1" applyProtection="1" pivotButton="0" quotePrefix="0" xfId="0">
      <alignment horizontal="center" vertical="center"/>
      <protection locked="0" hidden="0"/>
    </xf>
    <xf numFmtId="0" fontId="3" fillId="12" borderId="1" applyAlignment="1" applyProtection="1" pivotButton="0" quotePrefix="0" xfId="0">
      <alignment horizontal="center" vertical="center"/>
      <protection locked="0" hidden="0"/>
    </xf>
    <xf numFmtId="0" fontId="8"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center" vertical="center"/>
      <protection locked="0" hidden="0"/>
    </xf>
    <xf numFmtId="0" fontId="21" fillId="2" borderId="0" applyAlignment="1" applyProtection="1" pivotButton="0" quotePrefix="0" xfId="0">
      <alignment horizontal="center" vertical="center"/>
      <protection locked="0" hidden="0"/>
    </xf>
    <xf numFmtId="0" fontId="21" fillId="4" borderId="0" applyAlignment="1" applyProtection="1" pivotButton="0" quotePrefix="0" xfId="0">
      <alignment horizontal="center" vertical="center"/>
      <protection locked="0" hidden="0"/>
    </xf>
    <xf numFmtId="1" fontId="21" fillId="2" borderId="0" applyAlignment="1" applyProtection="1" pivotButton="0" quotePrefix="0" xfId="0">
      <alignment horizontal="center" vertical="center"/>
      <protection locked="0" hidden="0"/>
    </xf>
    <xf numFmtId="0" fontId="5" fillId="3" borderId="0" applyProtection="1" pivotButton="0" quotePrefix="0" xfId="0">
      <protection locked="0" hidden="0"/>
    </xf>
    <xf numFmtId="0" fontId="21" fillId="3" borderId="0" applyProtection="1" pivotButton="0" quotePrefix="0" xfId="0">
      <protection locked="0" hidden="0"/>
    </xf>
    <xf numFmtId="0" fontId="26" fillId="2" borderId="0" applyAlignment="1" applyProtection="1" pivotButton="0" quotePrefix="0" xfId="0">
      <alignment horizontal="center" vertical="center"/>
      <protection locked="0" hidden="0"/>
    </xf>
    <xf numFmtId="0" fontId="5" fillId="2" borderId="0" applyAlignment="1" applyProtection="1" pivotButton="0" quotePrefix="0" xfId="1">
      <alignment horizontal="center" vertical="center"/>
      <protection locked="0" hidden="0"/>
    </xf>
    <xf numFmtId="0" fontId="12" fillId="4" borderId="0" applyProtection="1" pivotButton="0" quotePrefix="0" xfId="0">
      <protection locked="0" hidden="0"/>
    </xf>
    <xf numFmtId="0" fontId="27" fillId="4" borderId="0" applyProtection="1" pivotButton="0" quotePrefix="0" xfId="0">
      <protection locked="0" hidden="0"/>
    </xf>
    <xf numFmtId="0" fontId="28" fillId="3" borderId="0" applyProtection="1" pivotButton="0" quotePrefix="0" xfId="0">
      <protection locked="0" hidden="0"/>
    </xf>
    <xf numFmtId="0" fontId="28" fillId="4" borderId="0" applyProtection="1" pivotButton="0" quotePrefix="0" xfId="0">
      <protection locked="0" hidden="0"/>
    </xf>
    <xf numFmtId="0" fontId="21" fillId="4" borderId="0" applyProtection="1" pivotButton="0" quotePrefix="0" xfId="0">
      <protection locked="0" hidden="0"/>
    </xf>
    <xf numFmtId="0" fontId="3" fillId="2" borderId="1" applyAlignment="1" pivotButton="0" quotePrefix="0" xfId="0">
      <alignment horizontal="center" vertical="center"/>
    </xf>
    <xf numFmtId="0" fontId="8" fillId="5" borderId="1" applyAlignment="1" pivotButton="0" quotePrefix="0" xfId="0">
      <alignment horizontal="center" vertical="center"/>
    </xf>
    <xf numFmtId="0" fontId="8" fillId="5" borderId="1" applyAlignment="1" pivotButton="0" quotePrefix="0" xfId="0">
      <alignment horizontal="center" vertical="center" wrapText="1"/>
    </xf>
    <xf numFmtId="0" fontId="25" fillId="2" borderId="1" applyAlignment="1" pivotButton="0" quotePrefix="0" xfId="0">
      <alignment horizontal="center" vertical="center"/>
    </xf>
    <xf numFmtId="0" fontId="26" fillId="2" borderId="1" applyAlignment="1" pivotButton="0" quotePrefix="0" xfId="0">
      <alignment horizontal="center" vertical="center"/>
    </xf>
    <xf numFmtId="9" fontId="5" fillId="2" borderId="1" applyAlignment="1" pivotButton="0" quotePrefix="0" xfId="1">
      <alignment horizontal="center" vertical="center"/>
    </xf>
    <xf numFmtId="0" fontId="17" fillId="2" borderId="0" applyAlignment="1" applyProtection="1" pivotButton="0" quotePrefix="0" xfId="0">
      <alignment wrapText="1"/>
      <protection locked="0" hidden="0"/>
    </xf>
    <xf numFmtId="0" fontId="18" fillId="2" borderId="0" applyAlignment="1" applyProtection="1" pivotButton="0" quotePrefix="0" xfId="0">
      <alignment vertical="center" wrapText="1"/>
      <protection locked="0" hidden="0"/>
    </xf>
    <xf numFmtId="0" fontId="0" fillId="2" borderId="0" applyProtection="1" pivotButton="0" quotePrefix="0" xfId="0">
      <protection locked="0" hidden="0"/>
    </xf>
    <xf numFmtId="14" fontId="5"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justify"/>
      <protection locked="0" hidden="0"/>
    </xf>
    <xf numFmtId="0" fontId="11" fillId="2" borderId="15" applyAlignment="1" pivotButton="0" quotePrefix="0" xfId="0">
      <alignment horizontal="center" vertical="center" wrapText="1"/>
    </xf>
    <xf numFmtId="0" fontId="7" fillId="2" borderId="15" applyAlignment="1" pivotButton="0" quotePrefix="0" xfId="0">
      <alignment horizontal="center" vertical="center" wrapText="1"/>
    </xf>
    <xf numFmtId="14" fontId="9" fillId="5" borderId="1" applyAlignment="1" pivotButton="0" quotePrefix="0" xfId="0">
      <alignment horizontal="center" vertical="center" wrapText="1"/>
    </xf>
    <xf numFmtId="0" fontId="9" fillId="5" borderId="1" applyAlignment="1" pivotButton="0" quotePrefix="0" xfId="0">
      <alignment horizontal="center" vertical="center" wrapText="1"/>
    </xf>
    <xf numFmtId="14" fontId="5" fillId="0" borderId="1" applyAlignment="1" applyProtection="1" pivotButton="0" quotePrefix="0" xfId="0">
      <alignment horizontal="center" vertical="center"/>
      <protection locked="0" hidden="0"/>
    </xf>
    <xf numFmtId="0" fontId="5" fillId="0" borderId="1" applyAlignment="1" applyProtection="1" pivotButton="0" quotePrefix="0" xfId="0">
      <alignment horizontal="justify"/>
      <protection locked="0" hidden="0"/>
    </xf>
    <xf numFmtId="0" fontId="5" fillId="0" borderId="1" applyAlignment="1" applyProtection="1" pivotButton="0" quotePrefix="0" xfId="0">
      <alignment horizontal="center" vertical="center"/>
      <protection locked="0" hidden="0"/>
    </xf>
    <xf numFmtId="14" fontId="5" fillId="0" borderId="1" applyAlignment="1" applyProtection="1" pivotButton="0" quotePrefix="0" xfId="0">
      <alignment vertical="center"/>
      <protection locked="0" hidden="0"/>
    </xf>
    <xf numFmtId="0" fontId="5" fillId="0" borderId="1" applyAlignment="1" applyProtection="1" pivotButton="0" quotePrefix="0" xfId="0">
      <alignment vertical="center"/>
      <protection locked="0" hidden="0"/>
    </xf>
    <xf numFmtId="0" fontId="5" fillId="2" borderId="1" applyAlignment="1" applyProtection="1" pivotButton="0" quotePrefix="0" xfId="0">
      <alignment horizontal="justify" vertical="center" wrapText="1"/>
      <protection locked="0" hidden="0"/>
    </xf>
    <xf numFmtId="0" fontId="5" fillId="0" borderId="1" applyAlignment="1" applyProtection="1" pivotButton="0" quotePrefix="0" xfId="0">
      <alignment horizontal="justify" wrapText="1"/>
      <protection locked="0" hidden="0"/>
    </xf>
    <xf numFmtId="0" fontId="5" fillId="0" borderId="1" applyAlignment="1" applyProtection="1" pivotButton="0" quotePrefix="0" xfId="0">
      <alignment horizontal="justify" vertical="top" wrapText="1"/>
      <protection locked="0" hidden="0"/>
    </xf>
    <xf numFmtId="0" fontId="32" fillId="0" borderId="35" applyAlignment="1" applyProtection="1" pivotButton="0" quotePrefix="0" xfId="0">
      <alignment horizontal="justify" vertical="center"/>
      <protection locked="0" hidden="0"/>
    </xf>
    <xf numFmtId="0" fontId="0" fillId="0" borderId="41" applyAlignment="1" applyProtection="1" pivotButton="0" quotePrefix="0" xfId="0">
      <alignment horizontal="justify" vertical="center" wrapText="1"/>
      <protection locked="0" hidden="0"/>
    </xf>
    <xf numFmtId="0" fontId="0" fillId="0" borderId="45" applyAlignment="1" applyProtection="1" pivotButton="0" quotePrefix="0" xfId="0">
      <alignment horizontal="justify" vertical="center" wrapText="1"/>
      <protection locked="0" hidden="0"/>
    </xf>
    <xf numFmtId="0" fontId="0" fillId="0" borderId="49" applyAlignment="1" applyProtection="1" pivotButton="0" quotePrefix="0" xfId="0">
      <alignment horizontal="justify" vertical="center"/>
      <protection locked="0" hidden="0"/>
    </xf>
    <xf numFmtId="0" fontId="0" fillId="0" borderId="52" applyAlignment="1" applyProtection="1" pivotButton="0" quotePrefix="0" xfId="0">
      <alignment horizontal="justify" vertical="center"/>
      <protection locked="0" hidden="0"/>
    </xf>
    <xf numFmtId="0" fontId="5" fillId="0" borderId="14" applyAlignment="1" applyProtection="1" pivotButton="0" quotePrefix="0" xfId="0">
      <alignment horizontal="justify" vertical="center" wrapText="1"/>
      <protection locked="0" hidden="0"/>
    </xf>
    <xf numFmtId="0" fontId="12" fillId="0" borderId="14" applyAlignment="1" applyProtection="1" pivotButton="0" quotePrefix="0" xfId="0">
      <alignment horizontal="justify" vertical="center" wrapText="1"/>
      <protection locked="0" hidden="0"/>
    </xf>
    <xf numFmtId="0" fontId="5" fillId="0" borderId="34" applyAlignment="1" applyProtection="1" pivotButton="0" quotePrefix="0" xfId="0">
      <alignment horizontal="justify" vertical="center" wrapText="1"/>
      <protection locked="0" hidden="0"/>
    </xf>
    <xf numFmtId="0" fontId="0" fillId="0" borderId="14" applyAlignment="1" applyProtection="1" pivotButton="0" quotePrefix="0" xfId="0">
      <alignment horizontal="justify" vertical="center" wrapText="1"/>
      <protection locked="0" hidden="0"/>
    </xf>
    <xf numFmtId="0" fontId="0" fillId="0" borderId="36" applyAlignment="1" applyProtection="1" pivotButton="0" quotePrefix="0" xfId="0">
      <alignment horizontal="justify" vertical="center" wrapText="1"/>
      <protection locked="0" hidden="0"/>
    </xf>
    <xf numFmtId="0" fontId="0" fillId="0" borderId="36" applyAlignment="1" applyProtection="1" pivotButton="0" quotePrefix="0" xfId="0">
      <alignment horizontal="justify" vertical="center"/>
      <protection locked="0" hidden="0"/>
    </xf>
    <xf numFmtId="0" fontId="0" fillId="0" borderId="46" applyAlignment="1" applyProtection="1" pivotButton="0" quotePrefix="0" xfId="0">
      <alignment horizontal="justify" vertical="center"/>
      <protection locked="0" hidden="0"/>
    </xf>
    <xf numFmtId="0" fontId="32" fillId="0" borderId="37" applyAlignment="1" applyProtection="1" pivotButton="0" quotePrefix="0" xfId="0">
      <alignment horizontal="justify" vertical="center"/>
      <protection locked="0" hidden="0"/>
    </xf>
    <xf numFmtId="17" fontId="5" fillId="0" borderId="14" applyAlignment="1" applyProtection="1" pivotButton="0" quotePrefix="0" xfId="0">
      <alignment horizontal="justify" vertical="center" wrapText="1"/>
      <protection locked="0" hidden="0"/>
    </xf>
    <xf numFmtId="0" fontId="0" fillId="0" borderId="46" applyAlignment="1" applyProtection="1" pivotButton="0" quotePrefix="0" xfId="0">
      <alignment horizontal="justify" vertical="center" wrapText="1"/>
      <protection locked="0" hidden="0"/>
    </xf>
    <xf numFmtId="0" fontId="12" fillId="0" borderId="14" applyAlignment="1" applyProtection="1" pivotButton="0" quotePrefix="0" xfId="0">
      <alignment horizontal="justify" vertical="center"/>
      <protection locked="0" hidden="0"/>
    </xf>
    <xf numFmtId="17" fontId="5" fillId="0" borderId="34" applyAlignment="1" applyProtection="1" pivotButton="0" quotePrefix="0" xfId="0">
      <alignment horizontal="justify" vertical="center" wrapText="1"/>
      <protection locked="0" hidden="0"/>
    </xf>
    <xf numFmtId="0" fontId="32" fillId="0" borderId="37" applyAlignment="1" applyProtection="1" pivotButton="0" quotePrefix="0" xfId="0">
      <alignment horizontal="center" vertical="center"/>
      <protection locked="0" hidden="0"/>
    </xf>
    <xf numFmtId="16" fontId="0" fillId="0" borderId="36" applyAlignment="1" applyProtection="1" pivotButton="0" quotePrefix="0" xfId="0">
      <alignment horizontal="center" vertical="center"/>
      <protection locked="0" hidden="0"/>
    </xf>
    <xf numFmtId="0" fontId="0" fillId="0" borderId="36" applyAlignment="1" applyProtection="1" pivotButton="0" quotePrefix="0" xfId="0">
      <alignment horizontal="center" vertical="center"/>
      <protection locked="0" hidden="0"/>
    </xf>
    <xf numFmtId="16" fontId="0" fillId="0" borderId="36" applyAlignment="1" applyProtection="1" pivotButton="0" quotePrefix="0" xfId="0">
      <alignment horizontal="center" vertical="center" wrapText="1"/>
      <protection locked="0" hidden="0"/>
    </xf>
    <xf numFmtId="0" fontId="0" fillId="0" borderId="49" applyAlignment="1" applyProtection="1" pivotButton="0" quotePrefix="0" xfId="0">
      <alignment horizontal="center" vertical="center"/>
      <protection locked="0" hidden="0"/>
    </xf>
    <xf numFmtId="17" fontId="12" fillId="0" borderId="14" applyAlignment="1" applyProtection="1" pivotButton="0" quotePrefix="0" xfId="0">
      <alignment horizontal="center" vertical="center"/>
      <protection locked="0" hidden="0"/>
    </xf>
    <xf numFmtId="17" fontId="12" fillId="0" borderId="14" applyAlignment="1" applyProtection="1" pivotButton="0" quotePrefix="0" xfId="0">
      <alignment horizontal="center" vertical="center" wrapText="1"/>
      <protection locked="0" hidden="0"/>
    </xf>
    <xf numFmtId="17" fontId="5" fillId="0" borderId="14" applyAlignment="1" applyProtection="1" pivotButton="0" quotePrefix="0" xfId="0">
      <alignment horizontal="center" vertical="center" wrapText="1"/>
      <protection locked="0" hidden="0"/>
    </xf>
    <xf numFmtId="16" fontId="0" fillId="0" borderId="46" applyAlignment="1" applyProtection="1" pivotButton="0" quotePrefix="0" xfId="0">
      <alignment horizontal="center" vertical="center" wrapText="1"/>
      <protection locked="0" hidden="0"/>
    </xf>
    <xf numFmtId="16" fontId="0" fillId="0" borderId="14" applyAlignment="1" applyProtection="1" pivotButton="0" quotePrefix="0" xfId="0">
      <alignment horizontal="center" vertical="center" wrapText="1"/>
      <protection locked="0" hidden="0"/>
    </xf>
    <xf numFmtId="0" fontId="32" fillId="0" borderId="38" applyAlignment="1" applyProtection="1" pivotButton="0" quotePrefix="0" xfId="0">
      <alignment horizontal="justify" vertical="center"/>
      <protection locked="0" hidden="0"/>
    </xf>
    <xf numFmtId="0" fontId="0" fillId="0" borderId="42" applyAlignment="1" applyProtection="1" pivotButton="0" quotePrefix="0" xfId="0">
      <alignment horizontal="justify" vertical="center" wrapText="1"/>
      <protection locked="0" hidden="0"/>
    </xf>
    <xf numFmtId="0" fontId="0" fillId="0" borderId="47" applyAlignment="1" applyProtection="1" pivotButton="0" quotePrefix="0" xfId="0">
      <alignment horizontal="justify" vertical="center" wrapText="1"/>
      <protection locked="0" hidden="0"/>
    </xf>
    <xf numFmtId="0" fontId="0" fillId="0" borderId="50" applyAlignment="1" applyProtection="1" pivotButton="0" quotePrefix="0" xfId="0">
      <alignment horizontal="justify" vertical="center"/>
      <protection locked="0" hidden="0"/>
    </xf>
    <xf numFmtId="0" fontId="0" fillId="0" borderId="53" applyAlignment="1" applyProtection="1" pivotButton="0" quotePrefix="0" xfId="0">
      <alignment horizontal="justify" vertical="center"/>
      <protection locked="0" hidden="0"/>
    </xf>
    <xf numFmtId="0" fontId="12" fillId="0" borderId="34" applyAlignment="1" applyProtection="1" pivotButton="0" quotePrefix="0" xfId="0">
      <alignment horizontal="justify" vertical="center" wrapText="1"/>
      <protection locked="0" hidden="0"/>
    </xf>
    <xf numFmtId="9" fontId="3" fillId="12" borderId="1" applyAlignment="1" applyProtection="1" pivotButton="0" quotePrefix="0" xfId="0">
      <alignment horizontal="center" vertical="center"/>
      <protection locked="0" hidden="0"/>
    </xf>
    <xf numFmtId="14" fontId="5" fillId="0" borderId="1" applyAlignment="1" pivotButton="0" quotePrefix="0" xfId="0">
      <alignment horizontal="center" vertical="center"/>
    </xf>
    <xf numFmtId="0" fontId="5" fillId="0" borderId="1" applyAlignment="1" pivotButton="0" quotePrefix="0" xfId="0">
      <alignment horizontal="justify"/>
    </xf>
    <xf numFmtId="0" fontId="5" fillId="0" borderId="1" applyAlignment="1" pivotButton="0" quotePrefix="0" xfId="0">
      <alignment horizontal="center" vertical="center"/>
    </xf>
    <xf numFmtId="0" fontId="5" fillId="0" borderId="1" applyAlignment="1" pivotButton="0" quotePrefix="0" xfId="0">
      <alignment vertical="center"/>
    </xf>
    <xf numFmtId="0" fontId="5" fillId="0" borderId="1" applyAlignment="1" pivotButton="0" quotePrefix="0" xfId="0">
      <alignment horizontal="justify" vertical="center" wrapText="1"/>
    </xf>
    <xf numFmtId="0" fontId="5" fillId="2" borderId="1" applyAlignment="1" pivotButton="0" quotePrefix="0" xfId="0">
      <alignment horizontal="justify" vertical="center" wrapText="1"/>
    </xf>
    <xf numFmtId="0" fontId="17" fillId="2" borderId="0" applyAlignment="1" pivotButton="0" quotePrefix="0" xfId="0">
      <alignment horizontal="center" wrapText="1"/>
    </xf>
    <xf numFmtId="0" fontId="18" fillId="2" borderId="0" applyAlignment="1" pivotButton="0" quotePrefix="0" xfId="0">
      <alignment horizontal="right" vertical="center" wrapText="1"/>
    </xf>
    <xf numFmtId="0" fontId="8" fillId="5" borderId="1" applyAlignment="1" pivotButton="0" quotePrefix="0" xfId="0">
      <alignment horizontal="center" vertical="center"/>
    </xf>
    <xf numFmtId="9" fontId="3" fillId="2" borderId="1" applyAlignment="1" applyProtection="1" pivotButton="0" quotePrefix="0" xfId="1">
      <alignment horizontal="center" vertical="center"/>
      <protection locked="0" hidden="0"/>
    </xf>
    <xf numFmtId="0" fontId="8" fillId="5" borderId="4" applyAlignment="1" pivotButton="0" quotePrefix="0" xfId="0">
      <alignment horizontal="center" vertical="center"/>
    </xf>
    <xf numFmtId="0" fontId="8" fillId="5" borderId="5" applyAlignment="1" pivotButton="0" quotePrefix="0" xfId="0">
      <alignment horizontal="center" vertical="center"/>
    </xf>
    <xf numFmtId="0" fontId="8" fillId="5" borderId="7" applyAlignment="1" pivotButton="0" quotePrefix="0" xfId="0">
      <alignment horizontal="center" vertical="center"/>
    </xf>
    <xf numFmtId="0" fontId="8" fillId="5" borderId="29" applyAlignment="1" pivotButton="0" quotePrefix="0" xfId="0">
      <alignment horizontal="center" vertical="center"/>
    </xf>
    <xf numFmtId="9" fontId="3" fillId="2" borderId="4" applyAlignment="1" applyProtection="1" pivotButton="0" quotePrefix="0" xfId="1">
      <alignment horizontal="center" vertical="center"/>
      <protection locked="0" hidden="0"/>
    </xf>
    <xf numFmtId="9" fontId="3" fillId="2" borderId="5" applyAlignment="1" applyProtection="1" pivotButton="0" quotePrefix="0" xfId="1">
      <alignment horizontal="center" vertical="center"/>
      <protection locked="0" hidden="0"/>
    </xf>
    <xf numFmtId="9" fontId="3" fillId="2" borderId="7" applyAlignment="1" applyProtection="1" pivotButton="0" quotePrefix="0" xfId="1">
      <alignment horizontal="center" vertical="center"/>
      <protection locked="0" hidden="0"/>
    </xf>
    <xf numFmtId="9" fontId="3" fillId="2" borderId="29" applyAlignment="1" applyProtection="1" pivotButton="0" quotePrefix="0" xfId="1">
      <alignment horizontal="center" vertical="center"/>
      <protection locked="0" hidden="0"/>
    </xf>
    <xf numFmtId="0" fontId="8" fillId="5" borderId="2" applyAlignment="1" pivotButton="0" quotePrefix="0" xfId="0">
      <alignment horizontal="center" vertical="center"/>
    </xf>
    <xf numFmtId="0" fontId="8" fillId="5" borderId="8" applyAlignment="1" pivotButton="0" quotePrefix="0" xfId="0">
      <alignment horizontal="center" vertical="center"/>
    </xf>
    <xf numFmtId="0" fontId="8" fillId="5" borderId="3" applyAlignment="1" pivotButton="0" quotePrefix="0" xfId="0">
      <alignment horizontal="center" vertical="center"/>
    </xf>
    <xf numFmtId="0" fontId="5" fillId="2" borderId="30" applyAlignment="1" applyProtection="1" pivotButton="0" quotePrefix="0" xfId="1">
      <alignment horizontal="center" vertical="center"/>
      <protection locked="0" hidden="0"/>
    </xf>
    <xf numFmtId="0" fontId="5" fillId="2" borderId="31" applyAlignment="1" applyProtection="1" pivotButton="0" quotePrefix="0" xfId="1">
      <alignment horizontal="center" vertical="center"/>
      <protection locked="0" hidden="0"/>
    </xf>
    <xf numFmtId="1" fontId="5" fillId="2" borderId="30" applyAlignment="1" applyProtection="1" pivotButton="0" quotePrefix="0" xfId="1">
      <alignment horizontal="center" vertical="center"/>
      <protection locked="0" hidden="0"/>
    </xf>
    <xf numFmtId="0" fontId="8" fillId="7" borderId="1" applyAlignment="1" pivotButton="0" quotePrefix="0" xfId="0">
      <alignment horizontal="center" vertical="center"/>
    </xf>
    <xf numFmtId="0" fontId="8" fillId="7" borderId="12" applyAlignment="1" pivotButton="0" quotePrefix="0" xfId="0">
      <alignment horizontal="center" vertical="center"/>
    </xf>
    <xf numFmtId="0" fontId="5" fillId="2" borderId="1" applyAlignment="1" applyProtection="1" pivotButton="0" quotePrefix="0" xfId="0">
      <alignment horizontal="center" vertical="center"/>
      <protection locked="0" hidden="0"/>
    </xf>
    <xf numFmtId="0" fontId="5" fillId="2" borderId="2" applyAlignment="1" applyProtection="1" pivotButton="0" quotePrefix="0" xfId="0">
      <alignment horizontal="center" vertical="center"/>
      <protection locked="0" hidden="0"/>
    </xf>
    <xf numFmtId="0" fontId="3" fillId="6" borderId="5" applyAlignment="1" pivotButton="0" quotePrefix="0" xfId="0">
      <alignment horizontal="left" vertical="center" wrapText="1"/>
    </xf>
    <xf numFmtId="0" fontId="5" fillId="6" borderId="12" applyAlignment="1" pivotButton="0" quotePrefix="0" xfId="0">
      <alignment horizontal="left" vertical="center" wrapText="1"/>
    </xf>
    <xf numFmtId="0" fontId="5" fillId="2" borderId="28" applyAlignment="1" applyProtection="1" pivotButton="0" quotePrefix="0" xfId="0">
      <alignment horizontal="justify" vertical="top"/>
      <protection locked="0" hidden="0"/>
    </xf>
    <xf numFmtId="0" fontId="5" fillId="2" borderId="13" applyAlignment="1" applyProtection="1" pivotButton="0" quotePrefix="0" xfId="0">
      <alignment horizontal="justify" vertical="top"/>
      <protection locked="0" hidden="0"/>
    </xf>
    <xf numFmtId="0" fontId="5" fillId="2" borderId="29" applyAlignment="1" applyProtection="1" pivotButton="0" quotePrefix="0" xfId="0">
      <alignment horizontal="justify" vertical="top"/>
      <protection locked="0" hidden="0"/>
    </xf>
    <xf numFmtId="0" fontId="5" fillId="2" borderId="11" applyAlignment="1" applyProtection="1" pivotButton="0" quotePrefix="0" xfId="0">
      <alignment horizontal="justify" vertical="top"/>
      <protection locked="0" hidden="0"/>
    </xf>
    <xf numFmtId="0" fontId="8" fillId="7" borderId="7" applyAlignment="1" pivotButton="0" quotePrefix="0" xfId="0">
      <alignment horizontal="center" vertical="center"/>
    </xf>
    <xf numFmtId="0" fontId="8" fillId="7" borderId="10" applyAlignment="1" pivotButton="0" quotePrefix="0" xfId="0">
      <alignment horizontal="center" vertical="center"/>
    </xf>
    <xf numFmtId="0" fontId="8" fillId="7" borderId="29" applyAlignment="1" pivotButton="0" quotePrefix="0" xfId="0">
      <alignment horizontal="center" vertical="center"/>
    </xf>
    <xf numFmtId="0" fontId="8" fillId="8" borderId="12" applyAlignment="1" pivotButton="0" quotePrefix="0" xfId="0">
      <alignment horizontal="center" vertical="center"/>
    </xf>
    <xf numFmtId="0" fontId="8" fillId="5" borderId="30" applyAlignment="1" pivotButton="0" quotePrefix="0" xfId="0">
      <alignment horizontal="center" vertical="center" wrapText="1"/>
    </xf>
    <xf numFmtId="0" fontId="8" fillId="5" borderId="30" applyAlignment="1" pivotButton="0" quotePrefix="0" xfId="0">
      <alignment horizontal="center" vertical="center"/>
    </xf>
    <xf numFmtId="0" fontId="23" fillId="2" borderId="0" applyAlignment="1" applyProtection="1" pivotButton="0" quotePrefix="0" xfId="0">
      <alignment horizontal="center" vertical="center"/>
      <protection locked="0" hidden="0"/>
    </xf>
    <xf numFmtId="0" fontId="5" fillId="2" borderId="29" applyAlignment="1" applyProtection="1" pivotButton="0" quotePrefix="0" xfId="0">
      <alignment horizontal="justify" vertical="top" wrapText="1"/>
      <protection locked="0" hidden="0"/>
    </xf>
    <xf numFmtId="0" fontId="5" fillId="2" borderId="3" applyAlignment="1" applyProtection="1" pivotButton="0" quotePrefix="0" xfId="0">
      <alignment horizontal="justify" vertical="top"/>
      <protection locked="0" hidden="0"/>
    </xf>
    <xf numFmtId="0" fontId="5" fillId="2" borderId="1" applyAlignment="1" applyProtection="1" pivotButton="0" quotePrefix="0" xfId="0">
      <alignment horizontal="justify" vertical="top"/>
      <protection locked="0" hidden="0"/>
    </xf>
    <xf numFmtId="0" fontId="5" fillId="2" borderId="5" applyAlignment="1" applyProtection="1" pivotButton="0" quotePrefix="0" xfId="0">
      <alignment horizontal="justify" vertical="top"/>
      <protection locked="0" hidden="0"/>
    </xf>
    <xf numFmtId="0" fontId="5" fillId="2" borderId="12" applyAlignment="1" applyProtection="1" pivotButton="0" quotePrefix="0" xfId="0">
      <alignment horizontal="justify" vertical="top"/>
      <protection locked="0" hidden="0"/>
    </xf>
    <xf numFmtId="0" fontId="3" fillId="6" borderId="28" applyAlignment="1" pivotButton="0" quotePrefix="0" xfId="0">
      <alignment horizontal="left" vertical="center" wrapText="1"/>
    </xf>
    <xf numFmtId="0" fontId="5" fillId="6" borderId="13" applyAlignment="1" pivotButton="0" quotePrefix="0" xfId="0">
      <alignment horizontal="left" vertical="center" wrapText="1"/>
    </xf>
    <xf numFmtId="0" fontId="3" fillId="2" borderId="1" applyAlignment="1" applyProtection="1" pivotButton="0" quotePrefix="0" xfId="0">
      <alignment horizontal="center" vertical="center"/>
      <protection locked="0" hidden="0"/>
    </xf>
    <xf numFmtId="0" fontId="24" fillId="2" borderId="1" applyAlignment="1" applyProtection="1" pivotButton="0" quotePrefix="0" xfId="0">
      <alignment horizontal="center" vertical="center" wrapText="1"/>
      <protection locked="0" hidden="0"/>
    </xf>
    <xf numFmtId="0" fontId="8" fillId="5" borderId="6" applyAlignment="1" pivotButton="0" quotePrefix="0" xfId="0">
      <alignment horizontal="center" vertical="center"/>
    </xf>
    <xf numFmtId="0" fontId="8" fillId="5" borderId="28" applyAlignment="1" pivotButton="0" quotePrefix="0" xfId="0">
      <alignment horizontal="center" vertical="center"/>
    </xf>
    <xf numFmtId="0" fontId="3" fillId="2" borderId="4" applyAlignment="1" applyProtection="1" pivotButton="0" quotePrefix="0" xfId="0">
      <alignment horizontal="center" vertical="center"/>
      <protection locked="0" hidden="0"/>
    </xf>
    <xf numFmtId="0" fontId="3" fillId="2" borderId="9" applyAlignment="1" applyProtection="1" pivotButton="0" quotePrefix="0" xfId="0">
      <alignment horizontal="center" vertical="center"/>
      <protection locked="0" hidden="0"/>
    </xf>
    <xf numFmtId="0" fontId="3" fillId="2" borderId="5" applyAlignment="1" applyProtection="1" pivotButton="0" quotePrefix="0" xfId="0">
      <alignment horizontal="center" vertical="center"/>
      <protection locked="0" hidden="0"/>
    </xf>
    <xf numFmtId="0" fontId="3" fillId="2" borderId="6"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3" fillId="2" borderId="28" applyAlignment="1" applyProtection="1" pivotButton="0" quotePrefix="0" xfId="0">
      <alignment horizontal="center" vertical="center"/>
      <protection locked="0" hidden="0"/>
    </xf>
    <xf numFmtId="0" fontId="3" fillId="2" borderId="7" applyAlignment="1" applyProtection="1" pivotButton="0" quotePrefix="0" xfId="0">
      <alignment horizontal="center" vertical="center"/>
      <protection locked="0" hidden="0"/>
    </xf>
    <xf numFmtId="0" fontId="3" fillId="2" borderId="10" applyAlignment="1" applyProtection="1" pivotButton="0" quotePrefix="0" xfId="0">
      <alignment horizontal="center" vertical="center"/>
      <protection locked="0" hidden="0"/>
    </xf>
    <xf numFmtId="0" fontId="3" fillId="2" borderId="29" applyAlignment="1" applyProtection="1" pivotButton="0" quotePrefix="0" xfId="0">
      <alignment horizontal="center" vertical="center"/>
      <protection locked="0" hidden="0"/>
    </xf>
    <xf numFmtId="0" fontId="8" fillId="5" borderId="4" applyAlignment="1" pivotButton="0" quotePrefix="0" xfId="0">
      <alignment horizontal="center" vertical="center" wrapText="1"/>
    </xf>
    <xf numFmtId="0" fontId="8" fillId="5" borderId="5" applyAlignment="1" pivotButton="0" quotePrefix="0" xfId="0">
      <alignment horizontal="center" vertical="center" wrapText="1"/>
    </xf>
    <xf numFmtId="0" fontId="8" fillId="5" borderId="6" applyAlignment="1" pivotButton="0" quotePrefix="0" xfId="0">
      <alignment horizontal="center" vertical="center" wrapText="1"/>
    </xf>
    <xf numFmtId="0" fontId="8" fillId="5" borderId="28" applyAlignment="1" pivotButton="0" quotePrefix="0" xfId="0">
      <alignment horizontal="center" vertical="center" wrapText="1"/>
    </xf>
    <xf numFmtId="0" fontId="8" fillId="5" borderId="7" applyAlignment="1" pivotButton="0" quotePrefix="0" xfId="0">
      <alignment horizontal="center" vertical="center" wrapText="1"/>
    </xf>
    <xf numFmtId="0" fontId="8" fillId="5" borderId="29" applyAlignment="1" pivotButton="0" quotePrefix="0" xfId="0">
      <alignment horizontal="center" vertical="center" wrapText="1"/>
    </xf>
    <xf numFmtId="0" fontId="8" fillId="5" borderId="9" applyAlignment="1" pivotButton="0" quotePrefix="0" xfId="0">
      <alignment horizontal="center" vertical="center" wrapText="1"/>
    </xf>
    <xf numFmtId="0" fontId="8" fillId="5" borderId="10" applyAlignment="1" pivotButton="0" quotePrefix="0" xfId="0">
      <alignment horizontal="center" vertical="center" wrapText="1"/>
    </xf>
    <xf numFmtId="0" fontId="8" fillId="5" borderId="1" applyAlignment="1" applyProtection="1" pivotButton="0" quotePrefix="0" xfId="0">
      <alignment horizontal="center" vertical="center"/>
      <protection locked="0" hidden="0"/>
    </xf>
    <xf numFmtId="0" fontId="3" fillId="0" borderId="2" applyAlignment="1" applyProtection="1" pivotButton="0" quotePrefix="0" xfId="0">
      <alignment horizontal="center" vertical="center"/>
      <protection locked="0" hidden="0"/>
    </xf>
    <xf numFmtId="0" fontId="3" fillId="0" borderId="8" applyAlignment="1" applyProtection="1" pivotButton="0" quotePrefix="0" xfId="0">
      <alignment horizontal="center" vertical="center"/>
      <protection locked="0" hidden="0"/>
    </xf>
    <xf numFmtId="0" fontId="3" fillId="0" borderId="3" applyAlignment="1" applyProtection="1" pivotButton="0" quotePrefix="0" xfId="0">
      <alignment horizontal="center" vertical="center"/>
      <protection locked="0" hidden="0"/>
    </xf>
    <xf numFmtId="0" fontId="3" fillId="2" borderId="2" applyAlignment="1" applyProtection="1" pivotButton="0" quotePrefix="0" xfId="0">
      <alignment horizontal="center" vertical="center"/>
      <protection locked="0" hidden="0"/>
    </xf>
    <xf numFmtId="0" fontId="3" fillId="2" borderId="8" applyAlignment="1" applyProtection="1" pivotButton="0" quotePrefix="0" xfId="0">
      <alignment horizontal="center" vertical="center"/>
      <protection locked="0" hidden="0"/>
    </xf>
    <xf numFmtId="0" fontId="3" fillId="2" borderId="3" applyAlignment="1" applyProtection="1" pivotButton="0" quotePrefix="0" xfId="0">
      <alignment horizontal="center" vertical="center"/>
      <protection locked="0" hidden="0"/>
    </xf>
    <xf numFmtId="0" fontId="8" fillId="2" borderId="2" applyAlignment="1" applyProtection="1" pivotButton="0" quotePrefix="0" xfId="0">
      <alignment horizontal="center" vertical="center" wrapText="1"/>
      <protection locked="0" hidden="0"/>
    </xf>
    <xf numFmtId="0" fontId="8" fillId="2" borderId="8" applyAlignment="1" applyProtection="1" pivotButton="0" quotePrefix="0" xfId="0">
      <alignment horizontal="center" vertical="center" wrapText="1"/>
      <protection locked="0" hidden="0"/>
    </xf>
    <xf numFmtId="0" fontId="8" fillId="2" borderId="3" applyAlignment="1" applyProtection="1" pivotButton="0" quotePrefix="0" xfId="0">
      <alignment horizontal="center" vertical="center" wrapText="1"/>
      <protection locked="0" hidden="0"/>
    </xf>
    <xf numFmtId="0" fontId="3" fillId="2" borderId="2" applyAlignment="1" applyProtection="1" pivotButton="0" quotePrefix="0" xfId="0">
      <alignment horizontal="center" vertical="center" wrapText="1"/>
      <protection locked="0" hidden="0"/>
    </xf>
    <xf numFmtId="0" fontId="3" fillId="2" borderId="3" applyAlignment="1" applyProtection="1" pivotButton="0" quotePrefix="0" xfId="0">
      <alignment horizontal="center" vertical="center" wrapText="1"/>
      <protection locked="0" hidden="0"/>
    </xf>
    <xf numFmtId="0" fontId="5" fillId="2" borderId="9" applyAlignment="1" applyProtection="1" pivotButton="0" quotePrefix="0" xfId="0">
      <alignment horizontal="center" vertical="center"/>
      <protection locked="0" hidden="0"/>
    </xf>
    <xf numFmtId="0" fontId="23" fillId="6" borderId="30" applyAlignment="1" pivotButton="0" quotePrefix="0" xfId="0">
      <alignment horizontal="center" vertical="center"/>
    </xf>
    <xf numFmtId="0" fontId="8" fillId="5" borderId="1" applyAlignment="1" pivotButton="0" quotePrefix="0" xfId="0">
      <alignment horizontal="center" vertical="center" wrapText="1"/>
    </xf>
    <xf numFmtId="0" fontId="3" fillId="2" borderId="1" applyAlignment="1" applyProtection="1" pivotButton="0" quotePrefix="0" xfId="0">
      <alignment horizontal="left" vertical="center" wrapText="1"/>
      <protection locked="0" hidden="0"/>
    </xf>
    <xf numFmtId="9" fontId="3" fillId="2" borderId="1" applyAlignment="1" applyProtection="1" pivotButton="0" quotePrefix="0" xfId="1">
      <alignment horizontal="center" vertical="center" wrapText="1"/>
      <protection locked="0" hidden="0"/>
    </xf>
    <xf numFmtId="0" fontId="3" fillId="2" borderId="1" applyAlignment="1" applyProtection="1" pivotButton="0" quotePrefix="0" xfId="0">
      <alignment horizontal="left" vertical="center"/>
      <protection locked="0" hidden="0"/>
    </xf>
    <xf numFmtId="0" fontId="5" fillId="2" borderId="1" applyAlignment="1" applyProtection="1" pivotButton="0" quotePrefix="0" xfId="0">
      <alignment horizontal="left" vertical="center"/>
      <protection locked="0" hidden="0"/>
    </xf>
    <xf numFmtId="0" fontId="5" fillId="2" borderId="3" applyAlignment="1" applyProtection="1" pivotButton="0" quotePrefix="0" xfId="0">
      <alignment horizontal="center" vertical="center"/>
      <protection locked="0" hidden="0"/>
    </xf>
    <xf numFmtId="0" fontId="22" fillId="2" borderId="0" applyAlignment="1" applyProtection="1" pivotButton="0" quotePrefix="0" xfId="2">
      <alignment horizontal="center" vertical="center"/>
      <protection locked="0" hidden="0"/>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5" fillId="2" borderId="6" applyAlignment="1" pivotButton="0" quotePrefix="0" xfId="0">
      <alignment horizontal="center" vertical="center"/>
    </xf>
    <xf numFmtId="0" fontId="5" fillId="2" borderId="28" applyAlignment="1" pivotButton="0" quotePrefix="0" xfId="0">
      <alignment horizontal="center" vertical="center"/>
    </xf>
    <xf numFmtId="0" fontId="5" fillId="2" borderId="7" applyAlignment="1" pivotButton="0" quotePrefix="0" xfId="0">
      <alignment horizontal="center" vertical="center"/>
    </xf>
    <xf numFmtId="0" fontId="5" fillId="2" borderId="29" applyAlignment="1" pivotButton="0" quotePrefix="0" xfId="0">
      <alignment horizontal="center" vertical="center"/>
    </xf>
    <xf numFmtId="0" fontId="7" fillId="2" borderId="2" applyAlignment="1" pivotButton="0" quotePrefix="0" xfId="0">
      <alignment horizontal="center" vertical="center" wrapText="1"/>
    </xf>
    <xf numFmtId="0" fontId="7" fillId="2" borderId="8" applyAlignment="1" pivotButton="0" quotePrefix="0" xfId="0">
      <alignment horizontal="center" vertical="center" wrapText="1"/>
    </xf>
    <xf numFmtId="0" fontId="7" fillId="2" borderId="3" applyAlignment="1" pivotButton="0" quotePrefix="0" xfId="0">
      <alignment horizontal="center" vertical="center" wrapText="1"/>
    </xf>
    <xf numFmtId="0" fontId="11" fillId="2" borderId="8" applyAlignment="1" pivotButton="0" quotePrefix="0" xfId="0">
      <alignment horizontal="center" vertical="center" wrapText="1"/>
    </xf>
    <xf numFmtId="0" fontId="11" fillId="2" borderId="3" applyAlignment="1" pivotButton="0" quotePrefix="0" xfId="0">
      <alignment horizontal="center" vertical="center" wrapText="1"/>
    </xf>
    <xf numFmtId="0" fontId="19" fillId="2" borderId="4" applyAlignment="1" pivotButton="0" quotePrefix="0" xfId="0">
      <alignment horizontal="center" vertical="center" wrapText="1"/>
    </xf>
    <xf numFmtId="0" fontId="19" fillId="2" borderId="9" applyAlignment="1" pivotButton="0" quotePrefix="0" xfId="0">
      <alignment horizontal="center" vertical="center" wrapText="1"/>
    </xf>
    <xf numFmtId="0" fontId="19" fillId="2" borderId="5" applyAlignment="1" pivotButton="0" quotePrefix="0" xfId="0">
      <alignment horizontal="center" vertical="center" wrapText="1"/>
    </xf>
    <xf numFmtId="0" fontId="19" fillId="2" borderId="7" applyAlignment="1" pivotButton="0" quotePrefix="0" xfId="0">
      <alignment horizontal="center" vertical="center" wrapText="1"/>
    </xf>
    <xf numFmtId="0" fontId="19" fillId="2" borderId="10" applyAlignment="1" pivotButton="0" quotePrefix="0" xfId="0">
      <alignment horizontal="center" vertical="center" wrapText="1"/>
    </xf>
    <xf numFmtId="0" fontId="19" fillId="2" borderId="29" applyAlignment="1" pivotButton="0" quotePrefix="0" xfId="0">
      <alignment horizontal="center" vertical="center" wrapText="1"/>
    </xf>
    <xf numFmtId="0" fontId="9" fillId="5" borderId="12" applyAlignment="1" pivotButton="0" quotePrefix="0" xfId="0">
      <alignment horizontal="center" vertical="center" wrapText="1"/>
    </xf>
    <xf numFmtId="0" fontId="9" fillId="5" borderId="11" applyAlignment="1" pivotButton="0" quotePrefix="0" xfId="0">
      <alignment horizontal="center" vertical="center" wrapText="1"/>
    </xf>
    <xf numFmtId="0" fontId="9" fillId="5" borderId="4" applyAlignment="1" pivotButton="0" quotePrefix="0" xfId="0">
      <alignment horizontal="center" vertical="center" wrapText="1"/>
    </xf>
    <xf numFmtId="0" fontId="9" fillId="5" borderId="7" applyAlignment="1" pivotButton="0" quotePrefix="0" xfId="0">
      <alignment horizontal="center" vertical="center" wrapText="1"/>
    </xf>
    <xf numFmtId="0" fontId="9" fillId="5" borderId="26" applyAlignment="1" pivotButton="0" quotePrefix="0" xfId="0">
      <alignment horizontal="center" vertical="center" wrapText="1"/>
    </xf>
    <xf numFmtId="0" fontId="9" fillId="5" borderId="27" applyAlignment="1" pivotButton="0" quotePrefix="0" xfId="0">
      <alignment horizontal="center" vertical="center" wrapText="1"/>
    </xf>
    <xf numFmtId="0" fontId="5" fillId="2" borderId="4" applyAlignment="1" pivotButton="0" quotePrefix="0" xfId="0">
      <alignment horizontal="center"/>
    </xf>
    <xf numFmtId="0" fontId="5" fillId="2" borderId="9" applyAlignment="1" pivotButton="0" quotePrefix="0" xfId="0">
      <alignment horizontal="center"/>
    </xf>
    <xf numFmtId="0" fontId="5" fillId="2" borderId="6" applyAlignment="1" pivotButton="0" quotePrefix="0" xfId="0">
      <alignment horizontal="center"/>
    </xf>
    <xf numFmtId="0" fontId="5" fillId="2" borderId="0" applyAlignment="1" pivotButton="0" quotePrefix="0" xfId="0">
      <alignment horizontal="center"/>
    </xf>
    <xf numFmtId="0" fontId="5" fillId="2" borderId="7" applyAlignment="1" pivotButton="0" quotePrefix="0" xfId="0">
      <alignment horizontal="center"/>
    </xf>
    <xf numFmtId="0" fontId="5" fillId="2" borderId="10" applyAlignment="1" pivotButton="0" quotePrefix="0" xfId="0">
      <alignment horizontal="center"/>
    </xf>
    <xf numFmtId="0" fontId="7" fillId="2" borderId="15" applyAlignment="1" pivotButton="0" quotePrefix="0" xfId="0">
      <alignment horizontal="center" vertical="center" wrapText="1"/>
    </xf>
    <xf numFmtId="0" fontId="3" fillId="6" borderId="4" applyAlignment="1" pivotButton="0" quotePrefix="0" xfId="0">
      <alignment horizontal="center" vertical="center"/>
    </xf>
    <xf numFmtId="0" fontId="3" fillId="6" borderId="9" applyAlignment="1" pivotButton="0" quotePrefix="0" xfId="0">
      <alignment horizontal="center" vertical="center"/>
    </xf>
    <xf numFmtId="0" fontId="3" fillId="6" borderId="5" applyAlignment="1" pivotButton="0" quotePrefix="0" xfId="0">
      <alignment horizontal="center" vertical="center"/>
    </xf>
    <xf numFmtId="0" fontId="3" fillId="6" borderId="7" applyAlignment="1" pivotButton="0" quotePrefix="0" xfId="0">
      <alignment horizontal="center" vertical="center"/>
    </xf>
    <xf numFmtId="0" fontId="3" fillId="6" borderId="10" applyAlignment="1" pivotButton="0" quotePrefix="0" xfId="0">
      <alignment horizontal="center" vertical="center"/>
    </xf>
    <xf numFmtId="0" fontId="3" fillId="6" borderId="0" applyAlignment="1" pivotButton="0" quotePrefix="0" xfId="0">
      <alignment horizontal="center" vertical="center"/>
    </xf>
    <xf numFmtId="0" fontId="3" fillId="6" borderId="28" applyAlignment="1" pivotButton="0" quotePrefix="0" xfId="0">
      <alignment horizontal="center" vertical="center"/>
    </xf>
    <xf numFmtId="0" fontId="8" fillId="7" borderId="32" applyAlignment="1" pivotButton="0" quotePrefix="0" xfId="0">
      <alignment horizontal="center" vertical="center" wrapText="1"/>
    </xf>
    <xf numFmtId="0" fontId="8" fillId="7" borderId="33" applyAlignment="1" pivotButton="0" quotePrefix="0" xfId="0">
      <alignment horizontal="center" vertical="center" wrapText="1"/>
    </xf>
    <xf numFmtId="0" fontId="15" fillId="2" borderId="34" applyAlignment="1" pivotButton="0" quotePrefix="0" xfId="0">
      <alignment horizontal="justify" vertical="center" wrapText="1"/>
    </xf>
    <xf numFmtId="0" fontId="15" fillId="2" borderId="40" applyAlignment="1" pivotButton="0" quotePrefix="0" xfId="0">
      <alignment horizontal="justify" vertical="center" wrapText="1"/>
    </xf>
    <xf numFmtId="0" fontId="15" fillId="2" borderId="44" applyAlignment="1" pivotButton="0" quotePrefix="0" xfId="0">
      <alignment horizontal="justify" vertical="center" wrapText="1"/>
    </xf>
    <xf numFmtId="0" fontId="15" fillId="2" borderId="14" applyAlignment="1" pivotButton="0" quotePrefix="0" xfId="0">
      <alignment horizontal="justify" vertical="center" wrapText="1"/>
    </xf>
    <xf numFmtId="0" fontId="15" fillId="0" borderId="34" applyAlignment="1" pivotButton="0" quotePrefix="0" xfId="0">
      <alignment horizontal="justify" vertical="center" wrapText="1"/>
    </xf>
    <xf numFmtId="0" fontId="15" fillId="0" borderId="40" applyAlignment="1" pivotButton="0" quotePrefix="0" xfId="0">
      <alignment horizontal="justify" vertical="center" wrapText="1"/>
    </xf>
    <xf numFmtId="0" fontId="15" fillId="0" borderId="44" applyAlignment="1" pivotButton="0" quotePrefix="0" xfId="0">
      <alignment horizontal="justify" vertical="center" wrapText="1"/>
    </xf>
    <xf numFmtId="0" fontId="15" fillId="2" borderId="34" applyAlignment="1" pivotButton="0" quotePrefix="0" xfId="0">
      <alignment horizontal="center" vertical="center" wrapText="1"/>
    </xf>
    <xf numFmtId="0" fontId="15" fillId="2" borderId="40" applyAlignment="1" pivotButton="0" quotePrefix="0" xfId="0">
      <alignment horizontal="center" vertical="center" wrapText="1"/>
    </xf>
    <xf numFmtId="0" fontId="15" fillId="2" borderId="44" applyAlignment="1" pivotButton="0" quotePrefix="0" xfId="0">
      <alignment horizontal="center" vertical="center" wrapText="1"/>
    </xf>
    <xf numFmtId="9" fontId="15" fillId="2" borderId="34" applyAlignment="1" applyProtection="1" pivotButton="0" quotePrefix="0" xfId="0">
      <alignment horizontal="center" vertical="center" wrapText="1"/>
      <protection locked="0" hidden="0"/>
    </xf>
    <xf numFmtId="0" fontId="15" fillId="2" borderId="40" applyAlignment="1" applyProtection="1" pivotButton="0" quotePrefix="0" xfId="0">
      <alignment horizontal="center" vertical="center" wrapText="1"/>
      <protection locked="0" hidden="0"/>
    </xf>
    <xf numFmtId="0" fontId="15" fillId="2" borderId="44" applyAlignment="1" applyProtection="1" pivotButton="0" quotePrefix="0" xfId="0">
      <alignment horizontal="center" vertical="center" wrapText="1"/>
      <protection locked="0" hidden="0"/>
    </xf>
    <xf numFmtId="9" fontId="15" fillId="0" borderId="34" applyAlignment="1" applyProtection="1" pivotButton="0" quotePrefix="0" xfId="0">
      <alignment horizontal="center" vertical="center" wrapText="1"/>
      <protection locked="0" hidden="0"/>
    </xf>
    <xf numFmtId="0" fontId="15" fillId="0" borderId="40" applyAlignment="1" applyProtection="1" pivotButton="0" quotePrefix="0" xfId="0">
      <alignment horizontal="center" vertical="center" wrapText="1"/>
      <protection locked="0" hidden="0"/>
    </xf>
    <xf numFmtId="0" fontId="15" fillId="0" borderId="44" applyAlignment="1" applyProtection="1" pivotButton="0" quotePrefix="0" xfId="0">
      <alignment horizontal="center" vertical="center" wrapText="1"/>
      <protection locked="0" hidden="0"/>
    </xf>
    <xf numFmtId="49" fontId="15" fillId="2" borderId="39" applyAlignment="1" applyProtection="1" pivotButton="0" quotePrefix="0" xfId="0">
      <alignment horizontal="center" vertical="center" wrapText="1"/>
      <protection locked="0" hidden="0"/>
    </xf>
    <xf numFmtId="49" fontId="15" fillId="2" borderId="43" applyAlignment="1" applyProtection="1" pivotButton="0" quotePrefix="0" xfId="0">
      <alignment horizontal="center" vertical="center" wrapText="1"/>
      <protection locked="0" hidden="0"/>
    </xf>
    <xf numFmtId="49" fontId="15" fillId="2" borderId="48" applyAlignment="1" applyProtection="1" pivotButton="0" quotePrefix="0" xfId="0">
      <alignment horizontal="center" vertical="center" wrapText="1"/>
      <protection locked="0" hidden="0"/>
    </xf>
    <xf numFmtId="17" fontId="15" fillId="2" borderId="51" applyAlignment="1" applyProtection="1" pivotButton="0" quotePrefix="0" xfId="0">
      <alignment horizontal="center" vertical="center" wrapText="1"/>
      <protection locked="0" hidden="0"/>
    </xf>
    <xf numFmtId="17" fontId="15" fillId="2" borderId="54" applyAlignment="1" applyProtection="1" pivotButton="0" quotePrefix="0" xfId="0">
      <alignment horizontal="center" vertical="center" wrapText="1"/>
      <protection locked="0" hidden="0"/>
    </xf>
    <xf numFmtId="17" fontId="15" fillId="2" borderId="55" applyAlignment="1" applyProtection="1" pivotButton="0" quotePrefix="0" xfId="0">
      <alignment horizontal="center" vertical="center" wrapText="1"/>
      <protection locked="0" hidden="0"/>
    </xf>
    <xf numFmtId="17" fontId="15" fillId="2" borderId="34" applyAlignment="1" applyProtection="1" pivotButton="0" quotePrefix="0" xfId="0">
      <alignment horizontal="center" vertical="center" wrapText="1"/>
      <protection locked="0" hidden="0"/>
    </xf>
    <xf numFmtId="0" fontId="15" fillId="2" borderId="56" applyAlignment="1" applyProtection="1" pivotButton="0" quotePrefix="0" xfId="0">
      <alignment horizontal="center" vertical="center" wrapText="1"/>
      <protection locked="0" hidden="0"/>
    </xf>
    <xf numFmtId="9" fontId="17" fillId="2" borderId="34" applyAlignment="1" applyProtection="1" pivotButton="0" quotePrefix="0" xfId="0">
      <alignment horizontal="center" vertical="center" wrapText="1"/>
      <protection locked="0" hidden="0"/>
    </xf>
    <xf numFmtId="0" fontId="17" fillId="2" borderId="40" applyAlignment="1" applyProtection="1" pivotButton="0" quotePrefix="0" xfId="0">
      <alignment horizontal="center" vertical="center" wrapText="1"/>
      <protection locked="0" hidden="0"/>
    </xf>
    <xf numFmtId="0" fontId="17" fillId="2" borderId="44" applyAlignment="1" applyProtection="1" pivotButton="0" quotePrefix="0" xfId="0">
      <alignment horizontal="center" vertical="center" wrapText="1"/>
      <protection locked="0" hidden="0"/>
    </xf>
    <xf numFmtId="0" fontId="15" fillId="2" borderId="34" applyAlignment="1" applyProtection="1" pivotButton="0" quotePrefix="0" xfId="0">
      <alignment horizontal="justify" vertical="center" wrapText="1"/>
      <protection locked="0" hidden="0"/>
    </xf>
    <xf numFmtId="0" fontId="15" fillId="2" borderId="40" applyAlignment="1" applyProtection="1" pivotButton="0" quotePrefix="0" xfId="0">
      <alignment horizontal="justify" vertical="center" wrapText="1"/>
      <protection locked="0" hidden="0"/>
    </xf>
    <xf numFmtId="0" fontId="15" fillId="2" borderId="44" applyAlignment="1" applyProtection="1" pivotButton="0" quotePrefix="0" xfId="0">
      <alignment horizontal="justify" vertical="center" wrapText="1"/>
      <protection locked="0" hidden="0"/>
    </xf>
    <xf numFmtId="0" fontId="15" fillId="2" borderId="34" applyAlignment="1" applyProtection="1" pivotButton="0" quotePrefix="0" xfId="0">
      <alignment horizontal="center" vertical="center" wrapText="1"/>
      <protection locked="0" hidden="0"/>
    </xf>
    <xf numFmtId="0" fontId="7" fillId="2" borderId="34" applyAlignment="1" applyProtection="1" pivotButton="0" quotePrefix="0" xfId="0">
      <alignment horizontal="center" vertical="center" wrapText="1"/>
      <protection locked="0" hidden="0"/>
    </xf>
    <xf numFmtId="0" fontId="7" fillId="2" borderId="40" applyAlignment="1" applyProtection="1" pivotButton="0" quotePrefix="0" xfId="0">
      <alignment horizontal="center" vertical="center" wrapText="1"/>
      <protection locked="0" hidden="0"/>
    </xf>
    <xf numFmtId="0" fontId="7" fillId="2" borderId="44" applyAlignment="1" applyProtection="1" pivotButton="0" quotePrefix="0" xfId="0">
      <alignment horizontal="center" vertical="center" wrapText="1"/>
      <protection locked="0" hidden="0"/>
    </xf>
    <xf numFmtId="17" fontId="7" fillId="2" borderId="34" applyAlignment="1" applyProtection="1" pivotButton="0" quotePrefix="0" xfId="0">
      <alignment horizontal="center" vertical="center" wrapText="1"/>
      <protection locked="0" hidden="0"/>
    </xf>
    <xf numFmtId="0" fontId="3" fillId="2" borderId="8" applyAlignment="1" applyProtection="1" pivotButton="0" quotePrefix="0" xfId="0">
      <alignment horizontal="center" vertical="center" wrapText="1"/>
      <protection locked="0" hidden="0"/>
    </xf>
    <xf numFmtId="9" fontId="3" fillId="0" borderId="1" applyAlignment="1" applyProtection="1" pivotButton="0" quotePrefix="0" xfId="1">
      <alignment horizontal="center" vertical="center"/>
      <protection locked="0" hidden="0"/>
    </xf>
    <xf numFmtId="0" fontId="13" fillId="2" borderId="1" applyAlignment="1" pivotButton="0" quotePrefix="0" xfId="0">
      <alignment vertical="top" wrapText="1"/>
    </xf>
    <xf numFmtId="0" fontId="14" fillId="2" borderId="2" applyAlignment="1" pivotButton="0" quotePrefix="0" xfId="0">
      <alignment horizontal="center" vertical="center" wrapText="1"/>
    </xf>
    <xf numFmtId="0" fontId="14" fillId="2" borderId="8" applyAlignment="1" pivotButton="0" quotePrefix="0" xfId="0">
      <alignment horizontal="center" vertical="center" wrapText="1"/>
    </xf>
    <xf numFmtId="0" fontId="31" fillId="2" borderId="4" applyAlignment="1" pivotButton="0" quotePrefix="0" xfId="0">
      <alignment horizontal="center" vertical="center" wrapText="1"/>
    </xf>
    <xf numFmtId="0" fontId="31" fillId="2" borderId="9" applyAlignment="1" pivotButton="0" quotePrefix="0" xfId="0">
      <alignment horizontal="center" vertical="center" wrapText="1"/>
    </xf>
    <xf numFmtId="0" fontId="31" fillId="2" borderId="7" applyAlignment="1" pivotButton="0" quotePrefix="0" xfId="0">
      <alignment horizontal="center" vertical="center" wrapText="1"/>
    </xf>
    <xf numFmtId="0" fontId="31" fillId="2" borderId="10" applyAlignment="1" pivotButton="0" quotePrefix="0" xfId="0">
      <alignment horizontal="center" vertical="center" wrapText="1"/>
    </xf>
    <xf numFmtId="0" fontId="9" fillId="5" borderId="10" applyAlignment="1" pivotButton="0" quotePrefix="0" xfId="0">
      <alignment horizontal="center"/>
    </xf>
    <xf numFmtId="0" fontId="17" fillId="0" borderId="20" applyAlignment="1" pivotButton="0" quotePrefix="0" xfId="0">
      <alignment horizontal="center" vertical="center" wrapText="1"/>
    </xf>
    <xf numFmtId="0" fontId="17" fillId="0" borderId="19" applyAlignment="1" pivotButton="0" quotePrefix="0" xfId="0">
      <alignment horizontal="center" vertical="center" wrapText="1"/>
    </xf>
    <xf numFmtId="0" fontId="17" fillId="0" borderId="20" applyAlignment="1" pivotButton="0" quotePrefix="0" xfId="0">
      <alignment horizontal="justify" vertical="center" wrapText="1"/>
    </xf>
    <xf numFmtId="0" fontId="17" fillId="0" borderId="21" applyAlignment="1" pivotButton="0" quotePrefix="0" xfId="0">
      <alignment horizontal="justify" vertical="center" wrapText="1"/>
    </xf>
    <xf numFmtId="0" fontId="17" fillId="0" borderId="22" applyAlignment="1" pivotButton="0" quotePrefix="0" xfId="0">
      <alignment horizontal="justify" vertical="center" wrapText="1"/>
    </xf>
    <xf numFmtId="0" fontId="15" fillId="0" borderId="16" applyAlignment="1" pivotButton="0" quotePrefix="0" xfId="0">
      <alignment horizontal="center" vertical="center" wrapText="1"/>
    </xf>
    <xf numFmtId="0" fontId="15" fillId="0" borderId="14" applyAlignment="1" pivotButton="0" quotePrefix="0" xfId="0">
      <alignment horizontal="center" vertical="center" wrapText="1"/>
    </xf>
    <xf numFmtId="0" fontId="15" fillId="0" borderId="17" applyAlignment="1" pivotButton="0" quotePrefix="0" xfId="0">
      <alignment horizontal="center" vertical="center" wrapText="1"/>
    </xf>
    <xf numFmtId="0" fontId="17" fillId="0" borderId="21" applyAlignment="1" pivotButton="0" quotePrefix="0" xfId="0">
      <alignment horizontal="center" vertical="center" wrapText="1"/>
    </xf>
    <xf numFmtId="0" fontId="15" fillId="0" borderId="23" applyAlignment="1" pivotButton="0" quotePrefix="0" xfId="0">
      <alignment horizontal="center" vertical="center" wrapText="1"/>
    </xf>
    <xf numFmtId="0" fontId="15" fillId="0" borderId="24" applyAlignment="1" pivotButton="0" quotePrefix="0" xfId="0">
      <alignment horizontal="center" vertical="center" wrapText="1"/>
    </xf>
    <xf numFmtId="0" fontId="17" fillId="0" borderId="24" applyAlignment="1" pivotButton="0" quotePrefix="0" xfId="0">
      <alignment horizontal="center" vertical="center" wrapText="1"/>
    </xf>
    <xf numFmtId="0" fontId="17" fillId="0" borderId="25" applyAlignment="1" pivotButton="0" quotePrefix="0" xfId="0">
      <alignment horizontal="center" vertical="center" wrapText="1"/>
    </xf>
    <xf numFmtId="0" fontId="9" fillId="5" borderId="16" applyAlignment="1" pivotButton="0" quotePrefix="0" xfId="0">
      <alignment horizontal="center" vertical="center" wrapText="1"/>
    </xf>
    <xf numFmtId="0" fontId="9" fillId="5" borderId="14" applyAlignment="1" pivotButton="0" quotePrefix="0" xfId="0">
      <alignment horizontal="center" vertical="center" wrapText="1"/>
    </xf>
    <xf numFmtId="0" fontId="9" fillId="5" borderId="17" applyAlignment="1" pivotButton="0" quotePrefix="0" xfId="0">
      <alignment horizontal="center" vertical="center" wrapText="1"/>
    </xf>
    <xf numFmtId="0" fontId="15" fillId="0" borderId="18" applyAlignment="1" pivotButton="0" quotePrefix="0" xfId="0">
      <alignment horizontal="center" vertical="center" wrapText="1"/>
    </xf>
    <xf numFmtId="0" fontId="15" fillId="0" borderId="19" applyAlignment="1" pivotButton="0" quotePrefix="0" xfId="0">
      <alignment horizontal="center" vertical="center" wrapText="1"/>
    </xf>
    <xf numFmtId="0" fontId="15" fillId="0" borderId="20" applyAlignment="1" pivotButton="0" quotePrefix="0" xfId="0">
      <alignment horizontal="center" vertical="center" wrapText="1"/>
    </xf>
    <xf numFmtId="0" fontId="17" fillId="0" borderId="18" applyAlignment="1" pivotButton="0" quotePrefix="0" xfId="0">
      <alignment horizontal="center" vertical="center" wrapText="1"/>
    </xf>
    <xf numFmtId="0" fontId="15" fillId="0" borderId="21" applyAlignment="1" pivotButton="0" quotePrefix="0" xfId="0">
      <alignment horizontal="center" vertical="center" wrapText="1"/>
    </xf>
    <xf numFmtId="0" fontId="15" fillId="0" borderId="14" applyAlignment="1" pivotButton="0" quotePrefix="0" xfId="0">
      <alignment horizontal="justify" vertical="justify" wrapText="1"/>
    </xf>
    <xf numFmtId="0" fontId="15" fillId="0" borderId="17" applyAlignment="1" pivotButton="0" quotePrefix="0" xfId="0">
      <alignment horizontal="justify" vertical="justify" wrapText="1"/>
    </xf>
    <xf numFmtId="0" fontId="16" fillId="5" borderId="16" applyAlignment="1" pivotButton="0" quotePrefix="0" xfId="0">
      <alignment horizontal="center" vertical="center" wrapText="1"/>
    </xf>
    <xf numFmtId="0" fontId="16" fillId="5" borderId="14" applyAlignment="1" pivotButton="0" quotePrefix="0" xfId="0">
      <alignment horizontal="center" vertical="center" wrapText="1"/>
    </xf>
    <xf numFmtId="0" fontId="16" fillId="5" borderId="17" applyAlignment="1" pivotButton="0" quotePrefix="0" xfId="0">
      <alignment horizontal="center" vertical="center" wrapText="1"/>
    </xf>
    <xf numFmtId="0" fontId="15" fillId="0" borderId="20" applyAlignment="1" pivotButton="0" quotePrefix="0" xfId="0">
      <alignment horizontal="justify" vertical="center" wrapText="1"/>
    </xf>
    <xf numFmtId="0" fontId="15" fillId="0" borderId="21" applyAlignment="1" pivotButton="0" quotePrefix="0" xfId="0">
      <alignment horizontal="justify" vertical="center" wrapText="1"/>
    </xf>
    <xf numFmtId="0" fontId="15" fillId="0" borderId="22" applyAlignment="1" pivotButton="0" quotePrefix="0" xfId="0">
      <alignment horizontal="justify" vertical="center" wrapText="1"/>
    </xf>
    <xf numFmtId="0" fontId="15" fillId="0" borderId="20" applyAlignment="1" pivotButton="0" quotePrefix="0" xfId="0">
      <alignment horizontal="justify" vertical="justify"/>
    </xf>
    <xf numFmtId="0" fontId="15" fillId="0" borderId="21" applyAlignment="1" pivotButton="0" quotePrefix="0" xfId="0">
      <alignment horizontal="justify" vertical="justify"/>
    </xf>
    <xf numFmtId="0" fontId="15" fillId="0" borderId="22" applyAlignment="1" pivotButton="0" quotePrefix="0" xfId="0">
      <alignment horizontal="justify" vertical="justify"/>
    </xf>
    <xf numFmtId="0" fontId="13" fillId="0" borderId="1" applyAlignment="1" pivotButton="0" quotePrefix="0" xfId="0">
      <alignment vertical="top" wrapText="1"/>
    </xf>
    <xf numFmtId="0" fontId="14" fillId="0" borderId="2" applyAlignment="1" pivotButton="0" quotePrefix="0" xfId="0">
      <alignment horizontal="center" vertical="center" wrapText="1"/>
    </xf>
    <xf numFmtId="0" fontId="14" fillId="0" borderId="8" applyAlignment="1" pivotButton="0" quotePrefix="0" xfId="0">
      <alignment horizontal="center" vertical="center" wrapText="1"/>
    </xf>
    <xf numFmtId="0" fontId="14" fillId="0" borderId="14" applyAlignment="1" pivotButton="0" quotePrefix="0" xfId="0">
      <alignment horizontal="center" vertical="center" wrapText="1"/>
    </xf>
    <xf numFmtId="0" fontId="14" fillId="0" borderId="4" applyAlignment="1" pivotButton="0" quotePrefix="0" xfId="0">
      <alignment horizontal="center" vertical="center" wrapText="1"/>
    </xf>
    <xf numFmtId="0" fontId="14" fillId="0" borderId="9" applyAlignment="1" pivotButton="0" quotePrefix="0" xfId="0">
      <alignment horizontal="center" vertical="center" wrapText="1"/>
    </xf>
    <xf numFmtId="0" fontId="14" fillId="0" borderId="7" applyAlignment="1" pivotButton="0" quotePrefix="0" xfId="0">
      <alignment horizontal="center" vertical="center" wrapText="1"/>
    </xf>
    <xf numFmtId="0" fontId="14" fillId="0" borderId="10" applyAlignment="1" pivotButton="0" quotePrefix="0" xfId="0">
      <alignment horizontal="center" vertical="center" wrapText="1"/>
    </xf>
    <xf numFmtId="0" fontId="31" fillId="0" borderId="14" applyAlignment="1" pivotButton="0" quotePrefix="0" xfId="0">
      <alignment horizontal="center" vertical="center" wrapText="1"/>
    </xf>
    <xf numFmtId="0" fontId="5" fillId="2" borderId="2" applyAlignment="1" pivotButton="0" quotePrefix="0" xfId="0">
      <alignment horizontal="center"/>
    </xf>
    <xf numFmtId="0" fontId="0" fillId="0" borderId="9" pivotButton="0" quotePrefix="0" xfId="0"/>
    <xf numFmtId="0" fontId="0" fillId="0" borderId="63" pivotButton="0" quotePrefix="0" xfId="0"/>
    <xf numFmtId="0" fontId="0" fillId="0" borderId="64" pivotButton="0" quotePrefix="0" xfId="0"/>
    <xf numFmtId="0" fontId="0" fillId="0" borderId="8" pivotButton="0" quotePrefix="0" xfId="0"/>
    <xf numFmtId="0" fontId="0" fillId="0" borderId="3" pivotButton="0" quotePrefix="0" xfId="0"/>
    <xf numFmtId="0" fontId="0" fillId="0" borderId="6" pivotButton="0" quotePrefix="0" xfId="0"/>
    <xf numFmtId="0" fontId="0" fillId="0" borderId="61" pivotButton="0" quotePrefix="0" xfId="0"/>
    <xf numFmtId="0" fontId="0" fillId="0" borderId="62" pivotButton="0" quotePrefix="0" xfId="0"/>
    <xf numFmtId="0" fontId="0" fillId="0" borderId="7" pivotButton="0" quotePrefix="0" xfId="0"/>
    <xf numFmtId="0" fontId="0" fillId="0" borderId="10" pivotButton="0" quotePrefix="0" xfId="0"/>
    <xf numFmtId="0" fontId="0" fillId="0" borderId="67" pivotButton="0" quotePrefix="0" xfId="0"/>
    <xf numFmtId="0" fontId="0" fillId="0" borderId="68" pivotButton="0" quotePrefix="0" xfId="0"/>
    <xf numFmtId="0" fontId="0" fillId="0" borderId="69" pivotButton="0" quotePrefix="0" xfId="0"/>
    <xf numFmtId="0" fontId="8" fillId="7" borderId="40" applyAlignment="1" pivotButton="0" quotePrefix="0" xfId="0">
      <alignment horizontal="center" vertical="center" wrapText="1"/>
    </xf>
    <xf numFmtId="0" fontId="0" fillId="0" borderId="33" pivotButton="0" quotePrefix="0" xfId="0"/>
    <xf numFmtId="0" fontId="0" fillId="0" borderId="32" pivotButton="0" quotePrefix="0" xfId="0"/>
    <xf numFmtId="0" fontId="3" fillId="6" borderId="12" applyAlignment="1" pivotButton="0" quotePrefix="0" xfId="0">
      <alignment horizontal="center" vertical="center"/>
    </xf>
    <xf numFmtId="0" fontId="0" fillId="0" borderId="5" pivotButton="0" quotePrefix="0" xfId="0"/>
    <xf numFmtId="0" fontId="0" fillId="0" borderId="28" pivotButton="0" quotePrefix="0" xfId="0"/>
    <xf numFmtId="0" fontId="9" fillId="5" borderId="2" applyAlignment="1" pivotButton="0" quotePrefix="0" xfId="0">
      <alignment horizontal="center" vertical="center" wrapText="1"/>
    </xf>
    <xf numFmtId="0" fontId="9" fillId="5" borderId="70" applyAlignment="1" pivotButton="0" quotePrefix="0" xfId="0">
      <alignment horizontal="center" vertical="center" wrapText="1"/>
    </xf>
    <xf numFmtId="0" fontId="0" fillId="0" borderId="11" pivotButton="0" quotePrefix="0" xfId="0"/>
    <xf numFmtId="0" fontId="0" fillId="0" borderId="27" pivotButton="0" quotePrefix="0" xfId="0"/>
    <xf numFmtId="0" fontId="15" fillId="0" borderId="14" applyAlignment="1" pivotButton="0" quotePrefix="0" xfId="0">
      <alignment horizontal="justify" vertical="center" wrapText="1"/>
    </xf>
    <xf numFmtId="0" fontId="15" fillId="2" borderId="14" applyAlignment="1" pivotButton="0" quotePrefix="0" xfId="0">
      <alignment horizontal="center" vertical="center" wrapText="1"/>
    </xf>
    <xf numFmtId="9" fontId="15" fillId="2" borderId="14" applyAlignment="1" applyProtection="1" pivotButton="0" quotePrefix="0" xfId="0">
      <alignment horizontal="center" vertical="center" wrapText="1"/>
      <protection locked="0" hidden="0"/>
    </xf>
    <xf numFmtId="49" fontId="15" fillId="2" borderId="57" applyAlignment="1" applyProtection="1" pivotButton="0" quotePrefix="0" xfId="0">
      <alignment horizontal="center" vertical="center" wrapText="1"/>
      <protection locked="0" hidden="0"/>
    </xf>
    <xf numFmtId="9" fontId="17" fillId="2" borderId="14" applyAlignment="1" applyProtection="1" pivotButton="0" quotePrefix="0" xfId="0">
      <alignment horizontal="center" vertical="center" wrapText="1"/>
      <protection locked="0" hidden="0"/>
    </xf>
    <xf numFmtId="0" fontId="15" fillId="2" borderId="14" applyAlignment="1" applyProtection="1" pivotButton="0" quotePrefix="0" xfId="0">
      <alignment horizontal="justify" vertical="center" wrapText="1"/>
      <protection locked="0" hidden="0"/>
    </xf>
    <xf numFmtId="0" fontId="7" fillId="2" borderId="14" applyAlignment="1" applyProtection="1" pivotButton="0" quotePrefix="0" xfId="0">
      <alignment horizontal="center" vertical="center" wrapText="1"/>
      <protection locked="0" hidden="0"/>
    </xf>
    <xf numFmtId="0" fontId="0" fillId="0" borderId="40" pivotButton="0" quotePrefix="0" xfId="0"/>
    <xf numFmtId="0" fontId="0" fillId="0" borderId="40" applyProtection="1" pivotButton="0" quotePrefix="0" xfId="0">
      <protection locked="0" hidden="0"/>
    </xf>
    <xf numFmtId="0" fontId="0" fillId="0" borderId="43" applyProtection="1" pivotButton="0" quotePrefix="0" xfId="0">
      <protection locked="0" hidden="0"/>
    </xf>
    <xf numFmtId="0" fontId="0" fillId="0" borderId="44" pivotButton="0" quotePrefix="0" xfId="0"/>
    <xf numFmtId="0" fontId="0" fillId="0" borderId="44" applyProtection="1" pivotButton="0" quotePrefix="0" xfId="0">
      <protection locked="0" hidden="0"/>
    </xf>
    <xf numFmtId="0" fontId="0" fillId="0" borderId="48" applyProtection="1" pivotButton="0" quotePrefix="0" xfId="0">
      <protection locked="0" hidden="0"/>
    </xf>
    <xf numFmtId="9" fontId="15" fillId="0" borderId="14" applyAlignment="1" applyProtection="1" pivotButton="0" quotePrefix="0" xfId="0">
      <alignment horizontal="center" vertical="center" wrapText="1"/>
      <protection locked="0" hidden="0"/>
    </xf>
    <xf numFmtId="17" fontId="15" fillId="2" borderId="59" applyAlignment="1" applyProtection="1" pivotButton="0" quotePrefix="0" xfId="0">
      <alignment horizontal="center" vertical="center" wrapText="1"/>
      <protection locked="0" hidden="0"/>
    </xf>
    <xf numFmtId="0" fontId="15" fillId="2" borderId="14" applyAlignment="1" applyProtection="1" pivotButton="0" quotePrefix="0" xfId="0">
      <alignment horizontal="center" vertical="center" wrapText="1"/>
      <protection locked="0" hidden="0"/>
    </xf>
    <xf numFmtId="0" fontId="0" fillId="0" borderId="54" applyProtection="1" pivotButton="0" quotePrefix="0" xfId="0">
      <protection locked="0" hidden="0"/>
    </xf>
    <xf numFmtId="0" fontId="0" fillId="0" borderId="55" applyProtection="1" pivotButton="0" quotePrefix="0" xfId="0">
      <protection locked="0" hidden="0"/>
    </xf>
    <xf numFmtId="17" fontId="15" fillId="2" borderId="14" applyAlignment="1" applyProtection="1" pivotButton="0" quotePrefix="0" xfId="0">
      <alignment horizontal="center" vertical="center" wrapText="1"/>
      <protection locked="0" hidden="0"/>
    </xf>
    <xf numFmtId="17" fontId="7" fillId="2" borderId="14" applyAlignment="1" applyProtection="1" pivotButton="0" quotePrefix="0" xfId="0">
      <alignment horizontal="center" vertical="center" wrapText="1"/>
      <protection locked="0" hidden="0"/>
    </xf>
    <xf numFmtId="0" fontId="0" fillId="0" borderId="0" applyProtection="1" pivotButton="0" quotePrefix="0" xfId="0">
      <protection locked="0" hidden="0"/>
    </xf>
    <xf numFmtId="0" fontId="5" fillId="2" borderId="1" applyAlignment="1" pivotButton="0" quotePrefix="0" xfId="0">
      <alignment horizontal="center" vertical="center"/>
    </xf>
    <xf numFmtId="0" fontId="7" fillId="2" borderId="1" applyAlignment="1" pivotButton="0" quotePrefix="0" xfId="0">
      <alignment horizontal="center" vertical="center" wrapText="1"/>
    </xf>
    <xf numFmtId="0" fontId="19" fillId="2" borderId="1" applyAlignment="1" pivotButton="0" quotePrefix="0" xfId="0">
      <alignment horizontal="center" vertical="center" wrapText="1"/>
    </xf>
    <xf numFmtId="0" fontId="0" fillId="0" borderId="29" pivotButton="0" quotePrefix="0" xfId="0"/>
    <xf numFmtId="0" fontId="0" fillId="0" borderId="9" applyProtection="1" pivotButton="0" quotePrefix="0" xfId="0">
      <protection locked="0" hidden="0"/>
    </xf>
    <xf numFmtId="0" fontId="0" fillId="0" borderId="31" pivotButton="0" quotePrefix="0" xfId="0"/>
    <xf numFmtId="0" fontId="0" fillId="0" borderId="74" pivotButton="0" quotePrefix="0" xfId="0"/>
    <xf numFmtId="0" fontId="0" fillId="0" borderId="76" pivotButton="0" quotePrefix="0" xfId="0"/>
    <xf numFmtId="0" fontId="0" fillId="0" borderId="77" pivotButton="0" quotePrefix="0" xfId="0"/>
    <xf numFmtId="0" fontId="0" fillId="0" borderId="78" pivotButton="0" quotePrefix="0" xfId="0"/>
    <xf numFmtId="0" fontId="0" fillId="0" borderId="8" applyProtection="1" pivotButton="0" quotePrefix="0" xfId="0">
      <protection locked="0" hidden="0"/>
    </xf>
    <xf numFmtId="0" fontId="0" fillId="0" borderId="3" applyProtection="1" pivotButton="0" quotePrefix="0" xfId="0">
      <protection locked="0" hidden="0"/>
    </xf>
    <xf numFmtId="0" fontId="8" fillId="2" borderId="1"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protection locked="0" hidden="0"/>
    </xf>
    <xf numFmtId="0" fontId="0" fillId="0" borderId="5" applyProtection="1" pivotButton="0" quotePrefix="0" xfId="0">
      <protection locked="0" hidden="0"/>
    </xf>
    <xf numFmtId="0" fontId="0" fillId="0" borderId="7" applyProtection="1" pivotButton="0" quotePrefix="0" xfId="0">
      <protection locked="0" hidden="0"/>
    </xf>
    <xf numFmtId="0" fontId="0" fillId="0" borderId="29" applyProtection="1" pivotButton="0" quotePrefix="0" xfId="0">
      <protection locked="0" hidden="0"/>
    </xf>
    <xf numFmtId="0" fontId="0" fillId="0" borderId="6" applyProtection="1" pivotButton="0" quotePrefix="0" xfId="0">
      <protection locked="0" hidden="0"/>
    </xf>
    <xf numFmtId="0" fontId="0" fillId="0" borderId="28" applyProtection="1" pivotButton="0" quotePrefix="0" xfId="0">
      <protection locked="0" hidden="0"/>
    </xf>
    <xf numFmtId="0" fontId="0" fillId="0" borderId="10" applyProtection="1" pivotButton="0" quotePrefix="0" xfId="0">
      <protection locked="0" hidden="0"/>
    </xf>
    <xf numFmtId="0" fontId="8" fillId="5" borderId="3" applyAlignment="1" pivotButton="0" quotePrefix="0" xfId="0">
      <alignment horizontal="center" vertical="center" wrapText="1"/>
    </xf>
    <xf numFmtId="0" fontId="8" fillId="7" borderId="11" applyAlignment="1" pivotButton="0" quotePrefix="0" xfId="0">
      <alignment horizontal="center" vertical="center"/>
    </xf>
    <xf numFmtId="0" fontId="0" fillId="0" borderId="79" pivotButton="0" quotePrefix="0" xfId="0"/>
    <xf numFmtId="0" fontId="0" fillId="0" borderId="80" pivotButton="0" quotePrefix="0" xfId="0"/>
    <xf numFmtId="0" fontId="0" fillId="0" borderId="79" applyProtection="1" pivotButton="0" quotePrefix="0" xfId="0">
      <protection locked="0" hidden="0"/>
    </xf>
    <xf numFmtId="0" fontId="0" fillId="0" borderId="80" applyProtection="1" pivotButton="0" quotePrefix="0" xfId="0">
      <protection locked="0" hidden="0"/>
    </xf>
    <xf numFmtId="0" fontId="0" fillId="0" borderId="31" applyProtection="1" pivotButton="0" quotePrefix="0" xfId="0">
      <protection locked="0" hidden="0"/>
    </xf>
    <xf numFmtId="0" fontId="0" fillId="0" borderId="13" pivotButton="0" quotePrefix="0" xfId="0"/>
    <xf numFmtId="0" fontId="31" fillId="2" borderId="2" applyAlignment="1" pivotButton="0" quotePrefix="0" xfId="0">
      <alignment horizontal="center" vertical="center" wrapText="1"/>
    </xf>
    <xf numFmtId="0" fontId="0" fillId="0" borderId="19" pivotButton="0" quotePrefix="0" xfId="0"/>
    <xf numFmtId="0" fontId="0" fillId="0" borderId="82" pivotButton="0" quotePrefix="0" xfId="0"/>
    <xf numFmtId="0" fontId="0" fillId="0" borderId="21" pivotButton="0" quotePrefix="0" xfId="0"/>
    <xf numFmtId="0" fontId="0" fillId="0" borderId="81" pivotButton="0" quotePrefix="0" xfId="0"/>
    <xf numFmtId="0" fontId="0" fillId="0" borderId="84" pivotButton="0" quotePrefix="0" xfId="0"/>
    <xf numFmtId="0" fontId="0" fillId="0" borderId="56" pivotButton="0" quotePrefix="0" xfId="0"/>
    <xf numFmtId="0" fontId="0" fillId="0" borderId="85" pivotButton="0" quotePrefix="0" xfId="0"/>
    <xf numFmtId="0" fontId="0" fillId="0" borderId="86" pivotButton="0" quotePrefix="0" xfId="0"/>
    <xf numFmtId="0" fontId="15" fillId="0" borderId="17" applyAlignment="1" pivotButton="0" quotePrefix="0" xfId="0">
      <alignment horizontal="justify" vertical="justify"/>
    </xf>
    <xf numFmtId="0" fontId="0" fillId="0" borderId="22" pivotButton="0" quotePrefix="0" xfId="0"/>
    <xf numFmtId="0" fontId="15" fillId="0" borderId="17" applyAlignment="1" pivotButton="0" quotePrefix="0" xfId="0">
      <alignment horizontal="justify" vertical="center" wrapText="1"/>
    </xf>
    <xf numFmtId="0" fontId="17" fillId="0" borderId="14" applyAlignment="1" pivotButton="0" quotePrefix="0" xfId="0">
      <alignment horizontal="center" vertical="center" wrapText="1"/>
    </xf>
    <xf numFmtId="0" fontId="17" fillId="0" borderId="17" applyAlignment="1" pivotButton="0" quotePrefix="0" xfId="0">
      <alignment horizontal="justify" vertical="center" wrapText="1"/>
    </xf>
    <xf numFmtId="0" fontId="17" fillId="0" borderId="16" applyAlignment="1" pivotButton="0" quotePrefix="0" xfId="0">
      <alignment horizontal="center" vertical="center" wrapText="1"/>
    </xf>
    <xf numFmtId="0" fontId="0" fillId="0" borderId="88" pivotButton="0" quotePrefix="0" xfId="0"/>
    <xf numFmtId="0" fontId="0" fillId="0" borderId="89" pivotButton="0" quotePrefix="0" xfId="0"/>
  </cellXfs>
  <cellStyles count="3">
    <cellStyle name="Normal" xfId="0" builtinId="0"/>
    <cellStyle name="Porcentaje" xfId="1" builtinId="5"/>
    <cellStyle name="Hipervínculo" xfId="2" builtinId="8"/>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1764411083280203"/>
          <y val="0.04266666340889232"/>
          <w val="0.9807518790914889"/>
          <h val="0.7097393302036302"/>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'ESG-1'!$D$46:$G$46</f>
              <strCache>
                <ptCount val="4"/>
                <pt idx="0">
                  <v>MARZO</v>
                </pt>
                <pt idx="1">
                  <v>JUNIO</v>
                </pt>
                <pt idx="2">
                  <v>SEPTIEMBRE</v>
                </pt>
                <pt idx="3">
                  <v>DICIEMBRE</v>
                </pt>
              </strCache>
            </strRef>
          </cat>
          <val>
            <numRef>
              <f>'ESG-1'!$D$49:$G$49</f>
              <numCache>
                <formatCode>0%</formatCode>
                <ptCount val="4"/>
                <pt idx="0">
                  <v>0.9673366834170855</v>
                </pt>
                <pt idx="1">
                  <v>0</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'ESG-1'!$D$46:$G$46</f>
              <strCache>
                <ptCount val="4"/>
                <pt idx="0">
                  <v>MARZO</v>
                </pt>
                <pt idx="1">
                  <v>JUNIO</v>
                </pt>
                <pt idx="2">
                  <v>SEPTIEMBRE</v>
                </pt>
                <pt idx="3">
                  <v>DICIEMBRE</v>
                </pt>
              </strCache>
            </strRef>
          </cat>
          <val>
            <numRef>
              <f>'ESG-1'!$D$50:$G$50</f>
              <numCache>
                <formatCode>0%</formatCode>
                <ptCount val="4"/>
                <pt idx="0">
                  <v>0.98</v>
                </pt>
                <pt idx="1">
                  <v>0.98</v>
                </pt>
                <pt idx="2">
                  <v>0.98</v>
                </pt>
                <pt idx="3">
                  <v>0.98</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2153846240817535"/>
          <y val="0.06638772955502387"/>
          <w val="0.9712820501224328"/>
          <h val="0.7263638619516517"/>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'ESG-3'!$D$46:$E$46</f>
              <strCache>
                <ptCount val="2"/>
                <pt idx="0">
                  <v>JUNIO</v>
                </pt>
                <pt idx="1">
                  <v>DICIEMBRE</v>
                </pt>
              </strCache>
            </strRef>
          </cat>
          <val>
            <numRef>
              <f>'ESG-3'!$D$49:$E$49</f>
              <numCache>
                <formatCode>0%</formatCode>
                <ptCount val="2"/>
                <pt idx="0">
                  <v>0</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'ESG-3'!$D$46:$E$46</f>
              <strCache>
                <ptCount val="2"/>
                <pt idx="0">
                  <v>JUNIO</v>
                </pt>
                <pt idx="1">
                  <v>DICIEMBRE</v>
                </pt>
              </strCache>
            </strRef>
          </cat>
          <val>
            <numRef>
              <f>'ESG-3'!$D$50:$E$50</f>
              <numCache>
                <formatCode>0%</formatCode>
                <ptCount val="2"/>
                <pt idx="0">
                  <v>1</v>
                </pt>
                <pt idx="1">
                  <v>1</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2333333427552329"/>
          <y val="0.06248256899296364"/>
          <w val="0.9605128189183452"/>
          <h val="0.7068380591413506"/>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'ESG-4'!$D$46:$E$46</f>
              <strCache>
                <ptCount val="2"/>
                <pt idx="0">
                  <v>JUNIO</v>
                </pt>
                <pt idx="1">
                  <v>DICIEMBRE</v>
                </pt>
              </strCache>
            </strRef>
          </cat>
          <val>
            <numRef>
              <f>'ESG-4'!$D$49:$E$49</f>
              <numCache>
                <formatCode>0%</formatCode>
                <ptCount val="2"/>
                <pt idx="0">
                  <v>0</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'ESG-4'!$D$46:$E$46</f>
              <strCache>
                <ptCount val="2"/>
                <pt idx="0">
                  <v>JUNIO</v>
                </pt>
                <pt idx="1">
                  <v>DICIEMBRE</v>
                </pt>
              </strCache>
            </strRef>
          </cat>
          <val>
            <numRef>
              <f>'ESG-4'!$D$50:$E$50</f>
              <numCache>
                <formatCode>0%</formatCode>
                <ptCount val="2"/>
                <pt idx="0">
                  <v>0.85</v>
                </pt>
                <pt idx="1">
                  <v>0.85</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2.png" Id="rId2"/><Relationship Type="http://schemas.openxmlformats.org/officeDocument/2006/relationships/image" Target="/xl/media/image3.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4.png" Id="rId2"/><Relationship Type="http://schemas.openxmlformats.org/officeDocument/2006/relationships/image" Target="/xl/media/image5.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6.png" Id="rId2"/><Relationship Type="http://schemas.openxmlformats.org/officeDocument/2006/relationships/image" Target="/xl/media/image7.png" Id="rId3"/></Relationships>
</file>

<file path=xl/drawings/_rels/drawing5.xml.rels><Relationships xmlns="http://schemas.openxmlformats.org/package/2006/relationships"><Relationship Type="http://schemas.openxmlformats.org/officeDocument/2006/relationships/image" Target="/xl/media/image8.png" Id="rId1"/></Relationships>
</file>

<file path=xl/drawings/_rels/drawing6.xml.rels><Relationships xmlns="http://schemas.openxmlformats.org/package/2006/relationships"><Relationship Type="http://schemas.openxmlformats.org/officeDocument/2006/relationships/image" Target="/xl/media/image9.png" Id="rId1"/></Relationships>
</file>

<file path=xl/drawings/drawing1.xml><?xml version="1.0" encoding="utf-8"?>
<wsDr xmlns="http://schemas.openxmlformats.org/drawingml/2006/spreadsheetDrawing">
  <twoCellAnchor editAs="oneCell">
    <from>
      <col>1</col>
      <colOff>979715</colOff>
      <row>1</row>
      <rowOff>95249</rowOff>
    </from>
    <to>
      <col>2</col>
      <colOff>359355</colOff>
      <row>4</row>
      <rowOff>231322</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74965" y="285749"/>
          <a:ext cx="808390" cy="1211037"/>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2</col>
      <colOff>1710171</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158750</colOff>
      <row>1</row>
      <rowOff>63500</rowOff>
    </from>
    <to>
      <col>1</col>
      <colOff>730250</colOff>
      <row>4</row>
      <rowOff>125905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20700" y="254000"/>
          <a:ext cx="571500" cy="86250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171450</colOff>
      <row>1</row>
      <rowOff>47625</rowOff>
    </from>
    <to>
      <col>1</col>
      <colOff>638175</colOff>
      <row>4</row>
      <rowOff>137218</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447675" y="238125"/>
          <a:ext cx="466725" cy="699193"/>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1">
    <tabColor rgb="FF0F3D38"/>
    <outlinePr summaryBelow="1" summaryRight="1"/>
    <pageSetUpPr fitToPage="1"/>
  </sheetPr>
  <dimension ref="A1:AU79"/>
  <sheetViews>
    <sheetView view="pageBreakPreview" topLeftCell="A3" zoomScale="70" zoomScaleNormal="55" zoomScaleSheetLayoutView="70" workbookViewId="0">
      <selection activeCell="M28" sqref="M28"/>
    </sheetView>
  </sheetViews>
  <sheetFormatPr baseColWidth="10" defaultColWidth="11.42578125" defaultRowHeight="15"/>
  <cols>
    <col width="1.42578125" customWidth="1" style="18" min="1" max="1"/>
    <col width="21.42578125" customWidth="1" style="24" min="2" max="2"/>
    <col width="20.42578125" customWidth="1" style="25" min="3" max="3"/>
    <col width="25.5703125" customWidth="1" style="26" min="4" max="4"/>
    <col width="26.7109375" customWidth="1" style="24" min="5" max="7"/>
    <col width="20.42578125" customWidth="1" style="25" min="8" max="12"/>
    <col width="30.5703125" customWidth="1" style="25" min="13" max="13"/>
    <col width="20.28515625" bestFit="1" customWidth="1" style="25" min="14" max="14"/>
    <col width="20.42578125" customWidth="1" style="25" min="15" max="17"/>
    <col width="22.140625" customWidth="1" style="27" min="18" max="18"/>
    <col width="18.28515625" customWidth="1" style="18" min="19" max="19"/>
    <col width="16.140625" customWidth="1" style="18" min="20" max="20"/>
    <col width="13" customWidth="1" style="18" min="21" max="21"/>
    <col width="2.5703125" customWidth="1" style="28" min="22" max="22"/>
    <col width="11.42578125" customWidth="1" style="18" min="23" max="47"/>
    <col width="11.42578125" customWidth="1" style="19" min="48" max="16384"/>
  </cols>
  <sheetData>
    <row r="1">
      <c r="A1" s="13" t="n"/>
      <c r="B1" s="14" t="n"/>
      <c r="C1" s="167" t="n"/>
      <c r="D1" s="15" t="n"/>
      <c r="E1" s="14" t="n"/>
      <c r="F1" s="14" t="n"/>
      <c r="G1" s="14" t="n"/>
      <c r="H1" s="167" t="n"/>
      <c r="I1" s="167" t="n"/>
      <c r="J1" s="167" t="n"/>
      <c r="K1" s="167" t="n"/>
      <c r="L1" s="167" t="n"/>
      <c r="M1" s="167" t="n"/>
      <c r="N1" s="167" t="n"/>
      <c r="O1" s="167" t="n"/>
      <c r="P1" s="167" t="n"/>
      <c r="Q1" s="167" t="n"/>
      <c r="R1" s="16" t="n"/>
      <c r="S1" s="13" t="n"/>
      <c r="T1" s="13" t="n"/>
      <c r="U1" s="13" t="n"/>
      <c r="V1" s="17" t="n"/>
    </row>
    <row r="2" ht="27" customHeight="1">
      <c r="A2" s="13" t="n"/>
      <c r="B2" s="326" t="n"/>
      <c r="C2" s="327" t="n"/>
      <c r="D2" s="230" t="inlineStr">
        <is>
          <t>MACROPROCESO ESTRATÉGICO</t>
        </is>
      </c>
      <c r="E2" s="328" t="n"/>
      <c r="F2" s="328" t="n"/>
      <c r="G2" s="328" t="n"/>
      <c r="H2" s="328" t="n"/>
      <c r="I2" s="328" t="n"/>
      <c r="J2" s="328" t="n"/>
      <c r="K2" s="328" t="n"/>
      <c r="L2" s="328" t="n"/>
      <c r="M2" s="328" t="n"/>
      <c r="N2" s="328" t="n"/>
      <c r="O2" s="328" t="n"/>
      <c r="P2" s="328" t="n"/>
      <c r="Q2" s="328" t="n"/>
      <c r="R2" s="329" t="n"/>
      <c r="S2" s="209" t="inlineStr">
        <is>
          <t>CÓDIGO: ESGr027</t>
        </is>
      </c>
      <c r="T2" s="330" t="n"/>
      <c r="U2" s="331" t="n"/>
      <c r="V2" s="17" t="n"/>
    </row>
    <row r="3" ht="34.5" customHeight="1">
      <c r="A3" s="13" t="n"/>
      <c r="B3" s="332" t="n"/>
      <c r="D3" s="230" t="inlineStr">
        <is>
          <t>PROCESO GESTIÓN SISTEMAS INTEGRADOS - CALIDAD</t>
        </is>
      </c>
      <c r="E3" s="328" t="n"/>
      <c r="F3" s="328" t="n"/>
      <c r="G3" s="328" t="n"/>
      <c r="H3" s="328" t="n"/>
      <c r="I3" s="328" t="n"/>
      <c r="J3" s="328" t="n"/>
      <c r="K3" s="328" t="n"/>
      <c r="L3" s="328" t="n"/>
      <c r="M3" s="328" t="n"/>
      <c r="N3" s="328" t="n"/>
      <c r="O3" s="328" t="n"/>
      <c r="P3" s="328" t="n"/>
      <c r="Q3" s="328" t="n"/>
      <c r="R3" s="329" t="n"/>
      <c r="S3" s="209" t="inlineStr">
        <is>
          <t>VERSIÓN: 10</t>
        </is>
      </c>
      <c r="T3" s="330" t="n"/>
      <c r="U3" s="331" t="n"/>
      <c r="V3" s="17" t="n"/>
    </row>
    <row r="4" ht="23.25" customHeight="1">
      <c r="A4" s="13" t="n"/>
      <c r="B4" s="332" t="n"/>
      <c r="D4" s="230" t="inlineStr">
        <is>
          <t>MATRIZ Y FICHA DE MEDICIÓN DE INDICADORES Y SEGUIMIENTO A LOS PROCESOS DE GESTIÓN</t>
        </is>
      </c>
      <c r="E4" s="333" t="n"/>
      <c r="F4" s="333" t="n"/>
      <c r="G4" s="333" t="n"/>
      <c r="H4" s="333" t="n"/>
      <c r="I4" s="333" t="n"/>
      <c r="J4" s="333" t="n"/>
      <c r="K4" s="333" t="n"/>
      <c r="L4" s="333" t="n"/>
      <c r="M4" s="333" t="n"/>
      <c r="N4" s="333" t="n"/>
      <c r="O4" s="333" t="n"/>
      <c r="P4" s="333" t="n"/>
      <c r="Q4" s="333" t="n"/>
      <c r="R4" s="334" t="n"/>
      <c r="S4" s="211" t="inlineStr">
        <is>
          <t>VIGENCIA: 2026-02-26</t>
        </is>
      </c>
      <c r="T4" s="330" t="n"/>
      <c r="U4" s="331" t="n"/>
      <c r="V4" s="17" t="n"/>
    </row>
    <row r="5" ht="25.5" customHeight="1">
      <c r="A5" s="13" t="n"/>
      <c r="B5" s="335" t="n"/>
      <c r="C5" s="336" t="n"/>
      <c r="D5" s="337" t="n"/>
      <c r="E5" s="338" t="n"/>
      <c r="F5" s="338" t="n"/>
      <c r="G5" s="338" t="n"/>
      <c r="H5" s="338" t="n"/>
      <c r="I5" s="338" t="n"/>
      <c r="J5" s="338" t="n"/>
      <c r="K5" s="338" t="n"/>
      <c r="L5" s="338" t="n"/>
      <c r="M5" s="338" t="n"/>
      <c r="N5" s="338" t="n"/>
      <c r="O5" s="338" t="n"/>
      <c r="P5" s="338" t="n"/>
      <c r="Q5" s="338" t="n"/>
      <c r="R5" s="339" t="n"/>
      <c r="S5" s="209" t="inlineStr">
        <is>
          <t>PÁGINA: 1 de 4</t>
        </is>
      </c>
      <c r="T5" s="330" t="n"/>
      <c r="U5" s="331" t="n"/>
      <c r="V5" s="17" t="n"/>
    </row>
    <row r="6" ht="11.25" customHeight="1">
      <c r="A6" s="13" t="n"/>
      <c r="B6" s="20" t="n"/>
      <c r="C6" s="167" t="n"/>
      <c r="D6" s="15" t="n"/>
      <c r="E6" s="14" t="n"/>
      <c r="F6" s="14" t="n"/>
      <c r="G6" s="14" t="n"/>
      <c r="H6" s="167" t="n"/>
      <c r="I6" s="167" t="n"/>
      <c r="J6" s="167" t="n"/>
      <c r="K6" s="167" t="n"/>
      <c r="L6" s="167" t="n"/>
      <c r="M6" s="167" t="n"/>
      <c r="N6" s="167" t="n"/>
      <c r="O6" s="167" t="n"/>
      <c r="P6" s="167" t="n"/>
      <c r="Q6" s="167" t="n"/>
      <c r="R6" s="16" t="n"/>
      <c r="S6" s="13" t="n"/>
      <c r="T6" s="13" t="n"/>
      <c r="U6" s="13" t="n"/>
      <c r="V6" s="17" t="n"/>
    </row>
    <row r="7" ht="15" customHeight="1">
      <c r="A7" s="13" t="n"/>
      <c r="B7" s="20" t="n"/>
      <c r="C7" s="167" t="n"/>
      <c r="D7" s="167" t="n"/>
      <c r="E7" s="167" t="n"/>
      <c r="F7" s="167" t="n"/>
      <c r="G7" s="167" t="n"/>
      <c r="H7" s="167" t="n"/>
      <c r="I7" s="167" t="n"/>
      <c r="J7" s="167" t="n"/>
      <c r="K7" s="167" t="n"/>
      <c r="L7" s="167" t="n"/>
      <c r="M7" s="167" t="n"/>
      <c r="N7" s="167" t="n"/>
      <c r="O7" s="167" t="n"/>
      <c r="P7" s="167" t="n"/>
      <c r="Q7" s="340" t="inlineStr">
        <is>
          <t>FECHA DE ACTUALIZACIÓN:</t>
        </is>
      </c>
      <c r="R7" s="341" t="n"/>
      <c r="S7" s="29" t="inlineStr">
        <is>
          <t>AÑO</t>
        </is>
      </c>
      <c r="T7" s="29" t="inlineStr">
        <is>
          <t>MES</t>
        </is>
      </c>
      <c r="U7" s="29" t="inlineStr">
        <is>
          <t>DÍA</t>
        </is>
      </c>
      <c r="V7" s="17" t="n"/>
    </row>
    <row r="8" ht="15" customHeight="1">
      <c r="A8" s="13" t="n"/>
      <c r="B8" s="20" t="n"/>
      <c r="C8" s="167" t="n"/>
      <c r="D8" s="167" t="n"/>
      <c r="E8" s="167" t="n"/>
      <c r="F8" s="167" t="n"/>
      <c r="G8" s="167" t="n"/>
      <c r="H8" s="167" t="n"/>
      <c r="I8" s="167" t="n"/>
      <c r="J8" s="167" t="n"/>
      <c r="K8" s="167" t="n"/>
      <c r="L8" s="167" t="n"/>
      <c r="M8" s="167" t="n"/>
      <c r="N8" s="167" t="n"/>
      <c r="O8" s="167" t="n"/>
      <c r="P8" s="167" t="n"/>
      <c r="Q8" s="342" t="n"/>
      <c r="R8" s="341" t="n"/>
      <c r="S8" s="7" t="n">
        <v>2026</v>
      </c>
      <c r="T8" s="7" t="n">
        <v>2</v>
      </c>
      <c r="U8" s="7" t="n">
        <v>23</v>
      </c>
      <c r="V8" s="17" t="n"/>
    </row>
    <row r="9" ht="11.25" customHeight="1">
      <c r="A9" s="13" t="n"/>
      <c r="B9" s="20" t="n"/>
      <c r="C9" s="167" t="n"/>
      <c r="D9" s="15" t="n"/>
      <c r="E9" s="14" t="n"/>
      <c r="F9" s="14" t="n"/>
      <c r="G9" s="14" t="n"/>
      <c r="H9" s="167" t="n"/>
      <c r="I9" s="167" t="n"/>
      <c r="J9" s="167" t="n"/>
      <c r="K9" s="167" t="n"/>
      <c r="L9" s="167" t="n"/>
      <c r="M9" s="167" t="n"/>
      <c r="N9" s="167" t="n"/>
      <c r="O9" s="167" t="n"/>
      <c r="P9" s="167" t="n"/>
      <c r="Q9" s="167" t="n"/>
      <c r="R9" s="16" t="n"/>
      <c r="S9" s="167" t="n"/>
      <c r="T9" s="167" t="n"/>
      <c r="U9" s="167" t="n"/>
      <c r="V9" s="17" t="n"/>
    </row>
    <row r="10">
      <c r="A10" s="13" t="n"/>
      <c r="B10" s="343" t="inlineStr">
        <is>
          <t>ALINEACIÓN DE LOS INDICADORES CON LOS DOCUMENTOS ESTRATÉGICOS Y LOS OBJETIVOS DE LOS SISTEMAS DE GESTIÓN</t>
        </is>
      </c>
      <c r="C10" s="327" t="n"/>
      <c r="D10" s="327" t="n"/>
      <c r="E10" s="327" t="n"/>
      <c r="F10" s="327" t="n"/>
      <c r="G10" s="327" t="n"/>
      <c r="H10" s="327" t="n"/>
      <c r="I10" s="327" t="n"/>
      <c r="J10" s="327" t="n"/>
      <c r="K10" s="327" t="n"/>
      <c r="L10" s="327" t="n"/>
      <c r="M10" s="327" t="n"/>
      <c r="N10" s="327" t="n"/>
      <c r="O10" s="327" t="n"/>
      <c r="P10" s="327" t="n"/>
      <c r="Q10" s="327" t="n"/>
      <c r="R10" s="327" t="n"/>
      <c r="S10" s="327" t="n"/>
      <c r="T10" s="327" t="n"/>
      <c r="U10" s="344" t="n"/>
      <c r="V10" s="17" t="n"/>
    </row>
    <row r="11">
      <c r="A11" s="13" t="n"/>
      <c r="B11" s="332" t="n"/>
      <c r="U11" s="345" t="n"/>
      <c r="V11" s="17" t="n"/>
    </row>
    <row r="12" ht="72.75" customFormat="1" customHeight="1" s="23">
      <c r="A12" s="21" t="n"/>
      <c r="B12" s="68" t="inlineStr">
        <is>
          <t>PROCESO GESTIÓN</t>
        </is>
      </c>
      <c r="C12" s="68" t="inlineStr">
        <is>
          <t>FRENTES DEL PLAN ESTRATÉGICO</t>
        </is>
      </c>
      <c r="D12" s="30" t="inlineStr">
        <is>
          <t>LINEAMIENTOS DE LA POLÍTICA DEL SISTEMA DE GESTIÓN</t>
        </is>
      </c>
      <c r="E12" s="30" t="inlineStr">
        <is>
          <t>OBJETIVOS  DEL SISTEMA DE GESTIÓN</t>
        </is>
      </c>
      <c r="F12" s="68" t="inlineStr">
        <is>
          <t>OBJETIVO GENERAL DEL PROCESO</t>
        </is>
      </c>
      <c r="G12" s="68" t="inlineStr">
        <is>
          <t>OBJETIVOS ESPECÍFICOS</t>
        </is>
      </c>
      <c r="H12" s="68" t="inlineStr">
        <is>
          <t>NOMBRE INDICADOR</t>
        </is>
      </c>
      <c r="I12" s="68" t="inlineStr">
        <is>
          <t>FÓRMULA</t>
        </is>
      </c>
      <c r="J12" s="68" t="inlineStr">
        <is>
          <t>TIPO DE INDICADOR</t>
        </is>
      </c>
      <c r="K12" s="68" t="inlineStr">
        <is>
          <t>FRECUENCIA 
MEDICIÓN</t>
        </is>
      </c>
      <c r="L12" s="68" t="inlineStr">
        <is>
          <t>META</t>
        </is>
      </c>
      <c r="M12" s="68" t="inlineStr">
        <is>
          <t>ACTIVIDADE(S) A DESARROLLAR</t>
        </is>
      </c>
      <c r="N12" s="68" t="inlineStr">
        <is>
          <t>RESPONSABLE DE LA ACTIVIDAD</t>
        </is>
      </c>
      <c r="O12" s="68" t="inlineStr">
        <is>
          <t>¿QUÉ RECURSOS SE REQUIEREN?</t>
        </is>
      </c>
      <c r="P12" s="68" t="inlineStr">
        <is>
          <t>FECHA EJECUCIÓN DE ACTIVIDADES</t>
        </is>
      </c>
      <c r="Q12" s="68" t="inlineStr">
        <is>
          <t>EVIDENCIA</t>
        </is>
      </c>
      <c r="R12" s="68" t="inlineStr">
        <is>
          <t>¿CUÁNDO FINALIZARÁ?</t>
        </is>
      </c>
      <c r="S12" s="346" t="inlineStr">
        <is>
          <t xml:space="preserve">RESULTADO </t>
        </is>
      </c>
      <c r="T12" s="346" t="inlineStr">
        <is>
          <t>NIVEL OBTENIDO</t>
        </is>
      </c>
      <c r="U12" s="347" t="inlineStr">
        <is>
          <t>ACCESO</t>
        </is>
      </c>
      <c r="V12" s="17" t="n"/>
      <c r="W12" s="22" t="n"/>
      <c r="X12" s="22" t="n"/>
      <c r="Y12" s="22" t="n"/>
      <c r="Z12" s="22" t="n"/>
      <c r="AA12" s="22" t="n"/>
      <c r="AB12" s="22" t="n"/>
      <c r="AC12" s="22" t="n"/>
      <c r="AD12" s="22" t="n"/>
      <c r="AE12" s="22" t="n"/>
      <c r="AF12" s="22" t="n"/>
      <c r="AG12" s="22" t="n"/>
      <c r="AH12" s="22" t="n"/>
      <c r="AI12" s="22" t="n"/>
      <c r="AJ12" s="22" t="n"/>
      <c r="AK12" s="22" t="n"/>
      <c r="AL12" s="22" t="n"/>
      <c r="AM12" s="22" t="n"/>
      <c r="AN12" s="22" t="n"/>
      <c r="AO12" s="22" t="n"/>
      <c r="AP12" s="22" t="n"/>
      <c r="AQ12" s="22" t="n"/>
      <c r="AR12" s="22" t="n"/>
      <c r="AS12" s="22" t="n"/>
      <c r="AT12" s="22" t="n"/>
      <c r="AU12" s="22" t="n"/>
    </row>
    <row r="13">
      <c r="A13" s="13" t="n"/>
      <c r="B13" s="348" t="n"/>
      <c r="C13" s="348" t="n"/>
      <c r="D13" s="8" t="inlineStr">
        <is>
          <t>CALIDAD</t>
        </is>
      </c>
      <c r="E13" s="8" t="inlineStr">
        <is>
          <t>CALIDAD</t>
        </is>
      </c>
      <c r="F13" s="348" t="n"/>
      <c r="G13" s="348" t="n"/>
      <c r="H13" s="348" t="n"/>
      <c r="I13" s="348" t="n"/>
      <c r="J13" s="348" t="n"/>
      <c r="K13" s="348" t="n"/>
      <c r="L13" s="348" t="n"/>
      <c r="M13" s="348" t="n"/>
      <c r="N13" s="348" t="n"/>
      <c r="O13" s="348" t="n"/>
      <c r="P13" s="348" t="n"/>
      <c r="Q13" s="348" t="n"/>
      <c r="R13" s="348" t="n"/>
      <c r="S13" s="335" t="n"/>
      <c r="T13" s="335" t="n"/>
      <c r="U13" s="349" t="n"/>
      <c r="V13" s="17" t="n"/>
    </row>
    <row r="14" ht="45" customHeight="1">
      <c r="A14" s="13" t="n"/>
      <c r="B14" s="243" t="inlineStr">
        <is>
          <t>Sistemas Integrados de Gestión</t>
        </is>
      </c>
      <c r="C14" s="243" t="inlineStr">
        <is>
          <t>Frente Estratégico 5. Organización social del conocimiento y aprendizaje viva.</t>
        </is>
      </c>
      <c r="D14" s="243" t="inlineStr">
        <is>
          <t>Consolidación de una organización universitaria inteligente con alma y corazón</t>
        </is>
      </c>
      <c r="E14" s="243" t="inlineStr">
        <is>
          <t xml:space="preserve">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 </t>
        </is>
      </c>
      <c r="F14" s="243" t="inlineStr">
        <is>
          <t>Mantener y mejorar el Sistema de Gestión de la Calidad a través de la administración de la información documentada, gestión de los riesgos y oportunidades, medición y seguimiento a los Procesos de Gestión, la optimización de trámites y procesos y la adecuada planeación e implementación de los cambios.</t>
        </is>
      </c>
      <c r="G14" s="350" t="inlineStr">
        <is>
          <t>Lograr un nivel de oportunidad de 1 día hábil de las solicitudes de soporte técnico recibidas.</t>
        </is>
      </c>
      <c r="H14" s="243" t="inlineStr">
        <is>
          <t>Oportunidad en la respuesta a solicitudes de soporte Integradoc</t>
        </is>
      </c>
      <c r="I14" s="350" t="inlineStr">
        <is>
          <t>Número Total de solicitudes tramitadas en 1 día hábil * 100/Número Total de solicitudes recibidas</t>
        </is>
      </c>
      <c r="J14" s="351" t="inlineStr">
        <is>
          <t>Eficacia</t>
        </is>
      </c>
      <c r="K14" s="351" t="inlineStr">
        <is>
          <t>Trimestral</t>
        </is>
      </c>
      <c r="L14" s="352" t="n">
        <v>0.98</v>
      </c>
      <c r="M14" s="77" t="inlineStr">
        <is>
          <t>Contratar al personal de Integradoc</t>
        </is>
      </c>
      <c r="N14" s="86" t="inlineStr">
        <is>
          <t>Oficina de calidad - Talento Humano</t>
        </is>
      </c>
      <c r="O14" s="89" t="inlineStr">
        <is>
          <t>Financieros para el contrato según el paa.</t>
        </is>
      </c>
      <c r="P14" s="94" t="inlineStr">
        <is>
          <t>feb</t>
        </is>
      </c>
      <c r="Q14" s="104" t="inlineStr">
        <is>
          <t>Contrato</t>
        </is>
      </c>
      <c r="R14" s="353" t="inlineStr">
        <is>
          <t>Diciembre 2026</t>
        </is>
      </c>
      <c r="S14" s="354" t="n"/>
      <c r="T14" s="355" t="n"/>
      <c r="U14" s="356" t="inlineStr">
        <is>
          <t>ESG-1</t>
        </is>
      </c>
      <c r="V14" s="17" t="n"/>
    </row>
    <row r="15" ht="30" customHeight="1">
      <c r="A15" s="13" t="n"/>
      <c r="B15" s="357" t="n"/>
      <c r="C15" s="357" t="n"/>
      <c r="D15" s="357" t="n"/>
      <c r="E15" s="357" t="n"/>
      <c r="F15" s="357" t="n"/>
      <c r="G15" s="357" t="n"/>
      <c r="H15" s="357" t="n"/>
      <c r="I15" s="357" t="n"/>
      <c r="J15" s="357" t="n"/>
      <c r="K15" s="357" t="n"/>
      <c r="L15" s="358" t="n"/>
      <c r="M15" s="78" t="inlineStr">
        <is>
          <t>Crear canal de comunicación digital</t>
        </is>
      </c>
      <c r="N15" s="87" t="inlineStr">
        <is>
          <t xml:space="preserve">Dirección de sistemas </t>
        </is>
      </c>
      <c r="O15" s="87" t="inlineStr">
        <is>
          <t>Office 365</t>
        </is>
      </c>
      <c r="P15" s="95" t="n">
        <v>46063</v>
      </c>
      <c r="Q15" s="105" t="inlineStr">
        <is>
          <t>Usuario de Integradoc a un clic</t>
        </is>
      </c>
      <c r="R15" s="359" t="n"/>
      <c r="S15" s="358" t="n"/>
      <c r="T15" s="358" t="n"/>
      <c r="U15" s="358" t="n"/>
      <c r="V15" s="17" t="n"/>
    </row>
    <row r="16" ht="45" customHeight="1">
      <c r="A16" s="13" t="n"/>
      <c r="B16" s="357" t="n"/>
      <c r="C16" s="357" t="n"/>
      <c r="D16" s="357" t="n"/>
      <c r="E16" s="357" t="n"/>
      <c r="F16" s="357" t="n"/>
      <c r="G16" s="357" t="n"/>
      <c r="H16" s="357" t="n"/>
      <c r="I16" s="357" t="n"/>
      <c r="J16" s="357" t="n"/>
      <c r="K16" s="357" t="n"/>
      <c r="L16" s="358" t="n"/>
      <c r="M16" s="78" t="inlineStr">
        <is>
          <t>Divulgación de los canales de comunicación</t>
        </is>
      </c>
      <c r="N16" s="86" t="inlineStr">
        <is>
          <t>Oficina de calidad - Comunicaciones</t>
        </is>
      </c>
      <c r="O16" s="86" t="inlineStr">
        <is>
          <t>Página, micrositio, correo electrónico, redes sociales</t>
        </is>
      </c>
      <c r="P16" s="95" t="n">
        <v>46091</v>
      </c>
      <c r="Q16" s="105" t="inlineStr">
        <is>
          <t>Piezas gráficas - Correos electrónicos</t>
        </is>
      </c>
      <c r="R16" s="359" t="n"/>
      <c r="S16" s="358" t="n"/>
      <c r="T16" s="358" t="n"/>
      <c r="U16" s="358" t="n"/>
      <c r="V16" s="17" t="n"/>
    </row>
    <row r="17" ht="30" customHeight="1">
      <c r="A17" s="13" t="n"/>
      <c r="B17" s="357" t="n"/>
      <c r="C17" s="357" t="n"/>
      <c r="D17" s="357" t="n"/>
      <c r="E17" s="357" t="n"/>
      <c r="F17" s="357" t="n"/>
      <c r="G17" s="357" t="n"/>
      <c r="H17" s="357" t="n"/>
      <c r="I17" s="357" t="n"/>
      <c r="J17" s="357" t="n"/>
      <c r="K17" s="357" t="n"/>
      <c r="L17" s="358" t="n"/>
      <c r="M17" s="78" t="inlineStr">
        <is>
          <t>Establecer el tiempo de servicio de cada solicitud</t>
        </is>
      </c>
      <c r="N17" s="87" t="inlineStr">
        <is>
          <t>Oficina de calidad</t>
        </is>
      </c>
      <c r="O17" s="87" t="inlineStr">
        <is>
          <t>N/A</t>
        </is>
      </c>
      <c r="P17" s="95" t="n">
        <v>46096</v>
      </c>
      <c r="Q17" s="105" t="inlineStr">
        <is>
          <t>Ficha técnica de indicador</t>
        </is>
      </c>
      <c r="R17" s="359" t="n"/>
      <c r="S17" s="358" t="n"/>
      <c r="T17" s="358" t="n"/>
      <c r="U17" s="358" t="n"/>
      <c r="V17" s="17" t="n"/>
    </row>
    <row r="18" ht="60" customHeight="1">
      <c r="A18" s="13" t="n"/>
      <c r="B18" s="357" t="n"/>
      <c r="C18" s="357" t="n"/>
      <c r="D18" s="357" t="n"/>
      <c r="E18" s="357" t="n"/>
      <c r="F18" s="357" t="n"/>
      <c r="G18" s="357" t="n"/>
      <c r="H18" s="357" t="n"/>
      <c r="I18" s="357" t="n"/>
      <c r="J18" s="357" t="n"/>
      <c r="K18" s="357" t="n"/>
      <c r="L18" s="358" t="n"/>
      <c r="M18" s="78" t="inlineStr">
        <is>
          <t>Implementación de las actividades de soporte</t>
        </is>
      </c>
      <c r="N18" s="87" t="inlineStr">
        <is>
          <t>Funcionarios de Integradoc</t>
        </is>
      </c>
      <c r="O18" s="87" t="inlineStr">
        <is>
          <t>2 Funcionarios, Teams</t>
        </is>
      </c>
      <c r="P18" s="96" t="inlineStr">
        <is>
          <t>Permanente</t>
        </is>
      </c>
      <c r="Q18" s="105" t="inlineStr">
        <is>
          <t>Base de datos de soporte - correos electrónicos - Informes</t>
        </is>
      </c>
      <c r="R18" s="359" t="n"/>
      <c r="S18" s="358" t="n"/>
      <c r="T18" s="358" t="n"/>
      <c r="U18" s="358" t="n"/>
      <c r="V18" s="17" t="n"/>
    </row>
    <row r="19" ht="60" customHeight="1">
      <c r="A19" s="13" t="n"/>
      <c r="B19" s="357" t="n"/>
      <c r="C19" s="357" t="n"/>
      <c r="D19" s="357" t="n"/>
      <c r="E19" s="357" t="n"/>
      <c r="F19" s="357" t="n"/>
      <c r="G19" s="357" t="n"/>
      <c r="H19" s="357" t="n"/>
      <c r="I19" s="357" t="n"/>
      <c r="J19" s="357" t="n"/>
      <c r="K19" s="357" t="n"/>
      <c r="L19" s="358" t="n"/>
      <c r="M19" s="78" t="inlineStr">
        <is>
          <t>Medir los resultados de soporte técnico</t>
        </is>
      </c>
      <c r="N19" s="86" t="inlineStr">
        <is>
          <t>Oficina de calidad - Integradoc</t>
        </is>
      </c>
      <c r="O19" s="86" t="inlineStr">
        <is>
          <t>Base de datos herramienta inegradoc</t>
        </is>
      </c>
      <c r="P19" s="97" t="inlineStr">
        <is>
          <t>30-03-2026
30-06-2026
30-09-2026
31-12-2026</t>
        </is>
      </c>
      <c r="Q19" s="105" t="inlineStr">
        <is>
          <t>Resultados del indicador</t>
        </is>
      </c>
      <c r="R19" s="359" t="n"/>
      <c r="S19" s="358" t="n"/>
      <c r="T19" s="358" t="n"/>
      <c r="U19" s="358" t="n"/>
      <c r="V19" s="17" t="n"/>
    </row>
    <row r="20" ht="57.75" customHeight="1" thickBot="1">
      <c r="A20" s="13" t="n"/>
      <c r="B20" s="357" t="n"/>
      <c r="C20" s="357" t="n"/>
      <c r="D20" s="357" t="n"/>
      <c r="E20" s="357" t="n"/>
      <c r="F20" s="357" t="n"/>
      <c r="G20" s="360" t="n"/>
      <c r="H20" s="360" t="n"/>
      <c r="I20" s="360" t="n"/>
      <c r="J20" s="360" t="n"/>
      <c r="K20" s="360" t="n"/>
      <c r="L20" s="361" t="n"/>
      <c r="M20" s="79" t="inlineStr">
        <is>
          <t>Implementar acciones según los resultados</t>
        </is>
      </c>
      <c r="N20" s="88" t="inlineStr">
        <is>
          <t>Oficina de Calidad</t>
        </is>
      </c>
      <c r="O20" s="90" t="inlineStr">
        <is>
          <t>Recurso Humano, Herramientas Ofimáticas, Equipos pc</t>
        </is>
      </c>
      <c r="P20" s="97" t="inlineStr">
        <is>
          <t>30-04-2026
30-08-2026
30-11-2026</t>
        </is>
      </c>
      <c r="Q20" s="106" t="inlineStr">
        <is>
          <t>Ficha técnica de indicador - Acción formulada</t>
        </is>
      </c>
      <c r="R20" s="362" t="n"/>
      <c r="S20" s="361" t="n"/>
      <c r="T20" s="361" t="n"/>
      <c r="U20" s="361" t="n"/>
      <c r="V20" s="17" t="n"/>
    </row>
    <row r="21" ht="60" customHeight="1">
      <c r="A21" s="13" t="n"/>
      <c r="B21" s="357" t="n"/>
      <c r="C21" s="357" t="n"/>
      <c r="D21" s="357" t="n"/>
      <c r="E21" s="357" t="n"/>
      <c r="F21" s="357" t="n"/>
      <c r="G21" s="244" t="inlineStr">
        <is>
          <t>Entregar los tramites solicitados nuevos o cambio de versión durante el semestre que se ha recibido y en orden FIFO (first imput, first Output) durante la vigencia.</t>
        </is>
      </c>
      <c r="H21" s="243" t="inlineStr">
        <is>
          <t>Eficacia en el modelamiento de trámites en integradoc.</t>
        </is>
      </c>
      <c r="I21" s="243" t="inlineStr">
        <is>
          <t>Número de trámites modelados en integradoc conforme al plan de trabajo establecido *100/ Total de tramites planificados</t>
        </is>
      </c>
      <c r="J21" s="351" t="inlineStr">
        <is>
          <t>Eficacia</t>
        </is>
      </c>
      <c r="K21" s="351" t="inlineStr">
        <is>
          <t>Semestral</t>
        </is>
      </c>
      <c r="L21" s="363" t="n">
        <v>1</v>
      </c>
      <c r="M21" s="80" t="inlineStr">
        <is>
          <t>Formación de los gestores de calidad en la herramienta Integradoc para mejor comprensión de la necesidad</t>
        </is>
      </c>
      <c r="N21" s="80" t="inlineStr">
        <is>
          <t>Oficina de calidad</t>
        </is>
      </c>
      <c r="O21" s="80" t="inlineStr">
        <is>
          <t>Financieros para el contrato de Integradoc</t>
        </is>
      </c>
      <c r="P21" s="98" t="inlineStr">
        <is>
          <t>31/06/2026</t>
        </is>
      </c>
      <c r="Q21" s="107" t="inlineStr">
        <is>
          <t>Certificación de Gestores de Calidad en Integradoc</t>
        </is>
      </c>
      <c r="R21" s="364" t="n">
        <v>46357</v>
      </c>
      <c r="S21" s="352" t="n"/>
      <c r="T21" s="365" t="n"/>
      <c r="U21" s="356" t="inlineStr">
        <is>
          <t xml:space="preserve">
ESG-3</t>
        </is>
      </c>
      <c r="V21" s="17" t="n"/>
    </row>
    <row r="22" ht="45" customHeight="1">
      <c r="A22" s="13" t="n"/>
      <c r="B22" s="357" t="n"/>
      <c r="C22" s="357" t="n"/>
      <c r="D22" s="357" t="n"/>
      <c r="E22" s="357" t="n"/>
      <c r="F22" s="357" t="n"/>
      <c r="G22" s="357" t="n"/>
      <c r="H22" s="357" t="n"/>
      <c r="I22" s="357" t="n"/>
      <c r="J22" s="357" t="n"/>
      <c r="K22" s="357" t="n"/>
      <c r="L22" s="358" t="n"/>
      <c r="M22" s="81" t="inlineStr">
        <is>
          <t>Participación de los Gestores de Calidad en el levantamiento de necesidades</t>
        </is>
      </c>
      <c r="N22" s="81" t="inlineStr">
        <is>
          <t>Gestores de calidad</t>
        </is>
      </c>
      <c r="O22" s="88" t="inlineStr">
        <is>
          <t>N/A</t>
        </is>
      </c>
      <c r="P22" s="96" t="inlineStr">
        <is>
          <t>Permanente</t>
        </is>
      </c>
      <c r="Q22" s="108" t="inlineStr">
        <is>
          <t>Grabaciones mesas de trabajo MS Teams</t>
        </is>
      </c>
      <c r="R22" s="366" t="n"/>
      <c r="S22" s="358" t="n"/>
      <c r="T22" s="358" t="n"/>
      <c r="U22" s="358" t="n"/>
      <c r="V22" s="17" t="n"/>
    </row>
    <row r="23" ht="60" customHeight="1">
      <c r="A23" s="13" t="n"/>
      <c r="B23" s="357" t="n"/>
      <c r="C23" s="357" t="n"/>
      <c r="D23" s="357" t="n"/>
      <c r="E23" s="357" t="n"/>
      <c r="F23" s="357" t="n"/>
      <c r="G23" s="357" t="n"/>
      <c r="H23" s="357" t="n"/>
      <c r="I23" s="357" t="n"/>
      <c r="J23" s="357" t="n"/>
      <c r="K23" s="357" t="n"/>
      <c r="L23" s="358" t="n"/>
      <c r="M23" s="81" t="inlineStr">
        <is>
          <t>Creación de herramienta de seguimiento y control a las solicitudes de nuevos desarrollos o ajustes</t>
        </is>
      </c>
      <c r="N23" s="81" t="inlineStr">
        <is>
          <t>Dubán Moreno Perlaza (Gestor Integradoc)</t>
        </is>
      </c>
      <c r="O23" s="91" t="inlineStr">
        <is>
          <t>Herramienta Integradoc</t>
        </is>
      </c>
      <c r="P23" s="96" t="inlineStr">
        <is>
          <t>31/06/2026</t>
        </is>
      </c>
      <c r="Q23" s="108" t="inlineStr">
        <is>
          <t>Instancias de seguimiento en Integradoc</t>
        </is>
      </c>
      <c r="R23" s="366" t="n"/>
      <c r="S23" s="358" t="n"/>
      <c r="T23" s="358" t="n"/>
      <c r="U23" s="358" t="n"/>
      <c r="V23" s="17" t="n"/>
    </row>
    <row r="24" ht="45" customHeight="1">
      <c r="A24" s="13" t="n"/>
      <c r="B24" s="357" t="n"/>
      <c r="C24" s="357" t="n"/>
      <c r="D24" s="357" t="n"/>
      <c r="E24" s="357" t="n"/>
      <c r="F24" s="357" t="n"/>
      <c r="G24" s="357" t="n"/>
      <c r="H24" s="357" t="n"/>
      <c r="I24" s="357" t="n"/>
      <c r="J24" s="357" t="n"/>
      <c r="K24" s="357" t="n"/>
      <c r="L24" s="358" t="n"/>
      <c r="M24" s="81" t="inlineStr">
        <is>
          <t>Asegurar los correos electronicos de recibo a satisfacción de las solicitudes</t>
        </is>
      </c>
      <c r="N24" s="81" t="inlineStr">
        <is>
          <t>Gestores de calidad</t>
        </is>
      </c>
      <c r="O24" s="88" t="inlineStr">
        <is>
          <t>N/A</t>
        </is>
      </c>
      <c r="P24" s="96" t="inlineStr">
        <is>
          <t>Permanente</t>
        </is>
      </c>
      <c r="Q24" s="108" t="inlineStr">
        <is>
          <t xml:space="preserve">Correo electronico </t>
        </is>
      </c>
      <c r="R24" s="366" t="n"/>
      <c r="S24" s="358" t="n"/>
      <c r="T24" s="358" t="n"/>
      <c r="U24" s="358" t="n"/>
      <c r="V24" s="17" t="n"/>
    </row>
    <row r="25" ht="45" customHeight="1">
      <c r="A25" s="13" t="n"/>
      <c r="B25" s="357" t="n"/>
      <c r="C25" s="357" t="n"/>
      <c r="D25" s="357" t="n"/>
      <c r="E25" s="357" t="n"/>
      <c r="F25" s="357" t="n"/>
      <c r="G25" s="357" t="n"/>
      <c r="H25" s="357" t="n"/>
      <c r="I25" s="357" t="n"/>
      <c r="J25" s="357" t="n"/>
      <c r="K25" s="357" t="n"/>
      <c r="L25" s="358" t="n"/>
      <c r="M25" s="78" t="inlineStr">
        <is>
          <t>Medir los resultados de soporte técnico</t>
        </is>
      </c>
      <c r="N25" s="86" t="inlineStr">
        <is>
          <t>Oficina de calidad - Integradoc</t>
        </is>
      </c>
      <c r="O25" s="86" t="inlineStr">
        <is>
          <t>Base de datos herramienta inegradoc</t>
        </is>
      </c>
      <c r="P25" s="97" t="inlineStr">
        <is>
          <t xml:space="preserve">
30-06-2026
31-12-2026</t>
        </is>
      </c>
      <c r="Q25" s="105" t="inlineStr">
        <is>
          <t>Resultados del indicador</t>
        </is>
      </c>
      <c r="R25" s="366" t="n"/>
      <c r="S25" s="358" t="n"/>
      <c r="T25" s="358" t="n"/>
      <c r="U25" s="358" t="n"/>
      <c r="V25" s="17" t="n"/>
    </row>
    <row r="26" ht="57" customHeight="1">
      <c r="A26" s="13" t="n"/>
      <c r="B26" s="357" t="n"/>
      <c r="C26" s="357" t="n"/>
      <c r="D26" s="357" t="n"/>
      <c r="E26" s="357" t="n"/>
      <c r="F26" s="357" t="n"/>
      <c r="G26" s="357" t="n"/>
      <c r="H26" s="360" t="n"/>
      <c r="I26" s="360" t="n"/>
      <c r="J26" s="360" t="n"/>
      <c r="K26" s="360" t="n"/>
      <c r="L26" s="361" t="n"/>
      <c r="M26" s="79" t="inlineStr">
        <is>
          <t>Implementar acciones según los resultados</t>
        </is>
      </c>
      <c r="N26" s="86" t="inlineStr">
        <is>
          <t>Oficina de calidad - Integradoc</t>
        </is>
      </c>
      <c r="O26" s="90" t="inlineStr">
        <is>
          <t>Recurso Humano, Herramientas Ofimáticas, Equipos pc</t>
        </is>
      </c>
      <c r="P26" s="97" t="n">
        <v>46233</v>
      </c>
      <c r="Q26" s="106" t="inlineStr">
        <is>
          <t>Ficha técnica de indicador - Acción formulada</t>
        </is>
      </c>
      <c r="R26" s="367" t="n"/>
      <c r="S26" s="361" t="n"/>
      <c r="T26" s="361" t="n"/>
      <c r="U26" s="361" t="n"/>
      <c r="V26" s="17" t="n"/>
    </row>
    <row r="27" ht="85.5" customHeight="1">
      <c r="A27" s="13" t="n"/>
      <c r="B27" s="357" t="n"/>
      <c r="C27" s="357" t="n"/>
      <c r="D27" s="357" t="n"/>
      <c r="E27" s="357" t="n"/>
      <c r="F27" s="357" t="n"/>
      <c r="G27" s="243" t="inlineStr">
        <is>
          <t>Lograr un nivel de satisfacción superior de acuerdo a las respuestas obtenidas que sean superior a 4 en lo relacionado a la asesoría del mantenimiento del Sistema de Gestión de Calidad teniendo en cuenta el acompañamiento realizados a los procesos durante la vigencia.</t>
        </is>
      </c>
      <c r="H27" s="243" t="inlineStr">
        <is>
          <t>Satisfacción del método - SGC en los procesos</t>
        </is>
      </c>
      <c r="I27" s="243" t="inlineStr">
        <is>
          <t>Número de respuestas con calificación ≥ a 4 *100/Total de respuestas recibidas</t>
        </is>
      </c>
      <c r="J27" s="351" t="inlineStr">
        <is>
          <t>Eficacia</t>
        </is>
      </c>
      <c r="K27" s="351" t="inlineStr">
        <is>
          <t>Semestral</t>
        </is>
      </c>
      <c r="L27" s="352" t="n">
        <v>0.85</v>
      </c>
      <c r="M27" s="82" t="inlineStr">
        <is>
          <t>Realizar la proyección de contratación con respecto de los planes de trabajo y actividades, por contratación directa y los incluidos en proyectos de inversión</t>
        </is>
      </c>
      <c r="N27" s="82" t="inlineStr">
        <is>
          <t>Oficina de Calidad</t>
        </is>
      </c>
      <c r="O27" s="92" t="inlineStr">
        <is>
          <t>Financiero</t>
        </is>
      </c>
      <c r="P27" s="99" t="inlineStr">
        <is>
          <t>Vigencia 2026</t>
        </is>
      </c>
      <c r="Q27" s="83" t="inlineStr">
        <is>
          <t xml:space="preserve">Proyección presupuestal POAI - Contratación directa </t>
        </is>
      </c>
      <c r="R27" s="368" t="n">
        <v>46357</v>
      </c>
      <c r="S27" s="352" t="n"/>
      <c r="T27" s="368" t="n"/>
      <c r="U27" s="369" t="inlineStr">
        <is>
          <t xml:space="preserve">
ESG-4</t>
        </is>
      </c>
      <c r="V27" s="17" t="n"/>
    </row>
    <row r="28" ht="57" customHeight="1">
      <c r="A28" s="13" t="n"/>
      <c r="B28" s="357" t="n"/>
      <c r="C28" s="357" t="n"/>
      <c r="D28" s="357" t="n"/>
      <c r="E28" s="357" t="n"/>
      <c r="F28" s="357" t="n"/>
      <c r="G28" s="357" t="n"/>
      <c r="H28" s="357" t="n"/>
      <c r="I28" s="357" t="n"/>
      <c r="J28" s="357" t="n"/>
      <c r="K28" s="357" t="n"/>
      <c r="L28" s="358" t="n"/>
      <c r="M28" s="82" t="inlineStr">
        <is>
          <t xml:space="preserve">Establecer la distribución de funciones, actividades y procesos a cargo. </t>
        </is>
      </c>
      <c r="N28" s="82" t="inlineStr">
        <is>
          <t>Oficina de Calidad</t>
        </is>
      </c>
      <c r="O28" s="83" t="inlineStr">
        <is>
          <t>Recurso Humano, Base de datos, Información documentada</t>
        </is>
      </c>
      <c r="P28" s="100" t="inlineStr">
        <is>
          <t>enero y febrero 2026</t>
        </is>
      </c>
      <c r="Q28" s="83" t="inlineStr">
        <is>
          <t>Planes de trabajo - Acta de funciones y procesos a cargo</t>
        </is>
      </c>
      <c r="R28" s="358" t="n"/>
      <c r="S28" s="358" t="n"/>
      <c r="T28" s="358" t="n"/>
      <c r="U28" s="358" t="n"/>
      <c r="V28" s="17" t="n"/>
    </row>
    <row r="29" ht="85.5" customHeight="1">
      <c r="A29" s="13" t="n"/>
      <c r="B29" s="357" t="n"/>
      <c r="C29" s="357" t="n"/>
      <c r="D29" s="357" t="n"/>
      <c r="E29" s="357" t="n"/>
      <c r="F29" s="357" t="n"/>
      <c r="G29" s="357" t="n"/>
      <c r="H29" s="357" t="n"/>
      <c r="I29" s="357" t="n"/>
      <c r="J29" s="357" t="n"/>
      <c r="K29" s="357" t="n"/>
      <c r="L29" s="358" t="n"/>
      <c r="M29" s="83" t="inlineStr">
        <is>
          <t>Generar actualizaciones, seguimientos, acompañamientos y demás incluidos en el plan e trabajo asignado a los procesos a cargo</t>
        </is>
      </c>
      <c r="N29" s="82" t="inlineStr">
        <is>
          <t>Oficina de Calidad</t>
        </is>
      </c>
      <c r="O29" s="90" t="inlineStr">
        <is>
          <t>Recurso Humano, Herramientas Ofimáticas, Equipos pc</t>
        </is>
      </c>
      <c r="P29" s="101" t="inlineStr">
        <is>
          <t>vigencia 2026</t>
        </is>
      </c>
      <c r="Q29" s="83" t="inlineStr">
        <is>
          <t xml:space="preserve">Informes mensuales de actividades de acuerdo al plan de trabajo </t>
        </is>
      </c>
      <c r="R29" s="358" t="n"/>
      <c r="S29" s="358" t="n"/>
      <c r="T29" s="358" t="n"/>
      <c r="U29" s="358" t="n"/>
      <c r="V29" s="17" t="n"/>
    </row>
    <row r="30" ht="57" customHeight="1">
      <c r="A30" s="13" t="n"/>
      <c r="B30" s="357" t="n"/>
      <c r="C30" s="357" t="n"/>
      <c r="D30" s="357" t="n"/>
      <c r="E30" s="357" t="n"/>
      <c r="F30" s="357" t="n"/>
      <c r="G30" s="357" t="n"/>
      <c r="H30" s="357" t="n"/>
      <c r="I30" s="357" t="n"/>
      <c r="J30" s="357" t="n"/>
      <c r="K30" s="357" t="n"/>
      <c r="L30" s="358" t="n"/>
      <c r="M30" s="82" t="inlineStr">
        <is>
          <t>Implementar los procedimientos ESG</t>
        </is>
      </c>
      <c r="N30" s="82" t="inlineStr">
        <is>
          <t>Oficina de Calidad</t>
        </is>
      </c>
      <c r="O30" s="90" t="inlineStr">
        <is>
          <t>Recurso Humano, Herramientas Ofimáticas, Equipos pc</t>
        </is>
      </c>
      <c r="P30" s="101" t="inlineStr">
        <is>
          <t>vigencia 2026</t>
        </is>
      </c>
      <c r="Q30" s="83" t="inlineStr">
        <is>
          <t>Información documentada de los procesos</t>
        </is>
      </c>
      <c r="R30" s="358" t="n"/>
      <c r="S30" s="358" t="n"/>
      <c r="T30" s="358" t="n"/>
      <c r="U30" s="358" t="n"/>
      <c r="V30" s="17" t="n"/>
    </row>
    <row r="31" ht="85.5" customHeight="1">
      <c r="A31" s="13" t="n"/>
      <c r="B31" s="357" t="n"/>
      <c r="C31" s="357" t="n"/>
      <c r="D31" s="357" t="n"/>
      <c r="E31" s="357" t="n"/>
      <c r="F31" s="357" t="n"/>
      <c r="G31" s="357" t="n"/>
      <c r="H31" s="357" t="n"/>
      <c r="I31" s="357" t="n"/>
      <c r="J31" s="357" t="n"/>
      <c r="K31" s="357" t="n"/>
      <c r="L31" s="358" t="n"/>
      <c r="M31" s="84" t="inlineStr">
        <is>
          <t>Evaluar el nivel de satisfacción de los procesos frente a la asesoría brindada mediante las encuestas realizadas y la medición del indicador establecido</t>
        </is>
      </c>
      <c r="N31" s="84" t="inlineStr">
        <is>
          <t>Oficina de Calidad</t>
        </is>
      </c>
      <c r="O31" s="93" t="inlineStr">
        <is>
          <t xml:space="preserve">Recurso Humano, Herramientas Ofimáticas, Equipos pc, encuestas. </t>
        </is>
      </c>
      <c r="P31" s="102" t="inlineStr">
        <is>
          <t xml:space="preserve">
30-06-2026
31-12-2026</t>
        </is>
      </c>
      <c r="Q31" s="109" t="inlineStr">
        <is>
          <t>Herramienta de aplicación de encuestas - Ficha técnica del indicador</t>
        </is>
      </c>
      <c r="R31" s="358" t="n"/>
      <c r="S31" s="358" t="n"/>
      <c r="T31" s="358" t="n"/>
      <c r="U31" s="358" t="n"/>
      <c r="V31" s="17" t="n"/>
    </row>
    <row r="32" ht="57" customHeight="1">
      <c r="A32" s="13" t="n"/>
      <c r="B32" s="360" t="n"/>
      <c r="C32" s="360" t="n"/>
      <c r="D32" s="360" t="n"/>
      <c r="E32" s="360" t="n"/>
      <c r="F32" s="360" t="n"/>
      <c r="G32" s="360" t="n"/>
      <c r="H32" s="360" t="n"/>
      <c r="I32" s="360" t="n"/>
      <c r="J32" s="360" t="n"/>
      <c r="K32" s="360" t="n"/>
      <c r="L32" s="361" t="n"/>
      <c r="M32" s="85" t="inlineStr">
        <is>
          <t>Implementar acciones según los resultados</t>
        </is>
      </c>
      <c r="N32" s="85" t="inlineStr">
        <is>
          <t>Oficina de calidad - Integradoc</t>
        </is>
      </c>
      <c r="O32" s="90" t="inlineStr">
        <is>
          <t>Recurso Humano, Herramientas Ofimáticas, Equipos pc</t>
        </is>
      </c>
      <c r="P32" s="103" t="n">
        <v>46233</v>
      </c>
      <c r="Q32" s="85" t="inlineStr">
        <is>
          <t>Ficha técnica de indicador - Acción formulada</t>
        </is>
      </c>
      <c r="R32" s="361" t="n"/>
      <c r="S32" s="361" t="n"/>
      <c r="T32" s="361" t="n"/>
      <c r="U32" s="361" t="n"/>
      <c r="V32" s="17" t="n"/>
    </row>
    <row r="33">
      <c r="A33" s="13" t="n"/>
      <c r="B33" s="13" t="n"/>
      <c r="C33" s="13" t="n"/>
      <c r="D33" s="13" t="n"/>
      <c r="E33" s="13" t="n"/>
      <c r="F33" s="13" t="n"/>
      <c r="G33" s="13" t="n"/>
      <c r="H33" s="13" t="n"/>
      <c r="I33" s="13" t="n"/>
      <c r="J33" s="13" t="n"/>
      <c r="K33" s="13" t="n"/>
      <c r="L33" s="13" t="n"/>
      <c r="M33" s="13" t="n"/>
      <c r="N33" s="13" t="n"/>
      <c r="O33" s="13" t="n"/>
      <c r="P33" s="13" t="n"/>
      <c r="Q33" s="13" t="n"/>
      <c r="R33" s="13" t="n"/>
      <c r="S33" s="13" t="n"/>
      <c r="T33" s="13" t="n"/>
      <c r="U33" s="13" t="n"/>
      <c r="V33" s="13" t="n"/>
    </row>
    <row r="34">
      <c r="B34" s="14" t="n"/>
      <c r="C34" s="167" t="n"/>
      <c r="D34" s="15" t="n"/>
      <c r="E34" s="14" t="n"/>
      <c r="F34" s="14" t="n"/>
      <c r="G34" s="14" t="n"/>
      <c r="H34" s="167" t="n"/>
      <c r="I34" s="167" t="n"/>
      <c r="J34" s="167" t="n"/>
      <c r="K34" s="167" t="n"/>
      <c r="L34" s="167" t="n"/>
      <c r="M34" s="167" t="n"/>
      <c r="N34" s="167" t="n"/>
      <c r="O34" s="167" t="n"/>
      <c r="P34" s="167" t="n"/>
      <c r="Q34" s="167" t="n"/>
      <c r="R34" s="16" t="n"/>
      <c r="S34" s="13" t="n"/>
      <c r="T34" s="13" t="n"/>
      <c r="U34" s="13" t="n"/>
      <c r="V34" s="13" t="n"/>
    </row>
    <row r="35">
      <c r="B35" s="14" t="n"/>
      <c r="C35" s="167" t="n"/>
      <c r="D35" s="15" t="n"/>
      <c r="E35" s="14" t="n"/>
      <c r="F35" s="14" t="n"/>
      <c r="G35" s="14" t="n"/>
      <c r="H35" s="167" t="n"/>
      <c r="I35" s="167" t="n"/>
      <c r="J35" s="167" t="n"/>
      <c r="K35" s="167" t="n"/>
      <c r="L35" s="167" t="n"/>
      <c r="M35" s="167" t="n"/>
      <c r="N35" s="167" t="n"/>
      <c r="O35" s="167" t="n"/>
      <c r="P35" s="167" t="n"/>
      <c r="Q35" s="167" t="n"/>
      <c r="R35" s="16" t="n"/>
      <c r="S35" s="13" t="n"/>
      <c r="T35" s="13" t="n"/>
      <c r="U35" s="13" t="n"/>
      <c r="V35" s="13" t="n"/>
    </row>
    <row r="36">
      <c r="B36" s="14" t="n"/>
      <c r="C36" s="167" t="n"/>
      <c r="D36" s="15" t="n"/>
      <c r="E36" s="14" t="n"/>
      <c r="F36" s="14" t="n"/>
      <c r="G36" s="14" t="n"/>
      <c r="H36" s="167" t="n"/>
      <c r="I36" s="167" t="n"/>
      <c r="J36" s="167" t="n"/>
      <c r="K36" s="167" t="n"/>
      <c r="L36" s="167" t="n"/>
      <c r="M36" s="167" t="n"/>
      <c r="N36" s="167" t="n"/>
      <c r="O36" s="167" t="n"/>
      <c r="P36" s="167" t="n"/>
      <c r="Q36" s="167" t="n"/>
      <c r="R36" s="16" t="n"/>
      <c r="S36" s="13" t="n"/>
      <c r="T36" s="13" t="n"/>
      <c r="U36" s="13" t="n"/>
      <c r="V36" s="13" t="n"/>
    </row>
    <row r="37" ht="66" customHeight="1">
      <c r="B37" s="117" t="inlineStr">
        <is>
          <t xml:space="preserve">Diagonal 18 No. 20-29 Fusagasugá – Cundinamarca
Teléfono (601)  8281483 Línea Gratuita 018000180414
www.ucundinamarca.edu.co   E-mail:  info@ucundinamarca.edu.co
NIT: 890.680.062-2                                                                             </t>
        </is>
      </c>
      <c r="V37" s="13" t="n"/>
    </row>
    <row r="38" ht="41.25" customHeight="1">
      <c r="B38" s="118" t="inlineStr">
        <is>
          <t>Documento controlado por el Sistema de Gestión de la Calidad
Asegúrese que corresponde a la última versión consultando el Portal Institucional</t>
        </is>
      </c>
      <c r="V38" s="13" t="n"/>
    </row>
    <row r="39">
      <c r="B39" s="14" t="n"/>
      <c r="C39" s="167" t="n"/>
      <c r="D39" s="15" t="n"/>
      <c r="E39" s="14" t="n"/>
      <c r="F39" s="14" t="n"/>
      <c r="G39" s="14" t="n"/>
      <c r="H39" s="167" t="n"/>
      <c r="I39" s="167" t="n"/>
      <c r="J39" s="167" t="n"/>
      <c r="K39" s="167" t="n"/>
      <c r="L39" s="167" t="n"/>
      <c r="M39" s="167" t="n"/>
      <c r="N39" s="167" t="n"/>
      <c r="O39" s="167" t="n"/>
      <c r="P39" s="167" t="n"/>
      <c r="Q39" s="167" t="n"/>
      <c r="R39" s="16" t="n"/>
      <c r="S39" s="13" t="n"/>
      <c r="T39" s="13" t="n"/>
      <c r="U39" s="13" t="n"/>
      <c r="V39" s="13" t="n"/>
    </row>
    <row r="40">
      <c r="B40" s="14" t="n"/>
      <c r="C40" s="167" t="n"/>
      <c r="D40" s="15" t="n"/>
      <c r="E40" s="14" t="n"/>
      <c r="F40" s="14" t="n"/>
      <c r="G40" s="14" t="n"/>
      <c r="H40" s="167" t="n"/>
      <c r="I40" s="167" t="n"/>
      <c r="J40" s="167" t="n"/>
      <c r="K40" s="167" t="n"/>
      <c r="L40" s="167" t="n"/>
      <c r="M40" s="167" t="n"/>
      <c r="N40" s="167" t="n"/>
      <c r="O40" s="167" t="n"/>
      <c r="P40" s="167" t="n"/>
      <c r="Q40" s="167" t="n"/>
      <c r="R40" s="16" t="n"/>
      <c r="S40" s="13" t="n"/>
      <c r="T40" s="13" t="n"/>
      <c r="U40" s="13" t="n"/>
      <c r="V40" s="13" t="n"/>
    </row>
    <row r="41">
      <c r="B41" s="14" t="n"/>
      <c r="C41" s="167" t="n"/>
      <c r="D41" s="15" t="n"/>
      <c r="E41" s="14" t="n"/>
      <c r="F41" s="14" t="n"/>
      <c r="G41" s="14" t="n"/>
      <c r="H41" s="167" t="n"/>
      <c r="I41" s="167" t="n"/>
      <c r="J41" s="167" t="n"/>
      <c r="K41" s="167" t="n"/>
      <c r="L41" s="167" t="n"/>
      <c r="M41" s="167" t="n"/>
      <c r="N41" s="167" t="n"/>
      <c r="O41" s="167" t="n"/>
      <c r="P41" s="167" t="n"/>
      <c r="Q41" s="167" t="n"/>
      <c r="R41" s="16" t="n"/>
      <c r="S41" s="13" t="n"/>
      <c r="T41" s="13" t="n"/>
      <c r="U41" s="13" t="n"/>
      <c r="V41" s="13" t="n"/>
    </row>
    <row r="75">
      <c r="D75" s="26" t="inlineStr">
        <is>
          <t>CALIDAD</t>
        </is>
      </c>
    </row>
    <row r="76">
      <c r="D76" s="26" t="inlineStr">
        <is>
          <t xml:space="preserve">AMBIENTAL </t>
        </is>
      </c>
    </row>
    <row r="77">
      <c r="D77" s="26" t="inlineStr">
        <is>
          <t xml:space="preserve">SEGURIDAD Y SALUD EN EL TRABAJO </t>
        </is>
      </c>
    </row>
    <row r="78">
      <c r="D78" s="26" t="inlineStr">
        <is>
          <t>SEGURIDAD DE LA INFORMACIÓN</t>
        </is>
      </c>
    </row>
    <row r="79">
      <c r="D79" s="26" t="inlineStr">
        <is>
          <t xml:space="preserve">ANTISOBORNO </t>
        </is>
      </c>
    </row>
  </sheetData>
  <sheetProtection selectLockedCells="1" selectUnlockedCells="0" algorithmName="SHA-512" sheet="1" objects="1" insertRows="0" insertHyperlinks="1" autoFilter="1" scenarios="1" formatColumns="0" deleteColumns="1" insertColumns="1" pivotTables="1" deleteRows="0" formatCells="0" saltValue="q7rMgHtdgqq5E/mIz3Z8Cw==" formatRows="0" sort="1" spinCount="100000" hashValue="DrfhFNiGwH59pI++R2iT35I+2GG/ec93btCoeY2syYWQJ+CroCZPHVBKbEdPUPfl03zFjqGMbTa5fFPKH+Qn/A=="/>
  <autoFilter ref="E9:N58"/>
  <mergeCells count="65">
    <mergeCell ref="F14:F32"/>
    <mergeCell ref="D2:R2"/>
    <mergeCell ref="B12:B13"/>
    <mergeCell ref="G21:G26"/>
    <mergeCell ref="L12:L13"/>
    <mergeCell ref="F12:F13"/>
    <mergeCell ref="N12:N13"/>
    <mergeCell ref="K21:K26"/>
    <mergeCell ref="L14:L20"/>
    <mergeCell ref="S21:S26"/>
    <mergeCell ref="I27:I32"/>
    <mergeCell ref="B10:U11"/>
    <mergeCell ref="G27:G32"/>
    <mergeCell ref="S27:S32"/>
    <mergeCell ref="I14:I20"/>
    <mergeCell ref="U27:U32"/>
    <mergeCell ref="K14:K20"/>
    <mergeCell ref="U14:U20"/>
    <mergeCell ref="R12:R13"/>
    <mergeCell ref="T12:T13"/>
    <mergeCell ref="C12:C13"/>
    <mergeCell ref="I12:I13"/>
    <mergeCell ref="G14:G20"/>
    <mergeCell ref="C14:C32"/>
    <mergeCell ref="K12:K13"/>
    <mergeCell ref="H21:H26"/>
    <mergeCell ref="E14:E32"/>
    <mergeCell ref="Q7:R8"/>
    <mergeCell ref="M12:M13"/>
    <mergeCell ref="O12:O13"/>
    <mergeCell ref="U12:U13"/>
    <mergeCell ref="D3:R3"/>
    <mergeCell ref="R27:R32"/>
    <mergeCell ref="B14:B32"/>
    <mergeCell ref="J27:J32"/>
    <mergeCell ref="J14:J20"/>
    <mergeCell ref="S5:U5"/>
    <mergeCell ref="K27:K32"/>
    <mergeCell ref="R14:R20"/>
    <mergeCell ref="R21:R26"/>
    <mergeCell ref="T21:T26"/>
    <mergeCell ref="I21:I26"/>
    <mergeCell ref="S4:U4"/>
    <mergeCell ref="U21:U26"/>
    <mergeCell ref="H12:H13"/>
    <mergeCell ref="H14:H20"/>
    <mergeCell ref="J12:J13"/>
    <mergeCell ref="P12:P13"/>
    <mergeCell ref="B38:U38"/>
    <mergeCell ref="T14:T20"/>
    <mergeCell ref="B37:U37"/>
    <mergeCell ref="D4:R5"/>
    <mergeCell ref="H27:H32"/>
    <mergeCell ref="T27:T32"/>
    <mergeCell ref="S14:S20"/>
    <mergeCell ref="B2:C5"/>
    <mergeCell ref="G12:G13"/>
    <mergeCell ref="J21:J26"/>
    <mergeCell ref="L21:L26"/>
    <mergeCell ref="S3:U3"/>
    <mergeCell ref="Q12:Q13"/>
    <mergeCell ref="S12:S13"/>
    <mergeCell ref="L27:L32"/>
    <mergeCell ref="S2:U2"/>
    <mergeCell ref="D14:D32"/>
  </mergeCells>
  <dataValidations disablePrompts="1" count="1">
    <dataValidation sqref="D13:E13" showDropDown="0" showInputMessage="1" showErrorMessage="1" allowBlank="1" error="Debe seleccionar un Sistema de Gestión" prompt="Seleccione el Sistema de Gestión que corresponda" type="list">
      <formula1>$D$75:$D$79</formula1>
    </dataValidation>
  </dataValidations>
  <pageMargins left="0.7086614173228347" right="0.7086614173228347" top="0.7480314960629921" bottom="0.7480314960629921" header="0.3149606299212598" footer="0.3149606299212598"/>
  <pageSetup orientation="portrait" scale="20"/>
  <drawing xmlns:r="http://schemas.openxmlformats.org/officeDocument/2006/relationships" r:id="rId1"/>
</worksheet>
</file>

<file path=xl/worksheets/sheet2.xml><?xml version="1.0" encoding="utf-8"?>
<worksheet xmlns="http://schemas.openxmlformats.org/spreadsheetml/2006/main">
  <sheetPr codeName="Hoja83">
    <tabColor rgb="FFEDE394"/>
    <outlinePr summaryBelow="1" summaryRight="1"/>
    <pageSetUpPr fitToPage="1"/>
  </sheetPr>
  <dimension ref="A1:AB98"/>
  <sheetViews>
    <sheetView tabSelected="1" view="pageBreakPreview" topLeftCell="A20" zoomScale="80" zoomScaleNormal="80" zoomScaleSheetLayoutView="80" workbookViewId="0">
      <selection activeCell="J47" sqref="J47"/>
    </sheetView>
  </sheetViews>
  <sheetFormatPr baseColWidth="10" defaultColWidth="11.42578125" defaultRowHeight="15"/>
  <cols>
    <col width="4" customWidth="1" style="53" min="1" max="1"/>
    <col width="6.7109375" customWidth="1" style="53" min="2" max="2"/>
    <col width="37.5703125" customWidth="1" style="18" min="3" max="3"/>
    <col width="15.140625" customWidth="1" style="18" min="4" max="4"/>
    <col width="12.7109375" customWidth="1" style="18" min="5" max="5"/>
    <col width="15.140625" customWidth="1" style="18" min="6" max="6"/>
    <col width="14" customWidth="1" style="18" min="7" max="7"/>
    <col width="11.42578125" customWidth="1" style="18" min="8" max="8"/>
    <col width="12.85546875" customWidth="1" style="18" min="9" max="9"/>
    <col width="15.5703125" customWidth="1" style="18" min="10" max="10"/>
    <col width="14.42578125" customWidth="1" style="18" min="11" max="11"/>
    <col width="17.140625" customWidth="1" style="18" min="12" max="12"/>
    <col width="19.7109375" customWidth="1" style="18" min="13" max="13"/>
    <col width="15.28515625" customWidth="1" style="18" min="14" max="15"/>
    <col width="6.7109375" customWidth="1" style="53" min="16" max="16"/>
    <col width="11.42578125" customWidth="1" style="53" min="17" max="16384"/>
  </cols>
  <sheetData>
    <row r="1" ht="8.25" customFormat="1" customHeight="1" s="31">
      <c r="C1" s="32" t="n"/>
      <c r="D1" s="32" t="n"/>
      <c r="E1" s="32" t="n"/>
      <c r="F1" s="32" t="n"/>
      <c r="G1" s="32" t="n"/>
      <c r="H1" s="32" t="n"/>
      <c r="I1" s="32" t="n"/>
      <c r="J1" s="32" t="n"/>
      <c r="K1" s="32" t="n"/>
      <c r="L1" s="32" t="n"/>
      <c r="M1" s="32" t="n"/>
      <c r="N1" s="32" t="n"/>
      <c r="O1" s="32" t="n"/>
    </row>
    <row r="2" ht="15.75" customFormat="1" customHeight="1" s="31">
      <c r="B2" s="200" t="inlineStr">
        <is>
          <t xml:space="preserve">      REGRESAR</t>
        </is>
      </c>
      <c r="C2" s="370" t="n"/>
      <c r="D2" s="33" t="n"/>
      <c r="E2" s="33" t="n"/>
      <c r="F2" s="33" t="n"/>
      <c r="G2" s="33" t="n"/>
      <c r="H2" s="33" t="n"/>
      <c r="I2" s="33" t="n"/>
      <c r="J2" s="33" t="n"/>
      <c r="K2" s="33" t="n"/>
      <c r="L2" s="33" t="n"/>
      <c r="M2" s="33" t="n"/>
      <c r="N2" s="33" t="n"/>
      <c r="O2" s="33" t="n"/>
      <c r="P2" s="34" t="n"/>
    </row>
    <row r="3" ht="15.75" customFormat="1" customHeight="1" s="31">
      <c r="B3" s="370" t="n"/>
      <c r="C3" s="370" t="n"/>
      <c r="D3" s="33" t="n"/>
      <c r="E3" s="33" t="n"/>
      <c r="F3" s="33" t="n"/>
      <c r="G3" s="33" t="n"/>
      <c r="H3" s="33" t="n"/>
      <c r="I3" s="33" t="n"/>
      <c r="J3" s="33" t="n"/>
      <c r="K3" s="33" t="n"/>
      <c r="L3" s="33" t="n"/>
      <c r="M3" s="33" t="n"/>
      <c r="N3" s="33" t="n"/>
      <c r="O3" s="33" t="n"/>
      <c r="P3" s="34" t="n"/>
    </row>
    <row r="4" ht="15" customFormat="1" customHeight="1" s="31">
      <c r="B4" s="370" t="n"/>
      <c r="C4" s="370" t="n"/>
      <c r="D4" s="33" t="n"/>
      <c r="E4" s="33" t="n"/>
      <c r="F4" s="33" t="n"/>
      <c r="G4" s="33" t="n"/>
      <c r="H4" s="33" t="n"/>
      <c r="I4" s="33" t="n"/>
      <c r="J4" s="33" t="n"/>
      <c r="K4" s="33" t="n"/>
      <c r="L4" s="33" t="n"/>
      <c r="M4" s="33" t="n"/>
      <c r="N4" s="33" t="n"/>
      <c r="O4" s="33" t="n"/>
      <c r="P4" s="34" t="n"/>
    </row>
    <row r="5" ht="24.75" customFormat="1" customHeight="1" s="31">
      <c r="B5" s="34" t="n"/>
      <c r="C5" s="371" t="n"/>
      <c r="D5" s="344" t="n"/>
      <c r="E5" s="372" t="inlineStr">
        <is>
          <t>MACROPROCESO ESTRATÉGICO</t>
        </is>
      </c>
      <c r="F5" s="330" t="n"/>
      <c r="G5" s="330" t="n"/>
      <c r="H5" s="330" t="n"/>
      <c r="I5" s="330" t="n"/>
      <c r="J5" s="330" t="n"/>
      <c r="K5" s="330" t="n"/>
      <c r="L5" s="331" t="n"/>
      <c r="M5" s="211" t="inlineStr">
        <is>
          <t>CÓDIGO: ESGr027</t>
        </is>
      </c>
      <c r="N5" s="330" t="n"/>
      <c r="O5" s="331" t="n"/>
      <c r="P5" s="34" t="n"/>
    </row>
    <row r="6" ht="27" customFormat="1" customHeight="1" s="31">
      <c r="B6" s="35" t="n"/>
      <c r="C6" s="332" t="n"/>
      <c r="D6" s="345" t="n"/>
      <c r="E6" s="372" t="inlineStr">
        <is>
          <t>PROCESO GESTIÓN SISTEMAS INTEGRADOS - CALIDAD</t>
        </is>
      </c>
      <c r="F6" s="330" t="n"/>
      <c r="G6" s="330" t="n"/>
      <c r="H6" s="330" t="n"/>
      <c r="I6" s="330" t="n"/>
      <c r="J6" s="330" t="n"/>
      <c r="K6" s="330" t="n"/>
      <c r="L6" s="331" t="n"/>
      <c r="M6" s="209" t="inlineStr">
        <is>
          <t>VERSIÓN: 10</t>
        </is>
      </c>
      <c r="N6" s="330" t="n"/>
      <c r="O6" s="331" t="n"/>
      <c r="P6" s="34" t="n"/>
    </row>
    <row r="7" ht="30" customFormat="1" customHeight="1" s="31">
      <c r="B7" s="34" t="n"/>
      <c r="C7" s="332" t="n"/>
      <c r="D7" s="345" t="n"/>
      <c r="E7" s="373" t="inlineStr">
        <is>
          <t>MATRIZ Y FICHA DE MEDICIÓN DE INDICADORES Y SEGUIMIENTO A LOS PROCESOS DE GESTIÓN</t>
        </is>
      </c>
      <c r="F7" s="327" t="n"/>
      <c r="G7" s="327" t="n"/>
      <c r="H7" s="327" t="n"/>
      <c r="I7" s="327" t="n"/>
      <c r="J7" s="327" t="n"/>
      <c r="K7" s="327" t="n"/>
      <c r="L7" s="344" t="n"/>
      <c r="M7" s="211" t="inlineStr">
        <is>
          <t>VIGENCIA: 2026-02-26</t>
        </is>
      </c>
      <c r="N7" s="330" t="n"/>
      <c r="O7" s="331" t="n"/>
      <c r="P7" s="34" t="n"/>
    </row>
    <row r="8" ht="25.5" customFormat="1" customHeight="1" s="31">
      <c r="B8" s="34" t="n"/>
      <c r="C8" s="335" t="n"/>
      <c r="D8" s="374" t="n"/>
      <c r="E8" s="335" t="n"/>
      <c r="F8" s="336" t="n"/>
      <c r="G8" s="336" t="n"/>
      <c r="H8" s="336" t="n"/>
      <c r="I8" s="336" t="n"/>
      <c r="J8" s="336" t="n"/>
      <c r="K8" s="336" t="n"/>
      <c r="L8" s="374" t="n"/>
      <c r="M8" s="209" t="inlineStr">
        <is>
          <t>PÁGINA: 2 de 4</t>
        </is>
      </c>
      <c r="N8" s="330" t="n"/>
      <c r="O8" s="331" t="n"/>
      <c r="P8" s="34" t="n"/>
    </row>
    <row r="9" ht="15.75" customFormat="1" customHeight="1" s="31">
      <c r="B9" s="34" t="n"/>
      <c r="C9" s="192" t="inlineStr">
        <is>
          <t xml:space="preserve"> </t>
        </is>
      </c>
      <c r="D9" s="375" t="n"/>
      <c r="E9" s="375" t="n"/>
      <c r="F9" s="375" t="n"/>
      <c r="G9" s="375" t="n"/>
      <c r="H9" s="375" t="n"/>
      <c r="I9" s="375" t="n"/>
      <c r="J9" s="375" t="n"/>
      <c r="K9" s="375" t="n"/>
      <c r="L9" s="375" t="n"/>
      <c r="M9" s="375" t="n"/>
      <c r="N9" s="375" t="n"/>
      <c r="O9" s="375" t="n"/>
      <c r="P9" s="34" t="n"/>
    </row>
    <row r="10" ht="15.75" customFormat="1" customHeight="1" s="31">
      <c r="B10" s="34" t="n"/>
      <c r="C10" s="193" t="inlineStr">
        <is>
          <t>FICHA DE INDICADOR</t>
        </is>
      </c>
      <c r="D10" s="376" t="n"/>
      <c r="E10" s="376" t="n"/>
      <c r="F10" s="376" t="n"/>
      <c r="G10" s="376" t="n"/>
      <c r="H10" s="376" t="n"/>
      <c r="I10" s="376" t="n"/>
      <c r="J10" s="376" t="n"/>
      <c r="K10" s="376" t="n"/>
      <c r="L10" s="376" t="n"/>
      <c r="M10" s="376" t="n"/>
      <c r="N10" s="376" t="n"/>
      <c r="O10" s="377" t="n"/>
      <c r="P10" s="34" t="n"/>
    </row>
    <row r="11" ht="15" customFormat="1" customHeight="1" s="31">
      <c r="B11" s="34" t="n"/>
      <c r="C11" s="378" t="n"/>
      <c r="D11" s="379" t="n"/>
      <c r="E11" s="379" t="n"/>
      <c r="F11" s="379" t="n"/>
      <c r="G11" s="379" t="n"/>
      <c r="H11" s="379" t="n"/>
      <c r="I11" s="379" t="n"/>
      <c r="J11" s="379" t="n"/>
      <c r="K11" s="379" t="n"/>
      <c r="L11" s="379" t="n"/>
      <c r="M11" s="379" t="n"/>
      <c r="N11" s="379" t="n"/>
      <c r="O11" s="380" t="n"/>
      <c r="P11" s="34" t="n"/>
    </row>
    <row r="12" ht="30" customFormat="1" customHeight="1" s="31">
      <c r="B12" s="34" t="n"/>
      <c r="C12" s="194" t="inlineStr">
        <is>
          <t>MACROPROCESO</t>
        </is>
      </c>
      <c r="D12" s="331" t="n"/>
      <c r="E12" s="195" t="inlineStr">
        <is>
          <t>Estratégico</t>
        </is>
      </c>
      <c r="F12" s="381" t="n"/>
      <c r="G12" s="381" t="n"/>
      <c r="H12" s="382" t="n"/>
      <c r="I12" s="194" t="inlineStr">
        <is>
          <t>NOMBRE DEL INDICADOR</t>
        </is>
      </c>
      <c r="J12" s="331" t="n"/>
      <c r="K12" s="196" t="inlineStr">
        <is>
          <t>Oportunidad en la respuesta a solicitudes de soporte Integradoc</t>
        </is>
      </c>
      <c r="L12" s="381" t="n"/>
      <c r="M12" s="381" t="n"/>
      <c r="N12" s="381" t="n"/>
      <c r="O12" s="382" t="n"/>
      <c r="P12" s="34" t="n"/>
    </row>
    <row r="13" customFormat="1" s="31">
      <c r="B13" s="34" t="n"/>
      <c r="C13" s="119" t="inlineStr">
        <is>
          <t>PROCESO GESTIÓN</t>
        </is>
      </c>
      <c r="D13" s="331" t="n"/>
      <c r="E13" s="197" t="inlineStr">
        <is>
          <t>Sistemas Integrados</t>
        </is>
      </c>
      <c r="F13" s="381" t="n"/>
      <c r="G13" s="381" t="n"/>
      <c r="H13" s="381" t="n"/>
      <c r="I13" s="381" t="n"/>
      <c r="J13" s="381" t="n"/>
      <c r="K13" s="381" t="n"/>
      <c r="L13" s="381" t="n"/>
      <c r="M13" s="381" t="n"/>
      <c r="N13" s="381" t="n"/>
      <c r="O13" s="382" t="n"/>
      <c r="P13" s="34" t="n"/>
    </row>
    <row r="14" customFormat="1" s="31">
      <c r="B14" s="34" t="n"/>
      <c r="C14" s="119" t="inlineStr">
        <is>
          <t>RESPONSABLE DE MEDICIÓN</t>
        </is>
      </c>
      <c r="D14" s="331" t="n"/>
      <c r="E14" s="197" t="inlineStr">
        <is>
          <t>Director de área I - Oficina de Calidad</t>
        </is>
      </c>
      <c r="F14" s="381" t="n"/>
      <c r="G14" s="381" t="n"/>
      <c r="H14" s="381" t="n"/>
      <c r="I14" s="381" t="n"/>
      <c r="J14" s="381" t="n"/>
      <c r="K14" s="381" t="n"/>
      <c r="L14" s="381" t="n"/>
      <c r="M14" s="381" t="n"/>
      <c r="N14" s="381" t="n"/>
      <c r="O14" s="382" t="n"/>
      <c r="P14" s="34" t="n"/>
    </row>
    <row r="15" customFormat="1" s="31">
      <c r="B15" s="34" t="n"/>
      <c r="C15" s="199" t="n"/>
      <c r="D15" s="381" t="n"/>
      <c r="E15" s="381" t="n"/>
      <c r="F15" s="381" t="n"/>
      <c r="G15" s="381" t="n"/>
      <c r="H15" s="381" t="n"/>
      <c r="I15" s="381" t="n"/>
      <c r="J15" s="381" t="n"/>
      <c r="K15" s="381" t="n"/>
      <c r="L15" s="381" t="n"/>
      <c r="M15" s="381" t="n"/>
      <c r="N15" s="381" t="n"/>
      <c r="O15" s="382" t="n"/>
      <c r="P15" s="34" t="n"/>
    </row>
    <row r="16" customFormat="1" s="31">
      <c r="B16" s="34" t="n"/>
      <c r="C16" s="135" t="inlineStr">
        <is>
          <t>1. COMPORTAMIENTO DE INDICADOR</t>
        </is>
      </c>
      <c r="D16" s="330" t="n"/>
      <c r="E16" s="330" t="n"/>
      <c r="F16" s="330" t="n"/>
      <c r="G16" s="330" t="n"/>
      <c r="H16" s="330" t="n"/>
      <c r="I16" s="330" t="n"/>
      <c r="J16" s="330" t="n"/>
      <c r="K16" s="330" t="n"/>
      <c r="L16" s="330" t="n"/>
      <c r="M16" s="330" t="n"/>
      <c r="N16" s="330" t="n"/>
      <c r="O16" s="331" t="n"/>
      <c r="P16" s="34" t="n"/>
    </row>
    <row r="17" ht="36" customFormat="1" customHeight="1" s="31">
      <c r="B17" s="34" t="n"/>
      <c r="C17" s="119" t="inlineStr">
        <is>
          <t>CLASIFICACIÓN DE LA MEDICIÓN</t>
        </is>
      </c>
      <c r="D17" s="331" t="n"/>
      <c r="E17" s="383" t="n">
        <v>1</v>
      </c>
      <c r="F17" s="381" t="n"/>
      <c r="G17" s="382" t="n"/>
      <c r="H17" s="119" t="inlineStr">
        <is>
          <t>TIPO DE INDICADOR</t>
        </is>
      </c>
      <c r="I17" s="331" t="n"/>
      <c r="J17" s="384" t="inlineStr">
        <is>
          <t>Eficiencia</t>
        </is>
      </c>
      <c r="K17" s="382" t="n"/>
      <c r="L17" s="119" t="inlineStr">
        <is>
          <t>META</t>
        </is>
      </c>
      <c r="M17" s="331" t="n"/>
      <c r="N17" s="120" t="n">
        <v>0.98</v>
      </c>
      <c r="O17" s="382" t="n"/>
      <c r="P17" s="151" t="n"/>
    </row>
    <row r="18" ht="15.75" customFormat="1" customHeight="1" s="31">
      <c r="B18" s="34" t="n"/>
      <c r="C18" s="119" t="inlineStr">
        <is>
          <t>FORMULA</t>
        </is>
      </c>
      <c r="D18" s="344" t="n"/>
      <c r="E18" s="180" t="inlineStr">
        <is>
          <t>NUMERADOR</t>
        </is>
      </c>
      <c r="F18" s="382" t="n"/>
      <c r="G18" s="385" t="inlineStr">
        <is>
          <t>Número Total de solicitudes tramitadas en 1 día hábil * 100</t>
        </is>
      </c>
      <c r="H18" s="381" t="n"/>
      <c r="I18" s="381" t="n"/>
      <c r="J18" s="381" t="n"/>
      <c r="K18" s="382" t="n"/>
      <c r="L18" s="119" t="inlineStr">
        <is>
          <t>UNIDAD DE MEDIDA</t>
        </is>
      </c>
      <c r="M18" s="344" t="n"/>
      <c r="N18" s="120" t="inlineStr">
        <is>
          <t>Porcentual</t>
        </is>
      </c>
      <c r="O18" s="386" t="n"/>
      <c r="P18" s="370" t="n"/>
    </row>
    <row r="19" ht="15.75" customFormat="1" customHeight="1" s="31">
      <c r="B19" s="34" t="n"/>
      <c r="C19" s="335" t="n"/>
      <c r="D19" s="374" t="n"/>
      <c r="E19" s="119" t="inlineStr">
        <is>
          <t>DENOMINADOR</t>
        </is>
      </c>
      <c r="F19" s="331" t="n"/>
      <c r="G19" s="159" t="inlineStr">
        <is>
          <t>Número Total de solicitudes recibidas</t>
        </is>
      </c>
      <c r="H19" s="381" t="n"/>
      <c r="I19" s="381" t="n"/>
      <c r="J19" s="381" t="n"/>
      <c r="K19" s="382" t="n"/>
      <c r="L19" s="335" t="n"/>
      <c r="M19" s="374" t="n"/>
      <c r="N19" s="387" t="n"/>
      <c r="O19" s="388" t="n"/>
      <c r="P19" s="34" t="n"/>
    </row>
    <row r="20" ht="15.75" customFormat="1" customHeight="1" s="31">
      <c r="B20" s="34" t="n"/>
      <c r="C20" s="119" t="inlineStr">
        <is>
          <t>TENDENCIA</t>
        </is>
      </c>
      <c r="D20" s="344" t="n"/>
      <c r="E20" s="159" t="inlineStr">
        <is>
          <t>Positiva</t>
        </is>
      </c>
      <c r="F20" s="375" t="n"/>
      <c r="G20" s="386" t="n"/>
      <c r="H20" s="194" t="inlineStr">
        <is>
          <t>NIVEL DE SEGREGACIÓN *</t>
        </is>
      </c>
      <c r="I20" s="344" t="n"/>
      <c r="J20" s="159" t="inlineStr">
        <is>
          <t>No Aplica</t>
        </is>
      </c>
      <c r="K20" s="386" t="n"/>
      <c r="L20" s="119" t="inlineStr">
        <is>
          <t>ESCALA</t>
        </is>
      </c>
      <c r="M20" s="330" t="n"/>
      <c r="N20" s="330" t="n"/>
      <c r="O20" s="331" t="n"/>
      <c r="P20" s="34" t="n"/>
    </row>
    <row r="21" ht="15.75" customFormat="1" customHeight="1" s="31">
      <c r="B21" s="34" t="n"/>
      <c r="C21" s="332" t="n"/>
      <c r="D21" s="345" t="n"/>
      <c r="E21" s="389" t="n"/>
      <c r="F21" s="370" t="n"/>
      <c r="G21" s="390" t="n"/>
      <c r="H21" s="332" t="n"/>
      <c r="I21" s="345" t="n"/>
      <c r="J21" s="389" t="n"/>
      <c r="K21" s="390" t="n"/>
      <c r="L21" s="54" t="inlineStr">
        <is>
          <t>Deficiente</t>
        </is>
      </c>
      <c r="M21" s="54" t="inlineStr">
        <is>
          <t>Aceptable</t>
        </is>
      </c>
      <c r="N21" s="54" t="inlineStr">
        <is>
          <t>Bueno</t>
        </is>
      </c>
      <c r="O21" s="54" t="inlineStr">
        <is>
          <t>Excelente</t>
        </is>
      </c>
      <c r="P21" s="34" t="n"/>
    </row>
    <row r="22" ht="15.75" customFormat="1" customHeight="1" s="31">
      <c r="B22" s="34" t="n"/>
      <c r="C22" s="335" t="n"/>
      <c r="D22" s="374" t="n"/>
      <c r="E22" s="387" t="n"/>
      <c r="F22" s="391" t="n"/>
      <c r="G22" s="388" t="n"/>
      <c r="H22" s="335" t="n"/>
      <c r="I22" s="374" t="n"/>
      <c r="J22" s="387" t="n"/>
      <c r="K22" s="388" t="n"/>
      <c r="L22" s="36" t="inlineStr">
        <is>
          <t xml:space="preserve"> 0% - 79.9%</t>
        </is>
      </c>
      <c r="M22" s="37" t="inlineStr">
        <is>
          <t xml:space="preserve"> 80% - 89.9%</t>
        </is>
      </c>
      <c r="N22" s="38" t="inlineStr">
        <is>
          <t>90% - 98%</t>
        </is>
      </c>
      <c r="O22" s="39" t="inlineStr">
        <is>
          <t>98.1% - 100%</t>
        </is>
      </c>
      <c r="P22" s="34" t="n"/>
    </row>
    <row r="23" ht="26.25" customFormat="1" customHeight="1" s="31">
      <c r="B23" s="34" t="n"/>
      <c r="C23" s="119" t="inlineStr">
        <is>
          <t>ORIGEN DE DATOS NUMERADOR</t>
        </is>
      </c>
      <c r="D23" s="331" t="n"/>
      <c r="E23" s="160" t="inlineStr">
        <is>
          <t>Listado interno de respuestas a requerimientos</t>
        </is>
      </c>
      <c r="F23" s="381" t="n"/>
      <c r="G23" s="382" t="n"/>
      <c r="H23" s="392" t="inlineStr">
        <is>
          <t>FRECUENCIA DE LA MEDICIÓN</t>
        </is>
      </c>
      <c r="I23" s="344" t="n"/>
      <c r="J23" s="159" t="inlineStr">
        <is>
          <t>TRIMESTRAL</t>
        </is>
      </c>
      <c r="K23" s="386" t="n"/>
      <c r="L23" s="119" t="inlineStr">
        <is>
          <t>FRECUENCIA DE RESULTADO</t>
        </is>
      </c>
      <c r="M23" s="344" t="n"/>
      <c r="N23" s="159" t="inlineStr">
        <is>
          <t>TRIMESTRAL</t>
        </is>
      </c>
      <c r="O23" s="386" t="n"/>
      <c r="P23" s="34" t="n"/>
    </row>
    <row r="24" ht="26.25" customFormat="1" customHeight="1" s="31">
      <c r="B24" s="34" t="n"/>
      <c r="C24" s="119" t="inlineStr">
        <is>
          <t>ORIGEN DE DATOS DENOMINADOR</t>
        </is>
      </c>
      <c r="D24" s="331" t="n"/>
      <c r="E24" s="160" t="inlineStr">
        <is>
          <t>Listado interno de respuestas a requerimientos</t>
        </is>
      </c>
      <c r="F24" s="381" t="n"/>
      <c r="G24" s="382" t="n"/>
      <c r="H24" s="336" t="n"/>
      <c r="I24" s="374" t="n"/>
      <c r="J24" s="387" t="n"/>
      <c r="K24" s="388" t="n"/>
      <c r="L24" s="335" t="n"/>
      <c r="M24" s="374" t="n"/>
      <c r="N24" s="387" t="n"/>
      <c r="O24" s="388" t="n"/>
      <c r="P24" s="34" t="n"/>
    </row>
    <row r="25" ht="15.75" customFormat="1" customHeight="1" s="31">
      <c r="B25" s="34" t="n"/>
      <c r="C25" s="40" t="n"/>
      <c r="D25" s="40" t="n"/>
      <c r="E25" s="167" t="n"/>
      <c r="F25" s="167" t="n"/>
      <c r="G25" s="40" t="n"/>
      <c r="H25" s="40" t="n"/>
      <c r="I25" s="40" t="n"/>
      <c r="J25" s="167" t="n"/>
      <c r="K25" s="167" t="n"/>
      <c r="L25" s="40" t="n"/>
      <c r="M25" s="40" t="n"/>
      <c r="N25" s="167" t="n"/>
      <c r="O25" s="167" t="n"/>
      <c r="P25" s="34" t="n"/>
    </row>
    <row r="26" ht="15" customFormat="1" customHeight="1" s="31">
      <c r="B26" s="34" t="n"/>
      <c r="C26" s="135" t="inlineStr">
        <is>
          <t>RESULTADOS</t>
        </is>
      </c>
      <c r="D26" s="330" t="n"/>
      <c r="E26" s="330" t="n"/>
      <c r="F26" s="330" t="n"/>
      <c r="G26" s="330" t="n"/>
      <c r="H26" s="330" t="n"/>
      <c r="I26" s="330" t="n"/>
      <c r="J26" s="330" t="n"/>
      <c r="K26" s="330" t="n"/>
      <c r="L26" s="330" t="n"/>
      <c r="M26" s="330" t="n"/>
      <c r="N26" s="330" t="n"/>
      <c r="O26" s="331" t="n"/>
      <c r="P26" s="34" t="n"/>
    </row>
    <row r="27" ht="15" customFormat="1" customHeight="1" s="31">
      <c r="B27" s="34" t="n"/>
      <c r="C27" s="137" t="n"/>
      <c r="D27" s="375" t="n"/>
      <c r="E27" s="375" t="n"/>
      <c r="F27" s="375" t="n"/>
      <c r="G27" s="375" t="n"/>
      <c r="H27" s="375" t="n"/>
      <c r="I27" s="386" t="n"/>
      <c r="J27" s="139" t="inlineStr">
        <is>
          <t>ANÁLISIS DE DATOS</t>
        </is>
      </c>
      <c r="K27" s="327" t="n"/>
      <c r="L27" s="327" t="n"/>
      <c r="M27" s="327" t="n"/>
      <c r="N27" s="327" t="n"/>
      <c r="O27" s="344" t="n"/>
      <c r="P27" s="151" t="n"/>
    </row>
    <row r="28" ht="30.75" customFormat="1" customHeight="1" s="31">
      <c r="B28" s="34" t="n"/>
      <c r="C28" s="389" t="n"/>
      <c r="D28" s="370" t="n"/>
      <c r="E28" s="370" t="n"/>
      <c r="F28" s="370" t="n"/>
      <c r="G28" s="370" t="n"/>
      <c r="H28" s="370" t="n"/>
      <c r="I28" s="390" t="n"/>
      <c r="J28" s="152" t="inlineStr">
        <is>
          <t xml:space="preserve">I TRIMESTRE: De acuerdo al análisis del I Trimestre del 2026, se tuvo en cuenta una muestra de 398 solicitudes de soporte en la herramienta Integradoc, dentro de l 97% de las solicitudes se dio respuesta en un día Hábil, mostrando un nivel Bueno en el cumplimiento del indicador, cabe resaltar que 13 solicitudes se realizaron por fuera del horario laboral correspondiente al proyecto ISU, relacionado con la creación de usuarios y reasignación de procesos.  
II TRIMESTRE: 
III TRIMESTRE:          
IV TRIMESTRE:                      </t>
        </is>
      </c>
      <c r="K28" s="370" t="n"/>
      <c r="L28" s="370" t="n"/>
      <c r="M28" s="370" t="n"/>
      <c r="N28" s="370" t="n"/>
      <c r="O28" s="390" t="n"/>
      <c r="P28" s="370" t="n"/>
    </row>
    <row r="29" ht="27.75" customFormat="1" customHeight="1" s="31">
      <c r="B29" s="34" t="n"/>
      <c r="C29" s="389" t="n"/>
      <c r="D29" s="370" t="n"/>
      <c r="E29" s="370" t="n"/>
      <c r="F29" s="370" t="n"/>
      <c r="G29" s="370" t="n"/>
      <c r="H29" s="370" t="n"/>
      <c r="I29" s="390" t="n"/>
      <c r="J29" s="370" t="n"/>
      <c r="K29" s="370" t="n"/>
      <c r="L29" s="370" t="n"/>
      <c r="M29" s="370" t="n"/>
      <c r="N29" s="370" t="n"/>
      <c r="O29" s="390" t="n"/>
      <c r="P29" s="34" t="n"/>
    </row>
    <row r="30" ht="23.25" customFormat="1" customHeight="1" s="31">
      <c r="B30" s="34" t="n"/>
      <c r="C30" s="389" t="n"/>
      <c r="D30" s="370" t="n"/>
      <c r="E30" s="370" t="n"/>
      <c r="F30" s="370" t="n"/>
      <c r="G30" s="370" t="n"/>
      <c r="H30" s="370" t="n"/>
      <c r="I30" s="390" t="n"/>
      <c r="J30" s="370" t="n"/>
      <c r="K30" s="370" t="n"/>
      <c r="L30" s="370" t="n"/>
      <c r="M30" s="370" t="n"/>
      <c r="N30" s="370" t="n"/>
      <c r="O30" s="390" t="n"/>
      <c r="P30" s="34" t="n"/>
    </row>
    <row r="31" ht="24" customFormat="1" customHeight="1" s="31">
      <c r="B31" s="34" t="n"/>
      <c r="C31" s="389" t="n"/>
      <c r="D31" s="370" t="n"/>
      <c r="E31" s="370" t="n"/>
      <c r="F31" s="370" t="n"/>
      <c r="G31" s="370" t="n"/>
      <c r="H31" s="370" t="n"/>
      <c r="I31" s="390" t="n"/>
      <c r="J31" s="370" t="n"/>
      <c r="K31" s="370" t="n"/>
      <c r="L31" s="370" t="n"/>
      <c r="M31" s="370" t="n"/>
      <c r="N31" s="370" t="n"/>
      <c r="O31" s="390" t="n"/>
      <c r="P31" s="34" t="n"/>
    </row>
    <row r="32" ht="15.75" customFormat="1" customHeight="1" s="31">
      <c r="B32" s="34" t="n"/>
      <c r="C32" s="389" t="n"/>
      <c r="D32" s="370" t="n"/>
      <c r="E32" s="370" t="n"/>
      <c r="F32" s="370" t="n"/>
      <c r="G32" s="370" t="n"/>
      <c r="H32" s="370" t="n"/>
      <c r="I32" s="390" t="n"/>
      <c r="J32" s="370" t="n"/>
      <c r="K32" s="370" t="n"/>
      <c r="L32" s="370" t="n"/>
      <c r="M32" s="370" t="n"/>
      <c r="N32" s="370" t="n"/>
      <c r="O32" s="390" t="n"/>
      <c r="P32" s="34" t="n"/>
    </row>
    <row r="33" ht="16.5" customFormat="1" customHeight="1" s="31">
      <c r="B33" s="34" t="n"/>
      <c r="C33" s="389" t="n"/>
      <c r="D33" s="370" t="n"/>
      <c r="E33" s="370" t="n"/>
      <c r="F33" s="370" t="n"/>
      <c r="G33" s="370" t="n"/>
      <c r="H33" s="370" t="n"/>
      <c r="I33" s="390" t="n"/>
      <c r="J33" s="391" t="n"/>
      <c r="K33" s="391" t="n"/>
      <c r="L33" s="391" t="n"/>
      <c r="M33" s="391" t="n"/>
      <c r="N33" s="391" t="n"/>
      <c r="O33" s="388" t="n"/>
      <c r="P33" s="34" t="n"/>
    </row>
    <row r="34" ht="15.75" customFormat="1" customHeight="1" s="31">
      <c r="B34" s="34" t="n"/>
      <c r="C34" s="389" t="n"/>
      <c r="D34" s="370" t="n"/>
      <c r="E34" s="370" t="n"/>
      <c r="F34" s="370" t="n"/>
      <c r="G34" s="370" t="n"/>
      <c r="H34" s="370" t="n"/>
      <c r="I34" s="390" t="n"/>
      <c r="J34" s="157" t="inlineStr">
        <is>
          <t>ACCIÓN FORMULADA</t>
        </is>
      </c>
      <c r="O34" s="345" t="n"/>
      <c r="P34" s="34" t="n"/>
    </row>
    <row r="35" ht="16.5" customFormat="1" customHeight="1" s="31">
      <c r="B35" s="34" t="n"/>
      <c r="C35" s="389" t="n"/>
      <c r="D35" s="370" t="n"/>
      <c r="E35" s="370" t="n"/>
      <c r="F35" s="370" t="n"/>
      <c r="G35" s="370" t="n"/>
      <c r="H35" s="370" t="n"/>
      <c r="I35" s="390" t="n"/>
      <c r="J35" s="152" t="inlineStr">
        <is>
          <t xml:space="preserve">I TRIMESTRE: Teniendo en cuenta que el número de solicitudes que se revivieron en horario no laboral, se planteó un plan de contingencia, para optimizar los tiempos de respuesta referente a estos procesos de convocatorias ISU de los Gestores del Conocimiento. Realizando previamente a la apretura de la convocatoria la creación de usuarios y asignación de roles.                                                                                                                                                                           
II TRIMESTRE: 
III TRIMESTRE:          
IV TRIMESTRE:                                                                                                                                                                                                                        </t>
        </is>
      </c>
      <c r="K35" s="370" t="n"/>
      <c r="L35" s="370" t="n"/>
      <c r="M35" s="370" t="n"/>
      <c r="N35" s="370" t="n"/>
      <c r="O35" s="390" t="n"/>
      <c r="P35" s="34" t="n"/>
    </row>
    <row r="36" ht="15.75" customFormat="1" customHeight="1" s="31">
      <c r="B36" s="34" t="n"/>
      <c r="C36" s="389" t="n"/>
      <c r="D36" s="370" t="n"/>
      <c r="E36" s="370" t="n"/>
      <c r="F36" s="370" t="n"/>
      <c r="G36" s="370" t="n"/>
      <c r="H36" s="370" t="n"/>
      <c r="I36" s="390" t="n"/>
      <c r="J36" s="370" t="n"/>
      <c r="K36" s="370" t="n"/>
      <c r="L36" s="370" t="n"/>
      <c r="M36" s="370" t="n"/>
      <c r="N36" s="370" t="n"/>
      <c r="O36" s="390" t="n"/>
      <c r="P36" s="34" t="n"/>
    </row>
    <row r="37" ht="15.75" customFormat="1" customHeight="1" s="31">
      <c r="B37" s="34" t="n"/>
      <c r="C37" s="389" t="n"/>
      <c r="D37" s="370" t="n"/>
      <c r="E37" s="370" t="n"/>
      <c r="F37" s="370" t="n"/>
      <c r="G37" s="370" t="n"/>
      <c r="H37" s="370" t="n"/>
      <c r="I37" s="390" t="n"/>
      <c r="J37" s="370" t="n"/>
      <c r="K37" s="370" t="n"/>
      <c r="L37" s="370" t="n"/>
      <c r="M37" s="370" t="n"/>
      <c r="N37" s="370" t="n"/>
      <c r="O37" s="390" t="n"/>
      <c r="P37" s="34" t="n"/>
    </row>
    <row r="38" ht="15.75" customFormat="1" customHeight="1" s="31">
      <c r="B38" s="34" t="n"/>
      <c r="C38" s="389" t="n"/>
      <c r="D38" s="370" t="n"/>
      <c r="E38" s="370" t="n"/>
      <c r="F38" s="370" t="n"/>
      <c r="G38" s="370" t="n"/>
      <c r="H38" s="370" t="n"/>
      <c r="I38" s="390" t="n"/>
      <c r="J38" s="370" t="n"/>
      <c r="K38" s="370" t="n"/>
      <c r="L38" s="370" t="n"/>
      <c r="M38" s="370" t="n"/>
      <c r="N38" s="370" t="n"/>
      <c r="O38" s="390" t="n"/>
      <c r="P38" s="34" t="n"/>
    </row>
    <row r="39" ht="30.75" customFormat="1" customHeight="1" s="31">
      <c r="B39" s="34" t="n"/>
      <c r="C39" s="389" t="n"/>
      <c r="D39" s="370" t="n"/>
      <c r="E39" s="370" t="n"/>
      <c r="F39" s="370" t="n"/>
      <c r="G39" s="370" t="n"/>
      <c r="H39" s="370" t="n"/>
      <c r="I39" s="390" t="n"/>
      <c r="J39" s="370" t="n"/>
      <c r="K39" s="370" t="n"/>
      <c r="L39" s="370" t="n"/>
      <c r="M39" s="370" t="n"/>
      <c r="N39" s="370" t="n"/>
      <c r="O39" s="390" t="n"/>
      <c r="P39" s="34" t="n"/>
    </row>
    <row r="40" ht="16.5" customFormat="1" customHeight="1" s="31">
      <c r="B40" s="34" t="n"/>
      <c r="C40" s="389" t="n"/>
      <c r="D40" s="370" t="n"/>
      <c r="E40" s="370" t="n"/>
      <c r="F40" s="370" t="n"/>
      <c r="G40" s="370" t="n"/>
      <c r="H40" s="370" t="n"/>
      <c r="I40" s="390" t="n"/>
      <c r="J40" s="391" t="n"/>
      <c r="K40" s="391" t="n"/>
      <c r="L40" s="391" t="n"/>
      <c r="M40" s="391" t="n"/>
      <c r="N40" s="391" t="n"/>
      <c r="O40" s="388" t="n"/>
      <c r="P40" s="34" t="n"/>
    </row>
    <row r="41" ht="15.75" customFormat="1" customHeight="1" s="31">
      <c r="B41" s="34" t="n"/>
      <c r="C41" s="389" t="n"/>
      <c r="D41" s="370" t="n"/>
      <c r="E41" s="370" t="n"/>
      <c r="F41" s="370" t="n"/>
      <c r="G41" s="370" t="n"/>
      <c r="H41" s="370" t="n"/>
      <c r="I41" s="390" t="n"/>
      <c r="J41" s="157" t="inlineStr">
        <is>
          <t xml:space="preserve">RESPONSABLE </t>
        </is>
      </c>
      <c r="O41" s="345" t="n"/>
      <c r="P41" s="34" t="n"/>
    </row>
    <row r="42" ht="15.75" customFormat="1" customHeight="1" s="31">
      <c r="B42" s="34" t="n"/>
      <c r="C42" s="389" t="n"/>
      <c r="D42" s="370" t="n"/>
      <c r="E42" s="370" t="n"/>
      <c r="F42" s="370" t="n"/>
      <c r="G42" s="370" t="n"/>
      <c r="H42" s="370" t="n"/>
      <c r="I42" s="390" t="n"/>
      <c r="J42" s="141">
        <f>+E14</f>
        <v/>
      </c>
      <c r="K42" s="370" t="n"/>
      <c r="L42" s="370" t="n"/>
      <c r="M42" s="370" t="n"/>
      <c r="N42" s="370" t="n"/>
      <c r="O42" s="390" t="n"/>
      <c r="P42" s="34" t="n"/>
    </row>
    <row r="43" ht="16.5" customFormat="1" customHeight="1" s="31">
      <c r="B43" s="34" t="n"/>
      <c r="C43" s="387" t="n"/>
      <c r="D43" s="391" t="n"/>
      <c r="E43" s="391" t="n"/>
      <c r="F43" s="391" t="n"/>
      <c r="G43" s="391" t="n"/>
      <c r="H43" s="391" t="n"/>
      <c r="I43" s="388" t="n"/>
      <c r="J43" s="143" t="n"/>
      <c r="K43" s="391" t="n"/>
      <c r="L43" s="391" t="n"/>
      <c r="M43" s="391" t="n"/>
      <c r="N43" s="391" t="n"/>
      <c r="O43" s="388" t="n"/>
      <c r="P43" s="34" t="n"/>
    </row>
    <row r="44" ht="16.5" customFormat="1" customHeight="1" s="31">
      <c r="B44" s="34" t="n"/>
      <c r="C44" s="41" t="n"/>
      <c r="D44" s="41" t="n"/>
      <c r="E44" s="41" t="n"/>
      <c r="F44" s="41" t="n"/>
      <c r="G44" s="41" t="n"/>
      <c r="H44" s="41" t="n"/>
      <c r="I44" s="41" t="n"/>
      <c r="J44" s="41" t="n"/>
      <c r="K44" s="41" t="n"/>
      <c r="L44" s="41" t="n"/>
      <c r="M44" s="41" t="n"/>
      <c r="N44" s="41" t="n"/>
      <c r="O44" s="41" t="n"/>
      <c r="P44" s="34" t="n"/>
    </row>
    <row r="45" ht="15" customFormat="1" customHeight="1" s="43">
      <c r="B45" s="42" t="n"/>
      <c r="C45" s="393" t="inlineStr">
        <is>
          <t>PERIODO DE EVALUACIÓN</t>
        </is>
      </c>
      <c r="D45" s="336" t="n"/>
      <c r="E45" s="336" t="n"/>
      <c r="F45" s="336" t="n"/>
      <c r="G45" s="336" t="n"/>
      <c r="H45" s="336" t="n"/>
      <c r="I45" s="336" t="n"/>
      <c r="J45" s="336" t="n"/>
      <c r="K45" s="336" t="n"/>
      <c r="L45" s="336" t="n"/>
      <c r="M45" s="336" t="n"/>
      <c r="N45" s="336" t="n"/>
      <c r="O45" s="374" t="n"/>
      <c r="P45" s="42" t="n"/>
    </row>
    <row r="46" customFormat="1" s="43">
      <c r="B46" s="42" t="n"/>
      <c r="C46" s="119" t="inlineStr">
        <is>
          <t>MES</t>
        </is>
      </c>
      <c r="D46" s="54">
        <f>IF(J23="MENSUAL","ENERO",IF(J23="TRIMESTRAL","MARZO",IF(J23="SEMESTRAL","JUNIO",IF(J23="ANUAL",YEAR(TODAY()),""))))</f>
        <v/>
      </c>
      <c r="E46" s="54">
        <f>IF(J23="MENSUAL","FEBRERO",IF(J23="TRIMESTRAL","JUNIO",IF(J23="SEMESTRAL","DICIEMBRE","")))</f>
        <v/>
      </c>
      <c r="F46" s="54">
        <f>IF(J23="MENSUAL","MARZO",IF(J23="TRIMESTRAL","SEPTIEMBRE",""))</f>
        <v/>
      </c>
      <c r="G46" s="54">
        <f>IF(J23="MENSUAL","ABRIL",IF(J23="TRIMESTRAL","DICIEMBRE",""))</f>
        <v/>
      </c>
      <c r="H46" s="54">
        <f>IF(J23="MENSUAL","MAYO","")</f>
        <v/>
      </c>
      <c r="I46" s="54">
        <f>IF(J23="MENSUAL","JUNIO","")</f>
        <v/>
      </c>
      <c r="J46" s="54">
        <f>IF(J23="MENSUAL","JULIO","")</f>
        <v/>
      </c>
      <c r="K46" s="54">
        <f>IF(J23="MENSUAL","AGOSTO","")</f>
        <v/>
      </c>
      <c r="L46" s="54">
        <f>IF(J23="MENSUAL","SEPTIEMBRE","")</f>
        <v/>
      </c>
      <c r="M46" s="54">
        <f>IF(J23="MENSUAL","OCTUBRE","")</f>
        <v/>
      </c>
      <c r="N46" s="54">
        <f>IF(J23="MENSUAL","NOVIEMBRE","")</f>
        <v/>
      </c>
      <c r="O46" s="54">
        <f>IF(J23="MENSUAL","DICIEMBRE","")</f>
        <v/>
      </c>
      <c r="P46" s="42" t="n"/>
    </row>
    <row r="47" ht="46.5" customFormat="1" customHeight="1" s="43">
      <c r="B47" s="42" t="n"/>
      <c r="C47" s="194">
        <f>G18</f>
        <v/>
      </c>
      <c r="D47" s="54" t="n">
        <v>385</v>
      </c>
      <c r="E47" s="159" t="n"/>
      <c r="F47" s="159" t="n"/>
      <c r="G47" s="159" t="n"/>
      <c r="H47" s="159" t="n"/>
      <c r="I47" s="159" t="n"/>
      <c r="J47" s="159" t="n"/>
      <c r="K47" s="159" t="n"/>
      <c r="L47" s="159" t="n"/>
      <c r="M47" s="159" t="n"/>
      <c r="N47" s="159" t="n"/>
      <c r="O47" s="159" t="n"/>
      <c r="P47" s="42" t="n"/>
    </row>
    <row r="48" ht="48" customFormat="1" customHeight="1" s="43">
      <c r="B48" s="42" t="n"/>
      <c r="C48" s="194">
        <f>G19</f>
        <v/>
      </c>
      <c r="D48" s="54" t="n">
        <v>398</v>
      </c>
      <c r="E48" s="159" t="n"/>
      <c r="F48" s="159" t="n"/>
      <c r="G48" s="159" t="n"/>
      <c r="H48" s="159" t="n"/>
      <c r="I48" s="159" t="n"/>
      <c r="J48" s="159" t="n"/>
      <c r="K48" s="159" t="n"/>
      <c r="L48" s="159" t="n"/>
      <c r="M48" s="159" t="n"/>
      <c r="N48" s="159" t="n"/>
      <c r="O48" s="159" t="n"/>
      <c r="P48" s="44" t="n"/>
    </row>
    <row r="49" customFormat="1" s="43">
      <c r="B49" s="42" t="n"/>
      <c r="C49" s="57" t="inlineStr">
        <is>
          <t xml:space="preserve">VALOR </t>
        </is>
      </c>
      <c r="D49" s="59">
        <f>IFERROR(IF($E$17=1,D47/D48,IF($E$17=2,D47,"")),"")</f>
        <v/>
      </c>
      <c r="E49" s="59">
        <f>IFERROR(IF($E$17=1,E47/E48,IF($E$17=2,E47,"")),"")</f>
        <v/>
      </c>
      <c r="F49" s="59">
        <f>IFERROR(IF($E$17=1,F47/F48,IF($E$17=2,F47,"")),"")</f>
        <v/>
      </c>
      <c r="G49" s="59">
        <f>IFERROR(IF($E$17=1,G47/G48,IF($E$17=2,G47,"")),"")</f>
        <v/>
      </c>
      <c r="H49" s="59">
        <f>IFERROR(IF($E$17=1,H47/H48,IF($E$17=2,H47,"")),"")</f>
        <v/>
      </c>
      <c r="I49" s="59">
        <f>IFERROR(IF($E$17=1,I47/I48,IF($E$17=2,I47,"")),"")</f>
        <v/>
      </c>
      <c r="J49" s="59">
        <f>IFERROR(IF($E$17=1,J47/J48,IF($E$17=2,J47,"")),"")</f>
        <v/>
      </c>
      <c r="K49" s="59">
        <f>IFERROR(IF($E$17=1,K47/K48,IF($E$17=2,K47,"")),"")</f>
        <v/>
      </c>
      <c r="L49" s="59">
        <f>IFERROR(IF($E$17=1,L47/L48,IF($E$17=2,L47,"")),"")</f>
        <v/>
      </c>
      <c r="M49" s="59">
        <f>IFERROR(IF($E$17=1,M47/M48,IF($E$17=2,M47,"")),"")</f>
        <v/>
      </c>
      <c r="N49" s="59">
        <f>IFERROR(IF($E$17=1,N47/N48,IF($E$17=2,N47,"")),"")</f>
        <v/>
      </c>
      <c r="O49" s="59">
        <f>IFERROR(IF($E$17=1,O47/O48,IF($E$17=2,O47,"")),"")</f>
        <v/>
      </c>
      <c r="P49" s="42" t="n"/>
    </row>
    <row r="50" customFormat="1" s="43">
      <c r="B50" s="42" t="n"/>
      <c r="C50" s="58" t="inlineStr">
        <is>
          <t>META PONDERADA</t>
        </is>
      </c>
      <c r="D50" s="5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5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59">
        <f>IF(AND(N23="ANUAL",J23="MENSUAL"),N17/12+E50,IF(AND(N23="ANUAL",J23="TRIMESTRAL"),N17/4+E50,IF(AND(N23="SEMESTRAL",J23="MENSUAL"),N17/6+E50,IF(AND(N23="SEMESTRAL",J23="TRIMESTRAL"),N17/2,IF(AND(N23="TRIMESTRAL",J23="MENSUAL"),N17/3+E50,IF(AND(N23="TRIMESTRAL",J23="TRIMESTRAL"),N17,IF(AND(N23="MENSUAL",J23="MENSUAL"),N17,"")))))))</f>
        <v/>
      </c>
      <c r="G50" s="59">
        <f>IF(AND(N23="ANUAL",J23="MENSUAL"),N17/12+F50,IF(AND(N23="ANUAL",J23="TRIMESTRAL"),N17/4+F50,IF(AND(N23="SEMESTRAL",J23="MENSUAL"),N17/6+F50,IF(AND(N23="SEMESTRAL",J23="TRIMESTRAL"),N17/2+F50,IF(AND(N23="TRIMESTRAL",J23="MENSUAL"),N17/3,IF(AND(N23="TRIMESTRAL",J23="TRIMESTRAL"),N17,IF(AND(N23="MENSUAL",J23="MENSUAL"),N17,"")))))))</f>
        <v/>
      </c>
      <c r="H50" s="59">
        <f>IF(AND($N$23="ANUAL",$J$23="MENSUAL"),$N$17/12+G50,IF(AND(N23="SEMESTRAL",J23="MENSUAL"),N17/6+G50,IF(AND(N23="TRIMESTRAL",J23="MENSUAL"),N17/3+G50,IF(AND(N23="MENSUAL",J23="MENSUAL"),N17,""))))</f>
        <v/>
      </c>
      <c r="I50" s="59">
        <f>IF(AND($N$23="ANUAL",$J$23="MENSUAL"),$N$17/12+H50,IF(AND(N23="SEMESTRAL",J23="MENSUAL"),N17/6+H50,IF(AND(N23="TRIMESTRAL",J23="MENSUAL"),N17/3+H50,IF(AND(N23="MENSUAL",J23="MENSUAL"),N17,""))))</f>
        <v/>
      </c>
      <c r="J50" s="59">
        <f>IF(AND($N$23="ANUAL",$J$23="MENSUAL"),$N$17/12+I50,IF(AND(N23="SEMESTRAL",J23="MENSUAL"),N17/6,IF(AND(N23="TRIMESTRAL",J23="MENSUAL"),N17/3,IF(AND(N23="MENSUAL",J23="MENSUAL"),N17,""))))</f>
        <v/>
      </c>
      <c r="K50" s="59">
        <f>IF(AND($N$23="ANUAL",$J$23="MENSUAL"),$N$17/12+J50,IF(AND(N23="SEMESTRAL",J23="MENSUAL"),N17/6+J50,IF(AND(N23="TRIMESTRAL",J23="MENSUAL"),N17/3+J50,IF(AND(N23="MENSUAL",J23="MENSUAL"),N17,""))))</f>
        <v/>
      </c>
      <c r="L50" s="59">
        <f>IF(AND($N$23="ANUAL",$J$23="MENSUAL"),$N$17/12+K50,IF(AND(N23="SEMESTRAL",J23="MENSUAL"),N17/6+K50,IF(AND(N23="TRIMESTRAL",J23="MENSUAL"),N17/3+K50,IF(AND(N23="MENSUAL",J23="MENSUAL"),N17,""))))</f>
        <v/>
      </c>
      <c r="M50" s="59">
        <f>IF(AND($N$23="ANUAL",$J$23="MENSUAL"),$N$17/12+L50,IF(AND(N23="SEMESTRAL",J23="MENSUAL"),N17/6+L50,IF(AND(N23="TRIMESTRAL",J23="MENSUAL"),N17/3,IF(AND(N23="MENSUAL",J23="MENSUAL"),N17,""))))</f>
        <v/>
      </c>
      <c r="N50" s="59">
        <f>IF(AND($N$23="ANUAL",$J$23="MENSUAL"),$N$17/12+M50,IF(AND(N23="SEMESTRAL",J23="MENSUAL"),N17/6+M50,IF(AND(N23="TRIMESTRAL",J23="MENSUAL"),N17/3+M50,IF(AND(N23="MENSUAL",J23="MENSUAL"),N17,""))))</f>
        <v/>
      </c>
      <c r="O50" s="59">
        <f>IF(AND($N$23="ANUAL",$J$23="MENSUAL"),$N$17/12+N50,IF(AND(N23="SEMESTRAL",J23="MENSUAL"),N17/6+N50,IF(AND(N23="TRIMESTRAL",J23="MENSUAL"),N17/3+N50,IF(AND(N23="MENSUAL",J23="MENSUAL"),N17,""))))</f>
        <v/>
      </c>
      <c r="P50" s="42" t="n"/>
    </row>
    <row r="51" customFormat="1" s="43">
      <c r="B51" s="42" t="n"/>
      <c r="C51" s="41" t="n"/>
      <c r="D51" s="41" t="n"/>
      <c r="E51" s="41" t="n"/>
      <c r="F51" s="41" t="n"/>
      <c r="G51" s="41" t="n"/>
      <c r="H51" s="41" t="n"/>
      <c r="I51" s="41" t="n"/>
      <c r="J51" s="41" t="n"/>
      <c r="K51" s="41" t="n"/>
      <c r="L51" s="41" t="n"/>
      <c r="M51" s="41" t="n"/>
      <c r="N51" s="41" t="n"/>
      <c r="O51" s="41" t="n"/>
      <c r="P51" s="42" t="n"/>
    </row>
    <row r="52" customFormat="1" s="46">
      <c r="A52" s="45" t="n"/>
      <c r="B52" s="13" t="n"/>
      <c r="C52" s="148" t="inlineStr">
        <is>
          <t>NIVEL DE SEGREGACIÓN *</t>
        </is>
      </c>
      <c r="D52" s="327" t="n"/>
      <c r="E52" s="327" t="n"/>
      <c r="F52" s="327" t="n"/>
      <c r="G52" s="327" t="n"/>
      <c r="H52" s="327" t="n"/>
      <c r="I52" s="327" t="n"/>
      <c r="J52" s="327" t="n"/>
      <c r="K52" s="327" t="n"/>
      <c r="L52" s="327" t="n"/>
      <c r="M52" s="327" t="n"/>
      <c r="N52" s="327" t="n"/>
      <c r="O52" s="344" t="n"/>
      <c r="P52" s="13" t="n"/>
      <c r="Q52" s="45" t="n"/>
      <c r="R52" s="45" t="n"/>
      <c r="S52" s="45" t="n"/>
      <c r="T52" s="45" t="n"/>
      <c r="U52" s="45" t="n"/>
      <c r="V52" s="45" t="n"/>
      <c r="W52" s="45" t="n"/>
      <c r="X52" s="45" t="n"/>
      <c r="Y52" s="45" t="n"/>
      <c r="Z52" s="45" t="n"/>
      <c r="AA52" s="45" t="n"/>
      <c r="AB52" s="45" t="n"/>
    </row>
    <row r="53" customFormat="1" s="46">
      <c r="A53" s="45" t="n"/>
      <c r="B53" s="13" t="n"/>
      <c r="C53" s="149" t="inlineStr">
        <is>
          <t>UNIDAD SEGREGADA (Ej. Facultad, Programa Académico, Área)</t>
        </is>
      </c>
      <c r="D53" s="394" t="n"/>
      <c r="E53" s="394" t="n"/>
      <c r="F53" s="395" t="n"/>
      <c r="G53" s="150" t="inlineStr">
        <is>
          <t>RESULTADO</t>
        </is>
      </c>
      <c r="H53" s="394" t="n"/>
      <c r="I53" s="394" t="n"/>
      <c r="J53" s="395" t="n"/>
      <c r="K53" s="150" t="inlineStr">
        <is>
          <t>ANALISIS DE DATOS SEGREGADO</t>
        </is>
      </c>
      <c r="L53" s="394" t="n"/>
      <c r="M53" s="394" t="n"/>
      <c r="N53" s="394" t="n"/>
      <c r="O53" s="395" t="n"/>
      <c r="P53" s="13" t="n"/>
      <c r="Q53" s="45" t="n"/>
      <c r="R53" s="45" t="n"/>
      <c r="S53" s="45" t="n"/>
      <c r="T53" s="45" t="n"/>
      <c r="U53" s="45" t="n"/>
      <c r="V53" s="45" t="n"/>
      <c r="W53" s="45" t="n"/>
      <c r="X53" s="45" t="n"/>
      <c r="Y53" s="45" t="n"/>
      <c r="Z53" s="45" t="n"/>
      <c r="AA53" s="45" t="n"/>
      <c r="AB53" s="45" t="n"/>
    </row>
    <row r="54" customFormat="1" s="46">
      <c r="A54" s="45" t="n"/>
      <c r="B54" s="13" t="n"/>
      <c r="C54" s="132" t="n"/>
      <c r="D54" s="396" t="n"/>
      <c r="E54" s="396" t="n"/>
      <c r="F54" s="397" t="n"/>
      <c r="G54" s="134" t="n"/>
      <c r="H54" s="396" t="n"/>
      <c r="I54" s="396" t="n"/>
      <c r="J54" s="397" t="n"/>
      <c r="K54" s="132" t="n"/>
      <c r="L54" s="396" t="n"/>
      <c r="M54" s="396" t="n"/>
      <c r="N54" s="396" t="n"/>
      <c r="O54" s="397" t="n"/>
      <c r="P54" s="13" t="n"/>
      <c r="Q54" s="45" t="n"/>
      <c r="R54" s="45" t="n"/>
      <c r="S54" s="45" t="n"/>
      <c r="T54" s="45" t="n"/>
      <c r="U54" s="45" t="n"/>
      <c r="V54" s="45" t="n"/>
      <c r="W54" s="45" t="n"/>
      <c r="X54" s="45" t="n"/>
      <c r="Y54" s="45" t="n"/>
      <c r="Z54" s="45" t="n"/>
      <c r="AA54" s="45" t="n"/>
      <c r="AB54" s="45" t="n"/>
    </row>
    <row r="55" customFormat="1" s="46">
      <c r="A55" s="45" t="n"/>
      <c r="B55" s="13" t="n"/>
      <c r="C55" s="132" t="n"/>
      <c r="D55" s="396" t="n"/>
      <c r="E55" s="396" t="n"/>
      <c r="F55" s="397" t="n"/>
      <c r="G55" s="134" t="n"/>
      <c r="H55" s="396" t="n"/>
      <c r="I55" s="396" t="n"/>
      <c r="J55" s="397" t="n"/>
      <c r="K55" s="132" t="n"/>
      <c r="L55" s="396" t="n"/>
      <c r="M55" s="396" t="n"/>
      <c r="N55" s="396" t="n"/>
      <c r="O55" s="397" t="n"/>
      <c r="P55" s="13" t="n"/>
      <c r="Q55" s="45" t="n"/>
      <c r="R55" s="45" t="n"/>
      <c r="S55" s="45" t="n"/>
      <c r="T55" s="45" t="n"/>
      <c r="U55" s="45" t="n"/>
      <c r="V55" s="45" t="n"/>
      <c r="W55" s="45" t="n"/>
      <c r="X55" s="45" t="n"/>
      <c r="Y55" s="45" t="n"/>
      <c r="Z55" s="45" t="n"/>
      <c r="AA55" s="45" t="n"/>
      <c r="AB55" s="45" t="n"/>
    </row>
    <row r="56" customFormat="1" s="46">
      <c r="A56" s="45" t="n"/>
      <c r="B56" s="13" t="n"/>
      <c r="C56" s="132" t="n"/>
      <c r="D56" s="396" t="n"/>
      <c r="E56" s="396" t="n"/>
      <c r="F56" s="397" t="n"/>
      <c r="G56" s="134" t="n"/>
      <c r="H56" s="396" t="n"/>
      <c r="I56" s="396" t="n"/>
      <c r="J56" s="397" t="n"/>
      <c r="K56" s="132" t="n"/>
      <c r="L56" s="396" t="n"/>
      <c r="M56" s="396" t="n"/>
      <c r="N56" s="396" t="n"/>
      <c r="O56" s="397" t="n"/>
      <c r="P56" s="13" t="n"/>
      <c r="Q56" s="45" t="n"/>
      <c r="R56" s="45" t="n"/>
      <c r="S56" s="45" t="n"/>
      <c r="T56" s="45" t="n"/>
      <c r="U56" s="45" t="n"/>
      <c r="V56" s="45" t="n"/>
      <c r="W56" s="45" t="n"/>
      <c r="X56" s="45" t="n"/>
      <c r="Y56" s="45" t="n"/>
      <c r="Z56" s="45" t="n"/>
      <c r="AA56" s="45" t="n"/>
      <c r="AB56" s="45" t="n"/>
    </row>
    <row r="57" customFormat="1" s="46">
      <c r="A57" s="45" t="n"/>
      <c r="B57" s="13" t="n"/>
      <c r="C57" s="132" t="n"/>
      <c r="D57" s="396" t="n"/>
      <c r="E57" s="396" t="n"/>
      <c r="F57" s="397" t="n"/>
      <c r="G57" s="132" t="n"/>
      <c r="H57" s="396" t="n"/>
      <c r="I57" s="396" t="n"/>
      <c r="J57" s="397" t="n"/>
      <c r="K57" s="132" t="n"/>
      <c r="L57" s="396" t="n"/>
      <c r="M57" s="396" t="n"/>
      <c r="N57" s="396" t="n"/>
      <c r="O57" s="397" t="n"/>
      <c r="P57" s="13" t="n"/>
      <c r="Q57" s="45" t="n"/>
      <c r="R57" s="45" t="n"/>
      <c r="S57" s="45" t="n"/>
      <c r="T57" s="45" t="n"/>
      <c r="U57" s="45" t="n"/>
      <c r="V57" s="45" t="n"/>
      <c r="W57" s="45" t="n"/>
      <c r="X57" s="45" t="n"/>
      <c r="Y57" s="45" t="n"/>
      <c r="Z57" s="45" t="n"/>
      <c r="AA57" s="45" t="n"/>
      <c r="AB57" s="45" t="n"/>
    </row>
    <row r="58" customFormat="1" s="46">
      <c r="A58" s="45" t="n"/>
      <c r="B58" s="13" t="n"/>
      <c r="C58" s="132" t="n"/>
      <c r="D58" s="396" t="n"/>
      <c r="E58" s="396" t="n"/>
      <c r="F58" s="397" t="n"/>
      <c r="G58" s="132" t="n"/>
      <c r="H58" s="396" t="n"/>
      <c r="I58" s="396" t="n"/>
      <c r="J58" s="397" t="n"/>
      <c r="K58" s="132" t="n"/>
      <c r="L58" s="396" t="n"/>
      <c r="M58" s="396" t="n"/>
      <c r="N58" s="396" t="n"/>
      <c r="O58" s="397" t="n"/>
      <c r="P58" s="13" t="n"/>
      <c r="Q58" s="45" t="n"/>
      <c r="R58" s="45" t="n"/>
      <c r="S58" s="45" t="n"/>
      <c r="T58" s="45" t="n"/>
      <c r="U58" s="45" t="n"/>
      <c r="V58" s="45" t="n"/>
      <c r="W58" s="45" t="n"/>
      <c r="X58" s="45" t="n"/>
      <c r="Y58" s="45" t="n"/>
      <c r="Z58" s="45" t="n"/>
      <c r="AA58" s="45" t="n"/>
      <c r="AB58" s="45" t="n"/>
    </row>
    <row r="59" customFormat="1" s="46">
      <c r="A59" s="45" t="n"/>
      <c r="B59" s="13" t="n"/>
      <c r="C59" s="132" t="n"/>
      <c r="D59" s="396" t="n"/>
      <c r="E59" s="396" t="n"/>
      <c r="F59" s="397" t="n"/>
      <c r="G59" s="132" t="n"/>
      <c r="H59" s="396" t="n"/>
      <c r="I59" s="396" t="n"/>
      <c r="J59" s="397" t="n"/>
      <c r="K59" s="132" t="n"/>
      <c r="L59" s="396" t="n"/>
      <c r="M59" s="396" t="n"/>
      <c r="N59" s="396" t="n"/>
      <c r="O59" s="397" t="n"/>
      <c r="P59" s="13" t="n"/>
      <c r="Q59" s="45" t="n"/>
      <c r="R59" s="45" t="n"/>
      <c r="S59" s="45" t="n"/>
      <c r="T59" s="45" t="n"/>
      <c r="U59" s="45" t="n"/>
      <c r="V59" s="45" t="n"/>
      <c r="W59" s="45" t="n"/>
      <c r="X59" s="45" t="n"/>
      <c r="Y59" s="45" t="n"/>
      <c r="Z59" s="45" t="n"/>
      <c r="AA59" s="45" t="n"/>
      <c r="AB59" s="45" t="n"/>
    </row>
    <row r="60" customFormat="1" s="46">
      <c r="A60" s="45" t="n"/>
      <c r="B60" s="13" t="n"/>
      <c r="C60" s="133" t="n"/>
      <c r="D60" s="398" t="n"/>
      <c r="E60" s="398" t="n"/>
      <c r="F60" s="398" t="n"/>
      <c r="G60" s="133" t="n"/>
      <c r="H60" s="398" t="n"/>
      <c r="I60" s="398" t="n"/>
      <c r="J60" s="398" t="n"/>
      <c r="K60" s="133" t="n"/>
      <c r="L60" s="398" t="n"/>
      <c r="M60" s="398" t="n"/>
      <c r="N60" s="398" t="n"/>
      <c r="O60" s="398" t="n"/>
      <c r="P60" s="13" t="n"/>
      <c r="Q60" s="45" t="n"/>
      <c r="R60" s="45" t="n"/>
      <c r="S60" s="45" t="n"/>
      <c r="T60" s="45" t="n"/>
      <c r="U60" s="45" t="n"/>
      <c r="V60" s="45" t="n"/>
      <c r="W60" s="45" t="n"/>
      <c r="X60" s="45" t="n"/>
      <c r="Y60" s="45" t="n"/>
      <c r="Z60" s="45" t="n"/>
      <c r="AA60" s="45" t="n"/>
      <c r="AB60" s="45" t="n"/>
    </row>
    <row r="61" customFormat="1" s="46">
      <c r="A61" s="45" t="n"/>
      <c r="B61" s="13" t="n"/>
      <c r="C61" s="47" t="n"/>
      <c r="D61" s="48" t="n"/>
      <c r="E61" s="48" t="n"/>
      <c r="F61" s="48" t="n"/>
      <c r="G61" s="48" t="n"/>
      <c r="H61" s="48" t="n"/>
      <c r="I61" s="48" t="n"/>
      <c r="J61" s="48" t="n"/>
      <c r="K61" s="48" t="n"/>
      <c r="L61" s="48" t="n"/>
      <c r="M61" s="48" t="n"/>
      <c r="N61" s="48" t="n"/>
      <c r="O61" s="48" t="n"/>
      <c r="P61" s="13" t="n"/>
      <c r="Q61" s="45" t="n"/>
      <c r="R61" s="45" t="n"/>
      <c r="S61" s="45" t="n"/>
      <c r="T61" s="45" t="n"/>
      <c r="U61" s="45" t="n"/>
      <c r="V61" s="45" t="n"/>
      <c r="W61" s="45" t="n"/>
      <c r="X61" s="45" t="n"/>
      <c r="Y61" s="45" t="n"/>
      <c r="Z61" s="45" t="n"/>
      <c r="AA61" s="45" t="n"/>
      <c r="AB61" s="45" t="n"/>
    </row>
    <row r="62" ht="56.25" customFormat="1" customHeight="1" s="46">
      <c r="A62" s="45" t="n"/>
      <c r="B62" s="13" t="n"/>
      <c r="C62" s="117" t="inlineStr">
        <is>
          <t xml:space="preserve">Diagonal 18 No. 20-29 Fusagasugá – Cundinamarca
Teléfono (601)  8281483 Línea Gratuita 018000180414
www.ucundinamarca.edu.co   E-mail:  info@ucundinamarca.edu.co
NIT: 890.680.062-2                                                                             </t>
        </is>
      </c>
      <c r="P62" s="13" t="n"/>
      <c r="Q62" s="45" t="n"/>
      <c r="R62" s="45" t="n"/>
      <c r="S62" s="45" t="n"/>
      <c r="T62" s="45" t="n"/>
      <c r="U62" s="45" t="n"/>
      <c r="V62" s="45" t="n"/>
      <c r="W62" s="45" t="n"/>
      <c r="X62" s="45" t="n"/>
      <c r="Y62" s="45" t="n"/>
      <c r="Z62" s="45" t="n"/>
      <c r="AA62" s="45" t="n"/>
      <c r="AB62" s="45" t="n"/>
    </row>
    <row r="63" ht="44.25" customFormat="1" customHeight="1" s="46">
      <c r="A63" s="45" t="n"/>
      <c r="B63" s="13" t="n"/>
      <c r="C63" s="118" t="inlineStr">
        <is>
          <t>Documento controlado por el Sistema de Gestión de la Calidad
Asegúrese que corresponde a la última versión consultando el Portal Institucional</t>
        </is>
      </c>
      <c r="P63" s="13" t="n"/>
      <c r="Q63" s="45" t="n"/>
      <c r="R63" s="45" t="n"/>
      <c r="S63" s="45" t="n"/>
      <c r="T63" s="45" t="n"/>
      <c r="U63" s="45" t="n"/>
      <c r="V63" s="45" t="n"/>
      <c r="W63" s="45" t="n"/>
      <c r="X63" s="45" t="n"/>
      <c r="Y63" s="45" t="n"/>
      <c r="Z63" s="45" t="n"/>
      <c r="AA63" s="45" t="n"/>
      <c r="AB63" s="45" t="n"/>
    </row>
    <row r="66" customFormat="1" s="50">
      <c r="C66" s="49" t="n"/>
      <c r="D66" s="49" t="n"/>
      <c r="E66" s="49" t="n"/>
      <c r="F66" s="49" t="n"/>
      <c r="G66" s="49" t="n"/>
      <c r="H66" s="49" t="n"/>
      <c r="I66" s="49" t="n"/>
      <c r="J66" s="49" t="n"/>
      <c r="K66" s="49" t="n"/>
      <c r="L66" s="49" t="n"/>
      <c r="M66" s="49" t="n"/>
      <c r="N66" s="49" t="n"/>
      <c r="O66" s="49" t="n"/>
    </row>
    <row r="67" customFormat="1" s="50">
      <c r="C67" s="49" t="n"/>
      <c r="D67" s="49" t="n"/>
      <c r="E67" s="49" t="n"/>
      <c r="F67" s="49" t="n"/>
      <c r="G67" s="49" t="n"/>
      <c r="H67" s="49" t="n"/>
      <c r="I67" s="49" t="n"/>
      <c r="J67" s="49" t="n"/>
      <c r="K67" s="49" t="n"/>
      <c r="L67" s="49" t="n"/>
      <c r="M67" s="49" t="n"/>
      <c r="N67" s="49" t="n"/>
      <c r="O67" s="49" t="n"/>
    </row>
    <row r="68" customFormat="1" s="50">
      <c r="C68" s="49" t="n"/>
      <c r="D68" s="49" t="n"/>
      <c r="E68" s="49" t="n"/>
      <c r="F68" s="49" t="n"/>
      <c r="G68" s="49" t="n"/>
      <c r="H68" s="49" t="n"/>
      <c r="I68" s="49" t="n"/>
      <c r="J68" s="49" t="n"/>
      <c r="K68" s="49" t="n"/>
      <c r="L68" s="49" t="n"/>
      <c r="M68" s="49" t="n"/>
      <c r="N68" s="49" t="n"/>
      <c r="O68" s="49" t="n"/>
    </row>
    <row r="69" hidden="1" customFormat="1" s="50">
      <c r="C69" s="49" t="n"/>
      <c r="D69" s="49" t="n"/>
      <c r="E69" s="49" t="n"/>
      <c r="F69" s="49" t="n"/>
      <c r="G69" s="49" t="n"/>
      <c r="H69" s="49" t="n"/>
      <c r="I69" s="49" t="n"/>
      <c r="J69" s="49" t="n"/>
      <c r="K69" s="49" t="n"/>
      <c r="L69" s="49" t="n"/>
      <c r="M69" s="49" t="n"/>
      <c r="N69" s="49" t="n"/>
      <c r="O69" s="49" t="n"/>
    </row>
    <row r="70" hidden="1" customFormat="1" s="50">
      <c r="C70" s="49" t="n"/>
      <c r="D70" s="49" t="n"/>
      <c r="E70" s="49" t="n"/>
      <c r="F70" s="49" t="n"/>
      <c r="G70" s="49" t="n"/>
      <c r="H70" s="49" t="n"/>
      <c r="I70" s="49" t="n"/>
      <c r="J70" s="49" t="n"/>
      <c r="K70" s="49" t="n"/>
      <c r="L70" s="49" t="n"/>
      <c r="M70" s="49" t="n"/>
      <c r="N70" s="49" t="n"/>
      <c r="O70" s="49" t="n"/>
    </row>
    <row r="71" hidden="1" customFormat="1" s="50">
      <c r="C71" s="49" t="n"/>
      <c r="D71" s="49" t="n"/>
      <c r="E71" s="49" t="n"/>
      <c r="F71" s="49" t="n"/>
      <c r="G71" s="49" t="n"/>
      <c r="H71" s="49" t="n"/>
      <c r="I71" s="49" t="n"/>
      <c r="J71" s="49" t="n"/>
      <c r="K71" s="49" t="n"/>
      <c r="L71" s="49" t="n"/>
      <c r="M71" s="49" t="n"/>
      <c r="N71" s="49" t="n"/>
      <c r="O71" s="49" t="n"/>
    </row>
    <row r="72" hidden="1" customFormat="1" s="50">
      <c r="C72" s="49" t="n"/>
      <c r="D72" s="49" t="n"/>
      <c r="E72" s="49" t="n"/>
      <c r="F72" s="49" t="n"/>
      <c r="G72" s="51" t="inlineStr">
        <is>
          <t>Estratégico</t>
        </is>
      </c>
      <c r="H72" s="52" t="n"/>
      <c r="I72" s="52" t="n"/>
      <c r="J72" s="51" t="inlineStr">
        <is>
          <t>Eficacia</t>
        </is>
      </c>
      <c r="K72" s="49" t="n"/>
      <c r="L72" s="49" t="n"/>
      <c r="M72" s="49" t="n"/>
      <c r="N72" s="49" t="n"/>
      <c r="O72" s="49" t="n"/>
    </row>
    <row r="73" hidden="1" customFormat="1" s="50">
      <c r="C73" s="49" t="n"/>
      <c r="D73" s="49" t="n"/>
      <c r="E73" s="49" t="n"/>
      <c r="F73" s="49" t="n"/>
      <c r="G73" s="51" t="inlineStr">
        <is>
          <t>Misional</t>
        </is>
      </c>
      <c r="H73" s="52" t="n"/>
      <c r="I73" s="52" t="n"/>
      <c r="J73" s="51" t="inlineStr">
        <is>
          <t>Eficiencia</t>
        </is>
      </c>
      <c r="K73" s="49" t="n"/>
      <c r="L73" s="49" t="n"/>
      <c r="M73" s="49" t="n"/>
      <c r="N73" s="49" t="n"/>
      <c r="O73" s="49" t="n"/>
    </row>
    <row r="74" hidden="1" customFormat="1" s="50">
      <c r="C74" s="49" t="n"/>
      <c r="D74" s="49" t="n"/>
      <c r="E74" s="49" t="n"/>
      <c r="F74" s="49" t="n"/>
      <c r="G74" s="51" t="inlineStr">
        <is>
          <t>Apoyo</t>
        </is>
      </c>
      <c r="H74" s="52" t="n"/>
      <c r="I74" s="52" t="n"/>
      <c r="J74" s="51" t="inlineStr">
        <is>
          <t>Acreditación</t>
        </is>
      </c>
      <c r="K74" s="49" t="n"/>
      <c r="L74" s="49" t="n"/>
      <c r="M74" s="49" t="n"/>
      <c r="N74" s="49" t="n"/>
      <c r="O74" s="49" t="n"/>
    </row>
    <row r="75" hidden="1" customFormat="1" s="50">
      <c r="C75" s="49" t="n"/>
      <c r="D75" s="49" t="n"/>
      <c r="E75" s="49" t="n"/>
      <c r="F75" s="49" t="n"/>
      <c r="G75" s="51" t="inlineStr">
        <is>
          <t>Seguimiento, Medición, Análisis y Evaluación</t>
        </is>
      </c>
      <c r="H75" s="52" t="n"/>
      <c r="I75" s="52" t="n"/>
      <c r="J75" s="51" t="inlineStr">
        <is>
          <t>Positiva</t>
        </is>
      </c>
      <c r="K75" s="49" t="n"/>
      <c r="L75" s="49" t="n"/>
      <c r="M75" s="49" t="n"/>
      <c r="N75" s="49" t="n"/>
      <c r="O75" s="49" t="n"/>
    </row>
    <row r="76" hidden="1" customFormat="1" s="50">
      <c r="C76" s="49" t="n"/>
      <c r="D76" s="49" t="n"/>
      <c r="E76" s="49" t="n"/>
      <c r="F76" s="49" t="n"/>
      <c r="G76" s="51" t="inlineStr">
        <is>
          <t>Direccionamiento Estratégico</t>
        </is>
      </c>
      <c r="H76" s="52" t="n"/>
      <c r="I76" s="52" t="n"/>
      <c r="J76" s="51" t="inlineStr">
        <is>
          <t>Negativa</t>
        </is>
      </c>
      <c r="K76" s="49" t="n"/>
      <c r="L76" s="49" t="n"/>
      <c r="M76" s="49" t="n"/>
      <c r="N76" s="49" t="n"/>
      <c r="O76" s="49" t="n"/>
    </row>
    <row r="77" hidden="1" customFormat="1" s="50">
      <c r="C77" s="49" t="n"/>
      <c r="D77" s="49" t="n"/>
      <c r="E77" s="49" t="n"/>
      <c r="F77" s="49" t="n"/>
      <c r="G77" s="51" t="inlineStr">
        <is>
          <t>Planeación Institucional</t>
        </is>
      </c>
      <c r="H77" s="52" t="n"/>
      <c r="I77" s="52" t="n"/>
      <c r="J77" s="51" t="inlineStr">
        <is>
          <t>Por Unidad Regional</t>
        </is>
      </c>
      <c r="K77" s="49" t="n"/>
      <c r="L77" s="49" t="n"/>
      <c r="M77" s="49" t="n"/>
      <c r="N77" s="49" t="n"/>
      <c r="O77" s="49" t="n"/>
    </row>
    <row r="78" hidden="1" customFormat="1" s="50">
      <c r="C78" s="49" t="n"/>
      <c r="D78" s="49" t="n"/>
      <c r="E78" s="49" t="n"/>
      <c r="F78" s="49" t="n"/>
      <c r="G78" s="51" t="inlineStr">
        <is>
          <t>Proyectos Especiales y Relaciones Interinstitucionales</t>
        </is>
      </c>
      <c r="H78" s="52" t="n"/>
      <c r="I78" s="52" t="n"/>
      <c r="J78" s="51" t="inlineStr">
        <is>
          <t>Por Facultad</t>
        </is>
      </c>
      <c r="K78" s="49" t="n"/>
      <c r="L78" s="49" t="n"/>
      <c r="M78" s="49" t="n"/>
      <c r="N78" s="49" t="n"/>
      <c r="O78" s="49" t="n"/>
    </row>
    <row r="79" hidden="1" customFormat="1" s="50">
      <c r="C79" s="49" t="n"/>
      <c r="D79" s="49" t="n"/>
      <c r="E79" s="49" t="n"/>
      <c r="F79" s="49" t="n"/>
      <c r="G79" s="51" t="inlineStr">
        <is>
          <t>Sistemas Integrados</t>
        </is>
      </c>
      <c r="H79" s="52" t="n"/>
      <c r="I79" s="52" t="n"/>
      <c r="J79" s="51" t="inlineStr">
        <is>
          <t>Por Programa Académico</t>
        </is>
      </c>
      <c r="K79" s="49" t="n"/>
      <c r="L79" s="49" t="n"/>
      <c r="M79" s="49" t="n"/>
      <c r="N79" s="49" t="n"/>
      <c r="O79" s="49" t="n"/>
    </row>
    <row r="80" hidden="1" customFormat="1" s="50">
      <c r="C80" s="49" t="n"/>
      <c r="D80" s="49" t="n"/>
      <c r="E80" s="49" t="n"/>
      <c r="F80" s="49" t="n"/>
      <c r="G80" s="51" t="inlineStr">
        <is>
          <t>Autoevaluación y Acreditación</t>
        </is>
      </c>
      <c r="H80" s="52" t="n"/>
      <c r="I80" s="52" t="n"/>
      <c r="J80" s="51" t="inlineStr">
        <is>
          <t>Por área</t>
        </is>
      </c>
      <c r="K80" s="49" t="n"/>
      <c r="L80" s="49" t="n"/>
      <c r="M80" s="49" t="n"/>
      <c r="N80" s="49" t="n"/>
      <c r="O80" s="49" t="n"/>
    </row>
    <row r="81" hidden="1" customFormat="1" s="50">
      <c r="C81" s="49" t="n"/>
      <c r="D81" s="49" t="n"/>
      <c r="E81" s="49" t="n"/>
      <c r="F81" s="49" t="n"/>
      <c r="G81" s="51" t="inlineStr">
        <is>
          <t>Comunicaciones</t>
        </is>
      </c>
      <c r="H81" s="52" t="n"/>
      <c r="I81" s="52" t="n"/>
      <c r="J81" s="51" t="inlineStr">
        <is>
          <t>Por Laboratorio</t>
        </is>
      </c>
      <c r="K81" s="49" t="n"/>
      <c r="L81" s="49" t="n"/>
      <c r="M81" s="49" t="n"/>
      <c r="N81" s="49" t="n"/>
      <c r="O81" s="49" t="n"/>
    </row>
    <row r="82" hidden="1" customFormat="1" s="50">
      <c r="C82" s="49" t="n"/>
      <c r="D82" s="49" t="n"/>
      <c r="E82" s="49" t="n"/>
      <c r="F82" s="49" t="n"/>
      <c r="G82" s="51" t="inlineStr">
        <is>
          <t>Formación y Aprendizaje</t>
        </is>
      </c>
      <c r="H82" s="52" t="n"/>
      <c r="I82" s="52" t="n"/>
      <c r="J82" s="51" t="inlineStr">
        <is>
          <t>Otros</t>
        </is>
      </c>
      <c r="K82" s="49" t="n"/>
      <c r="L82" s="49" t="n"/>
      <c r="M82" s="49" t="n"/>
      <c r="N82" s="49" t="n"/>
      <c r="O82" s="49" t="n"/>
    </row>
    <row r="83" hidden="1" customFormat="1" s="50">
      <c r="C83" s="49" t="n"/>
      <c r="D83" s="49" t="n"/>
      <c r="E83" s="49" t="n"/>
      <c r="F83" s="49" t="n"/>
      <c r="G83" s="51" t="inlineStr">
        <is>
          <t>Ciencia, Tecnología e Innovación</t>
        </is>
      </c>
      <c r="H83" s="52" t="n"/>
      <c r="I83" s="52" t="n"/>
      <c r="J83" s="51" t="inlineStr">
        <is>
          <t>No Aplica</t>
        </is>
      </c>
      <c r="K83" s="49" t="n"/>
      <c r="L83" s="49" t="n"/>
      <c r="M83" s="49" t="n"/>
      <c r="N83" s="49" t="n"/>
      <c r="O83" s="49" t="n"/>
    </row>
    <row r="84" hidden="1">
      <c r="G84" s="51" t="inlineStr">
        <is>
          <t>Interacción Social Universitaria</t>
        </is>
      </c>
      <c r="H84" s="52" t="n"/>
      <c r="I84" s="52" t="n"/>
      <c r="J84" s="52" t="n"/>
      <c r="K84" s="49" t="n"/>
      <c r="L84" s="49" t="n"/>
    </row>
    <row r="85" hidden="1">
      <c r="G85" s="51" t="inlineStr">
        <is>
          <t>Bienestar Universitario</t>
        </is>
      </c>
      <c r="H85" s="52" t="n"/>
      <c r="I85" s="52" t="n"/>
      <c r="J85" s="52" t="n"/>
      <c r="K85" s="49" t="n"/>
      <c r="L85" s="49" t="n"/>
    </row>
    <row r="86" hidden="1">
      <c r="G86" s="51" t="inlineStr">
        <is>
          <t>Admisiones y Registro</t>
        </is>
      </c>
      <c r="H86" s="52" t="n"/>
      <c r="I86" s="52" t="n"/>
      <c r="J86" s="52" t="n"/>
      <c r="K86" s="49" t="n"/>
      <c r="L86" s="49" t="n"/>
    </row>
    <row r="87" hidden="1">
      <c r="G87" s="51" t="inlineStr">
        <is>
          <t>Graduados</t>
        </is>
      </c>
      <c r="H87" s="52" t="n"/>
      <c r="I87" s="52" t="n"/>
      <c r="J87" s="52" t="n"/>
      <c r="K87" s="49" t="n"/>
      <c r="L87" s="49" t="n"/>
    </row>
    <row r="88" hidden="1">
      <c r="G88" s="51" t="inlineStr">
        <is>
          <t>Dialogando con el Mundo</t>
        </is>
      </c>
      <c r="H88" s="52" t="n"/>
      <c r="I88" s="52" t="n"/>
      <c r="J88" s="52" t="n"/>
      <c r="K88" s="49" t="n"/>
      <c r="L88" s="49" t="n"/>
    </row>
    <row r="89" hidden="1">
      <c r="G89" s="51" t="inlineStr">
        <is>
          <t>Talento Humano</t>
        </is>
      </c>
      <c r="H89" s="52" t="n"/>
      <c r="I89" s="52" t="n"/>
      <c r="J89" s="52" t="n"/>
      <c r="K89" s="49" t="n"/>
      <c r="L89" s="49" t="n"/>
    </row>
    <row r="90" hidden="1">
      <c r="G90" s="51" t="inlineStr">
        <is>
          <t>Jurídica</t>
        </is>
      </c>
      <c r="H90" s="52" t="n"/>
      <c r="I90" s="52" t="n"/>
      <c r="J90" s="52" t="n"/>
      <c r="K90" s="49" t="n"/>
      <c r="L90" s="49" t="n"/>
    </row>
    <row r="91" hidden="1">
      <c r="G91" s="51" t="inlineStr">
        <is>
          <t>Financiera</t>
        </is>
      </c>
      <c r="H91" s="52" t="n"/>
      <c r="I91" s="52" t="n"/>
      <c r="J91" s="52" t="n"/>
      <c r="K91" s="49" t="n"/>
      <c r="L91" s="49" t="n"/>
    </row>
    <row r="92" hidden="1">
      <c r="G92" s="51" t="inlineStr">
        <is>
          <t>Sistemas y Tecnología</t>
        </is>
      </c>
      <c r="H92" s="52" t="n"/>
      <c r="I92" s="52" t="n"/>
      <c r="J92" s="52" t="n"/>
      <c r="K92" s="49" t="n"/>
      <c r="L92" s="49" t="n"/>
    </row>
    <row r="93" hidden="1">
      <c r="G93" s="51" t="inlineStr">
        <is>
          <t>Bienes y Servicios</t>
        </is>
      </c>
      <c r="H93" s="52" t="n"/>
      <c r="I93" s="52" t="n"/>
      <c r="J93" s="52" t="n"/>
      <c r="K93" s="49" t="n"/>
      <c r="L93" s="49" t="n"/>
    </row>
    <row r="94" hidden="1">
      <c r="G94" s="51" t="inlineStr">
        <is>
          <t>Documental</t>
        </is>
      </c>
      <c r="H94" s="52" t="n"/>
      <c r="I94" s="52" t="n"/>
      <c r="J94" s="52" t="n"/>
    </row>
    <row r="95" hidden="1">
      <c r="G95" s="51" t="inlineStr">
        <is>
          <t>Apoyo Académico</t>
        </is>
      </c>
      <c r="H95" s="52" t="n"/>
      <c r="I95" s="52" t="n"/>
      <c r="J95" s="52" t="n"/>
    </row>
    <row r="96" hidden="1">
      <c r="G96" s="51" t="inlineStr">
        <is>
          <t>Control Interno</t>
        </is>
      </c>
      <c r="H96" s="52" t="n"/>
      <c r="I96" s="52" t="n"/>
      <c r="J96" s="52" t="n"/>
    </row>
    <row r="97" hidden="1">
      <c r="G97" s="51" t="inlineStr">
        <is>
          <t>Control Disciplinario</t>
        </is>
      </c>
      <c r="H97" s="52" t="n"/>
      <c r="I97" s="52" t="n"/>
      <c r="J97" s="52" t="n"/>
    </row>
    <row r="98" hidden="1">
      <c r="G98" s="51" t="inlineStr">
        <is>
          <t>Servicio de Atención al Ciudadano</t>
        </is>
      </c>
      <c r="H98" s="52" t="n"/>
      <c r="I98" s="52" t="n"/>
      <c r="J98" s="52"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XJ6vNK8+MDV0oYXax4lJIg==" formatRows="0" sort="1" spinCount="100000" hashValue="nnecU9IiAoEMMrSbY0RPZBce6934W28A+bAleE+deRzOkEh9+V4qi6RIqgeBZLtEeXWZehyux3LIQ07cXdRoyQ=="/>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39"/>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4">
    <tabColor rgb="FFEDE394"/>
    <outlinePr summaryBelow="1" summaryRight="1"/>
    <pageSetUpPr fitToPage="1"/>
  </sheetPr>
  <dimension ref="A1:AB98"/>
  <sheetViews>
    <sheetView view="pageBreakPreview" topLeftCell="A16" zoomScale="70" zoomScaleNormal="80" zoomScaleSheetLayoutView="70" workbookViewId="0">
      <selection activeCell="F48" sqref="F48"/>
    </sheetView>
  </sheetViews>
  <sheetFormatPr baseColWidth="10" defaultColWidth="11.42578125" defaultRowHeight="15"/>
  <cols>
    <col width="4" customWidth="1" style="53" min="1" max="1"/>
    <col width="6.7109375" customWidth="1" style="53" min="2" max="2"/>
    <col width="24.85546875" customWidth="1" style="18" min="3" max="3"/>
    <col width="15.140625" customWidth="1" style="18" min="4" max="4"/>
    <col width="12.7109375" customWidth="1" style="18" min="5" max="5"/>
    <col width="15.140625" customWidth="1" style="18" min="6" max="6"/>
    <col width="14" customWidth="1" style="18" min="7" max="7"/>
    <col width="11.42578125" customWidth="1" style="18" min="8" max="8"/>
    <col width="12.85546875" customWidth="1" style="18" min="9" max="9"/>
    <col width="15.5703125" customWidth="1" style="18" min="10" max="10"/>
    <col width="14.42578125" customWidth="1" style="18" min="11" max="11"/>
    <col width="17.140625" customWidth="1" style="18" min="12" max="12"/>
    <col width="19.7109375" customWidth="1" style="18" min="13" max="13"/>
    <col width="15.28515625" customWidth="1" style="18" min="14" max="15"/>
    <col width="6.7109375" customWidth="1" style="53" min="16" max="16"/>
    <col width="11.42578125" customWidth="1" style="53" min="17" max="16384"/>
  </cols>
  <sheetData>
    <row r="1" ht="8.25" customFormat="1" customHeight="1" s="31">
      <c r="C1" s="32" t="n"/>
      <c r="D1" s="32" t="n"/>
      <c r="E1" s="32" t="n"/>
      <c r="F1" s="32" t="n"/>
      <c r="G1" s="32" t="n"/>
      <c r="H1" s="32" t="n"/>
      <c r="I1" s="32" t="n"/>
      <c r="J1" s="32" t="n"/>
      <c r="K1" s="32" t="n"/>
      <c r="L1" s="32" t="n"/>
      <c r="M1" s="32" t="n"/>
      <c r="N1" s="32" t="n"/>
      <c r="O1" s="32" t="n"/>
    </row>
    <row r="2" ht="15.75" customFormat="1" customHeight="1" s="31">
      <c r="B2" s="200" t="inlineStr">
        <is>
          <t xml:space="preserve">      REGRESAR</t>
        </is>
      </c>
      <c r="C2" s="370" t="n"/>
      <c r="D2" s="33" t="n"/>
      <c r="E2" s="33" t="n"/>
      <c r="F2" s="33" t="n"/>
      <c r="G2" s="33" t="n"/>
      <c r="H2" s="33" t="n"/>
      <c r="I2" s="33" t="n"/>
      <c r="J2" s="33" t="n"/>
      <c r="K2" s="33" t="n"/>
      <c r="L2" s="33" t="n"/>
      <c r="M2" s="33" t="n"/>
      <c r="N2" s="33" t="n"/>
      <c r="O2" s="33" t="n"/>
      <c r="P2" s="34" t="n"/>
    </row>
    <row r="3" ht="15.75" customFormat="1" customHeight="1" s="31">
      <c r="B3" s="370" t="n"/>
      <c r="C3" s="370" t="n"/>
      <c r="D3" s="33" t="n"/>
      <c r="E3" s="33" t="n"/>
      <c r="F3" s="33" t="n"/>
      <c r="G3" s="33" t="n"/>
      <c r="H3" s="33" t="n"/>
      <c r="I3" s="33" t="n"/>
      <c r="J3" s="33" t="n"/>
      <c r="K3" s="33" t="n"/>
      <c r="L3" s="33" t="n"/>
      <c r="M3" s="33" t="n"/>
      <c r="N3" s="33" t="n"/>
      <c r="O3" s="33" t="n"/>
      <c r="P3" s="34" t="n"/>
    </row>
    <row r="4" ht="15" customFormat="1" customHeight="1" s="31">
      <c r="B4" s="370" t="n"/>
      <c r="C4" s="370" t="n"/>
      <c r="D4" s="33" t="n"/>
      <c r="E4" s="33" t="n"/>
      <c r="F4" s="33" t="n"/>
      <c r="G4" s="33" t="n"/>
      <c r="H4" s="33" t="n"/>
      <c r="I4" s="33" t="n"/>
      <c r="J4" s="33" t="n"/>
      <c r="K4" s="33" t="n"/>
      <c r="L4" s="33" t="n"/>
      <c r="M4" s="33" t="n"/>
      <c r="N4" s="33" t="n"/>
      <c r="O4" s="33" t="n"/>
      <c r="P4" s="34" t="n"/>
    </row>
    <row r="5" ht="24.75" customFormat="1" customHeight="1" s="31">
      <c r="B5" s="34" t="n"/>
      <c r="C5" s="371" t="n"/>
      <c r="D5" s="344" t="n"/>
      <c r="E5" s="372" t="inlineStr">
        <is>
          <t>MACROPROCESO ESTRATÉGICO</t>
        </is>
      </c>
      <c r="F5" s="330" t="n"/>
      <c r="G5" s="330" t="n"/>
      <c r="H5" s="330" t="n"/>
      <c r="I5" s="330" t="n"/>
      <c r="J5" s="330" t="n"/>
      <c r="K5" s="330" t="n"/>
      <c r="L5" s="331" t="n"/>
      <c r="M5" s="211" t="inlineStr">
        <is>
          <t>CÓDIGO: ESGr027</t>
        </is>
      </c>
      <c r="N5" s="330" t="n"/>
      <c r="O5" s="331" t="n"/>
      <c r="P5" s="34" t="n"/>
    </row>
    <row r="6" ht="27" customFormat="1" customHeight="1" s="31">
      <c r="B6" s="35" t="n"/>
      <c r="C6" s="332" t="n"/>
      <c r="D6" s="345" t="n"/>
      <c r="E6" s="372" t="inlineStr">
        <is>
          <t>PROCESO GESTIÓN SISTEMAS INTEGRADOS - CALIDAD</t>
        </is>
      </c>
      <c r="F6" s="330" t="n"/>
      <c r="G6" s="330" t="n"/>
      <c r="H6" s="330" t="n"/>
      <c r="I6" s="330" t="n"/>
      <c r="J6" s="330" t="n"/>
      <c r="K6" s="330" t="n"/>
      <c r="L6" s="331" t="n"/>
      <c r="M6" s="209" t="inlineStr">
        <is>
          <t>VERSIÓN: 10</t>
        </is>
      </c>
      <c r="N6" s="330" t="n"/>
      <c r="O6" s="331" t="n"/>
      <c r="P6" s="34" t="n"/>
    </row>
    <row r="7" ht="30" customFormat="1" customHeight="1" s="31">
      <c r="B7" s="34" t="n"/>
      <c r="C7" s="332" t="n"/>
      <c r="D7" s="345" t="n"/>
      <c r="E7" s="373" t="inlineStr">
        <is>
          <t>MATRIZ Y FICHA DE MEDICIÓN DE INDICADORES Y SEGUIMIENTO A LOS PROCESOS DE GESTIÓN</t>
        </is>
      </c>
      <c r="F7" s="327" t="n"/>
      <c r="G7" s="327" t="n"/>
      <c r="H7" s="327" t="n"/>
      <c r="I7" s="327" t="n"/>
      <c r="J7" s="327" t="n"/>
      <c r="K7" s="327" t="n"/>
      <c r="L7" s="344" t="n"/>
      <c r="M7" s="211" t="inlineStr">
        <is>
          <t>VIGENCIA: 2026-02-26</t>
        </is>
      </c>
      <c r="N7" s="330" t="n"/>
      <c r="O7" s="331" t="n"/>
      <c r="P7" s="34" t="n"/>
    </row>
    <row r="8" ht="25.5" customFormat="1" customHeight="1" s="31">
      <c r="B8" s="34" t="n"/>
      <c r="C8" s="335" t="n"/>
      <c r="D8" s="374" t="n"/>
      <c r="E8" s="335" t="n"/>
      <c r="F8" s="336" t="n"/>
      <c r="G8" s="336" t="n"/>
      <c r="H8" s="336" t="n"/>
      <c r="I8" s="336" t="n"/>
      <c r="J8" s="336" t="n"/>
      <c r="K8" s="336" t="n"/>
      <c r="L8" s="374" t="n"/>
      <c r="M8" s="209" t="inlineStr">
        <is>
          <t>PÁGINA: 2 de 4</t>
        </is>
      </c>
      <c r="N8" s="330" t="n"/>
      <c r="O8" s="331" t="n"/>
      <c r="P8" s="34" t="n"/>
    </row>
    <row r="9" ht="15.75" customFormat="1" customHeight="1" s="31">
      <c r="B9" s="34" t="n"/>
      <c r="C9" s="192" t="inlineStr">
        <is>
          <t xml:space="preserve"> </t>
        </is>
      </c>
      <c r="D9" s="375" t="n"/>
      <c r="E9" s="375" t="n"/>
      <c r="F9" s="375" t="n"/>
      <c r="G9" s="375" t="n"/>
      <c r="H9" s="375" t="n"/>
      <c r="I9" s="375" t="n"/>
      <c r="J9" s="375" t="n"/>
      <c r="K9" s="375" t="n"/>
      <c r="L9" s="375" t="n"/>
      <c r="M9" s="375" t="n"/>
      <c r="N9" s="375" t="n"/>
      <c r="O9" s="375" t="n"/>
      <c r="P9" s="34" t="n"/>
    </row>
    <row r="10" ht="15.75" customFormat="1" customHeight="1" s="31">
      <c r="B10" s="34" t="n"/>
      <c r="C10" s="193" t="inlineStr">
        <is>
          <t>FICHA DE INDICADOR</t>
        </is>
      </c>
      <c r="D10" s="376" t="n"/>
      <c r="E10" s="376" t="n"/>
      <c r="F10" s="376" t="n"/>
      <c r="G10" s="376" t="n"/>
      <c r="H10" s="376" t="n"/>
      <c r="I10" s="376" t="n"/>
      <c r="J10" s="376" t="n"/>
      <c r="K10" s="376" t="n"/>
      <c r="L10" s="376" t="n"/>
      <c r="M10" s="376" t="n"/>
      <c r="N10" s="376" t="n"/>
      <c r="O10" s="377" t="n"/>
      <c r="P10" s="34" t="n"/>
    </row>
    <row r="11" ht="15" customFormat="1" customHeight="1" s="31">
      <c r="B11" s="34" t="n"/>
      <c r="C11" s="378" t="n"/>
      <c r="D11" s="379" t="n"/>
      <c r="E11" s="379" t="n"/>
      <c r="F11" s="379" t="n"/>
      <c r="G11" s="379" t="n"/>
      <c r="H11" s="379" t="n"/>
      <c r="I11" s="379" t="n"/>
      <c r="J11" s="379" t="n"/>
      <c r="K11" s="379" t="n"/>
      <c r="L11" s="379" t="n"/>
      <c r="M11" s="379" t="n"/>
      <c r="N11" s="379" t="n"/>
      <c r="O11" s="380" t="n"/>
      <c r="P11" s="34" t="n"/>
    </row>
    <row r="12" ht="30" customFormat="1" customHeight="1" s="31">
      <c r="B12" s="34" t="n"/>
      <c r="C12" s="194" t="inlineStr">
        <is>
          <t>MACROPROCESO</t>
        </is>
      </c>
      <c r="D12" s="331" t="n"/>
      <c r="E12" s="195" t="inlineStr">
        <is>
          <t>Estratégico</t>
        </is>
      </c>
      <c r="F12" s="381" t="n"/>
      <c r="G12" s="381" t="n"/>
      <c r="H12" s="382" t="n"/>
      <c r="I12" s="194" t="inlineStr">
        <is>
          <t>NOMBRE DEL INDICADOR</t>
        </is>
      </c>
      <c r="J12" s="331" t="n"/>
      <c r="K12" s="196" t="inlineStr">
        <is>
          <t>Eficacia en el modelamiento de trámites en integradoc</t>
        </is>
      </c>
      <c r="L12" s="381" t="n"/>
      <c r="M12" s="381" t="n"/>
      <c r="N12" s="381" t="n"/>
      <c r="O12" s="382" t="n"/>
      <c r="P12" s="34" t="n"/>
    </row>
    <row r="13" customFormat="1" s="31">
      <c r="B13" s="34" t="n"/>
      <c r="C13" s="119" t="inlineStr">
        <is>
          <t>PROCESO GESTIÓN</t>
        </is>
      </c>
      <c r="D13" s="331" t="n"/>
      <c r="E13" s="197" t="inlineStr">
        <is>
          <t>Sistemas Integrados</t>
        </is>
      </c>
      <c r="F13" s="381" t="n"/>
      <c r="G13" s="381" t="n"/>
      <c r="H13" s="381" t="n"/>
      <c r="I13" s="381" t="n"/>
      <c r="J13" s="381" t="n"/>
      <c r="K13" s="381" t="n"/>
      <c r="L13" s="381" t="n"/>
      <c r="M13" s="381" t="n"/>
      <c r="N13" s="381" t="n"/>
      <c r="O13" s="382" t="n"/>
      <c r="P13" s="34" t="n"/>
    </row>
    <row r="14" customFormat="1" s="31">
      <c r="B14" s="34" t="n"/>
      <c r="C14" s="119" t="inlineStr">
        <is>
          <t>RESPONSABLE DE MEDICIÓN</t>
        </is>
      </c>
      <c r="D14" s="331" t="n"/>
      <c r="E14" s="197" t="inlineStr">
        <is>
          <t>Director de área I - Oficina de Calidad</t>
        </is>
      </c>
      <c r="F14" s="381" t="n"/>
      <c r="G14" s="381" t="n"/>
      <c r="H14" s="381" t="n"/>
      <c r="I14" s="381" t="n"/>
      <c r="J14" s="381" t="n"/>
      <c r="K14" s="381" t="n"/>
      <c r="L14" s="381" t="n"/>
      <c r="M14" s="381" t="n"/>
      <c r="N14" s="381" t="n"/>
      <c r="O14" s="382" t="n"/>
      <c r="P14" s="34" t="n"/>
    </row>
    <row r="15" customFormat="1" s="31">
      <c r="B15" s="34" t="n"/>
      <c r="C15" s="199" t="n"/>
      <c r="D15" s="381" t="n"/>
      <c r="E15" s="381" t="n"/>
      <c r="F15" s="381" t="n"/>
      <c r="G15" s="381" t="n"/>
      <c r="H15" s="381" t="n"/>
      <c r="I15" s="381" t="n"/>
      <c r="J15" s="381" t="n"/>
      <c r="K15" s="381" t="n"/>
      <c r="L15" s="381" t="n"/>
      <c r="M15" s="381" t="n"/>
      <c r="N15" s="381" t="n"/>
      <c r="O15" s="382" t="n"/>
      <c r="P15" s="34" t="n"/>
    </row>
    <row r="16" customFormat="1" s="31">
      <c r="B16" s="34" t="n"/>
      <c r="C16" s="135" t="inlineStr">
        <is>
          <t>1. COMPORTAMIENTO DE INDICADOR</t>
        </is>
      </c>
      <c r="D16" s="330" t="n"/>
      <c r="E16" s="330" t="n"/>
      <c r="F16" s="330" t="n"/>
      <c r="G16" s="330" t="n"/>
      <c r="H16" s="330" t="n"/>
      <c r="I16" s="330" t="n"/>
      <c r="J16" s="330" t="n"/>
      <c r="K16" s="330" t="n"/>
      <c r="L16" s="330" t="n"/>
      <c r="M16" s="330" t="n"/>
      <c r="N16" s="330" t="n"/>
      <c r="O16" s="331" t="n"/>
      <c r="P16" s="34" t="n"/>
    </row>
    <row r="17" ht="36" customFormat="1" customHeight="1" s="31">
      <c r="B17" s="34" t="n"/>
      <c r="C17" s="119" t="inlineStr">
        <is>
          <t>CLASIFICACIÓN DE LA MEDICIÓN</t>
        </is>
      </c>
      <c r="D17" s="331" t="n"/>
      <c r="E17" s="383" t="n">
        <v>1</v>
      </c>
      <c r="F17" s="381" t="n"/>
      <c r="G17" s="382" t="n"/>
      <c r="H17" s="119" t="inlineStr">
        <is>
          <t>TIPO DE INDICADOR</t>
        </is>
      </c>
      <c r="I17" s="331" t="n"/>
      <c r="J17" s="384" t="inlineStr">
        <is>
          <t>Eficacia</t>
        </is>
      </c>
      <c r="K17" s="382" t="n"/>
      <c r="L17" s="119" t="inlineStr">
        <is>
          <t>META</t>
        </is>
      </c>
      <c r="M17" s="331" t="n"/>
      <c r="N17" s="120" t="n">
        <v>1</v>
      </c>
      <c r="O17" s="382" t="n"/>
      <c r="P17" s="151" t="n"/>
    </row>
    <row r="18" ht="15.75" customFormat="1" customHeight="1" s="31">
      <c r="B18" s="34" t="n"/>
      <c r="C18" s="119" t="inlineStr">
        <is>
          <t>FORMULA</t>
        </is>
      </c>
      <c r="D18" s="344" t="n"/>
      <c r="E18" s="180" t="inlineStr">
        <is>
          <t>NUMERADOR</t>
        </is>
      </c>
      <c r="F18" s="382" t="n"/>
      <c r="G18" s="384" t="inlineStr">
        <is>
          <t>Número de trámites modelados en integradoc conforme al plan de trabajo establecido *100</t>
        </is>
      </c>
      <c r="H18" s="381" t="n"/>
      <c r="I18" s="381" t="n"/>
      <c r="J18" s="381" t="n"/>
      <c r="K18" s="382" t="n"/>
      <c r="L18" s="119" t="inlineStr">
        <is>
          <t>UNIDAD DE MEDIDA</t>
        </is>
      </c>
      <c r="M18" s="344" t="n"/>
      <c r="N18" s="120" t="inlineStr">
        <is>
          <t>Porcentual</t>
        </is>
      </c>
      <c r="O18" s="386" t="n"/>
      <c r="P18" s="370" t="n"/>
    </row>
    <row r="19" ht="15.75" customFormat="1" customHeight="1" s="31">
      <c r="B19" s="34" t="n"/>
      <c r="C19" s="335" t="n"/>
      <c r="D19" s="374" t="n"/>
      <c r="E19" s="119" t="inlineStr">
        <is>
          <t>DENOMINADOR</t>
        </is>
      </c>
      <c r="F19" s="331" t="n"/>
      <c r="G19" s="159" t="inlineStr">
        <is>
          <t xml:space="preserve"> Total de tramites planificados</t>
        </is>
      </c>
      <c r="H19" s="381" t="n"/>
      <c r="I19" s="381" t="n"/>
      <c r="J19" s="381" t="n"/>
      <c r="K19" s="382" t="n"/>
      <c r="L19" s="335" t="n"/>
      <c r="M19" s="374" t="n"/>
      <c r="N19" s="387" t="n"/>
      <c r="O19" s="388" t="n"/>
      <c r="P19" s="34" t="n"/>
    </row>
    <row r="20" ht="15.75" customFormat="1" customHeight="1" s="31">
      <c r="B20" s="34" t="n"/>
      <c r="C20" s="119" t="inlineStr">
        <is>
          <t>TENDENCIA</t>
        </is>
      </c>
      <c r="D20" s="344" t="n"/>
      <c r="E20" s="159" t="inlineStr">
        <is>
          <t>Positiva</t>
        </is>
      </c>
      <c r="F20" s="375" t="n"/>
      <c r="G20" s="386" t="n"/>
      <c r="H20" s="194" t="inlineStr">
        <is>
          <t>NIVEL DE SEGREGACIÓN *</t>
        </is>
      </c>
      <c r="I20" s="344" t="n"/>
      <c r="J20" s="159" t="inlineStr">
        <is>
          <t>No Aplica</t>
        </is>
      </c>
      <c r="K20" s="386" t="n"/>
      <c r="L20" s="119" t="inlineStr">
        <is>
          <t>ESCALA</t>
        </is>
      </c>
      <c r="M20" s="330" t="n"/>
      <c r="N20" s="330" t="n"/>
      <c r="O20" s="331" t="n"/>
      <c r="P20" s="34" t="n"/>
    </row>
    <row r="21" ht="15.75" customFormat="1" customHeight="1" s="31">
      <c r="B21" s="34" t="n"/>
      <c r="C21" s="332" t="n"/>
      <c r="D21" s="345" t="n"/>
      <c r="E21" s="389" t="n"/>
      <c r="F21" s="370" t="n"/>
      <c r="G21" s="390" t="n"/>
      <c r="H21" s="332" t="n"/>
      <c r="I21" s="345" t="n"/>
      <c r="J21" s="389" t="n"/>
      <c r="K21" s="390" t="n"/>
      <c r="L21" s="54" t="inlineStr">
        <is>
          <t>Deficiente</t>
        </is>
      </c>
      <c r="M21" s="54" t="inlineStr">
        <is>
          <t>Aceptable</t>
        </is>
      </c>
      <c r="N21" s="54" t="inlineStr">
        <is>
          <t>Bueno</t>
        </is>
      </c>
      <c r="O21" s="54" t="inlineStr">
        <is>
          <t>Excelente</t>
        </is>
      </c>
      <c r="P21" s="34" t="n"/>
    </row>
    <row r="22" ht="15.75" customFormat="1" customHeight="1" s="31">
      <c r="B22" s="34" t="n"/>
      <c r="C22" s="335" t="n"/>
      <c r="D22" s="374" t="n"/>
      <c r="E22" s="387" t="n"/>
      <c r="F22" s="391" t="n"/>
      <c r="G22" s="388" t="n"/>
      <c r="H22" s="335" t="n"/>
      <c r="I22" s="374" t="n"/>
      <c r="J22" s="387" t="n"/>
      <c r="K22" s="388" t="n"/>
      <c r="L22" s="36" t="inlineStr">
        <is>
          <t>0% - 69%</t>
        </is>
      </c>
      <c r="M22" s="37" t="inlineStr">
        <is>
          <t>70% - 79%</t>
        </is>
      </c>
      <c r="N22" s="38" t="inlineStr">
        <is>
          <t>80% - 99%</t>
        </is>
      </c>
      <c r="O22" s="110" t="n">
        <v>1</v>
      </c>
      <c r="P22" s="34" t="n"/>
    </row>
    <row r="23" ht="26.25" customFormat="1" customHeight="1" s="31">
      <c r="B23" s="34" t="n"/>
      <c r="C23" s="119" t="inlineStr">
        <is>
          <t>ORIGEN DE DATOS NUMERADOR</t>
        </is>
      </c>
      <c r="D23" s="331" t="n"/>
      <c r="E23" s="160" t="inlineStr">
        <is>
          <t>Cronograma de reingeniería</t>
        </is>
      </c>
      <c r="F23" s="381" t="n"/>
      <c r="G23" s="382" t="n"/>
      <c r="H23" s="392" t="inlineStr">
        <is>
          <t>FRECUENCIA DE LA MEDICIÓN</t>
        </is>
      </c>
      <c r="I23" s="344" t="n"/>
      <c r="J23" s="159" t="inlineStr">
        <is>
          <t>SEMESTRAL</t>
        </is>
      </c>
      <c r="K23" s="386" t="n"/>
      <c r="L23" s="119" t="inlineStr">
        <is>
          <t>FRECUENCIA DE RESULTADO</t>
        </is>
      </c>
      <c r="M23" s="344" t="n"/>
      <c r="N23" s="159" t="inlineStr">
        <is>
          <t>SEMESTRAL</t>
        </is>
      </c>
      <c r="O23" s="386" t="n"/>
      <c r="P23" s="34" t="n"/>
    </row>
    <row r="24" ht="26.25" customFormat="1" customHeight="1" s="31">
      <c r="B24" s="34" t="n"/>
      <c r="C24" s="119" t="inlineStr">
        <is>
          <t>ORIGEN DE DATOS DENOMINADOR</t>
        </is>
      </c>
      <c r="D24" s="331" t="n"/>
      <c r="E24" s="160" t="inlineStr">
        <is>
          <t>Solicitudes de los procesos de digitalización</t>
        </is>
      </c>
      <c r="F24" s="381" t="n"/>
      <c r="G24" s="382" t="n"/>
      <c r="H24" s="336" t="n"/>
      <c r="I24" s="374" t="n"/>
      <c r="J24" s="387" t="n"/>
      <c r="K24" s="388" t="n"/>
      <c r="L24" s="335" t="n"/>
      <c r="M24" s="374" t="n"/>
      <c r="N24" s="387" t="n"/>
      <c r="O24" s="388" t="n"/>
      <c r="P24" s="34" t="n"/>
    </row>
    <row r="25" ht="15.75" customFormat="1" customHeight="1" s="31">
      <c r="B25" s="34" t="n"/>
      <c r="C25" s="40" t="n"/>
      <c r="D25" s="40" t="n"/>
      <c r="E25" s="167" t="n"/>
      <c r="F25" s="167" t="n"/>
      <c r="G25" s="40" t="n"/>
      <c r="H25" s="40" t="n"/>
      <c r="I25" s="40" t="n"/>
      <c r="J25" s="167" t="n"/>
      <c r="K25" s="167" t="n"/>
      <c r="L25" s="40" t="n"/>
      <c r="M25" s="40" t="n"/>
      <c r="N25" s="167" t="n"/>
      <c r="O25" s="167" t="n"/>
      <c r="P25" s="34" t="n"/>
    </row>
    <row r="26" ht="15" customFormat="1" customHeight="1" s="31">
      <c r="B26" s="34" t="n"/>
      <c r="C26" s="135" t="inlineStr">
        <is>
          <t>RESULTADOS</t>
        </is>
      </c>
      <c r="D26" s="330" t="n"/>
      <c r="E26" s="330" t="n"/>
      <c r="F26" s="330" t="n"/>
      <c r="G26" s="330" t="n"/>
      <c r="H26" s="330" t="n"/>
      <c r="I26" s="330" t="n"/>
      <c r="J26" s="330" t="n"/>
      <c r="K26" s="330" t="n"/>
      <c r="L26" s="330" t="n"/>
      <c r="M26" s="330" t="n"/>
      <c r="N26" s="330" t="n"/>
      <c r="O26" s="331" t="n"/>
      <c r="P26" s="34" t="n"/>
    </row>
    <row r="27" ht="15" customFormat="1" customHeight="1" s="31">
      <c r="B27" s="34" t="n"/>
      <c r="C27" s="137" t="n"/>
      <c r="D27" s="375" t="n"/>
      <c r="E27" s="375" t="n"/>
      <c r="F27" s="375" t="n"/>
      <c r="G27" s="375" t="n"/>
      <c r="H27" s="375" t="n"/>
      <c r="I27" s="386" t="n"/>
      <c r="J27" s="139" t="inlineStr">
        <is>
          <t>ANÁLISIS DE DATOS</t>
        </is>
      </c>
      <c r="K27" s="327" t="n"/>
      <c r="L27" s="327" t="n"/>
      <c r="M27" s="327" t="n"/>
      <c r="N27" s="327" t="n"/>
      <c r="O27" s="344" t="n"/>
      <c r="P27" s="151" t="n"/>
    </row>
    <row r="28" ht="16.5" customFormat="1" customHeight="1" s="31">
      <c r="B28" s="34" t="n"/>
      <c r="C28" s="389" t="n"/>
      <c r="D28" s="370" t="n"/>
      <c r="E28" s="370" t="n"/>
      <c r="F28" s="370" t="n"/>
      <c r="G28" s="370" t="n"/>
      <c r="H28" s="370" t="n"/>
      <c r="I28" s="390" t="n"/>
      <c r="J28" s="152" t="inlineStr">
        <is>
          <t>I SEMESTRE
II SEMESTRE</t>
        </is>
      </c>
      <c r="K28" s="370" t="n"/>
      <c r="L28" s="370" t="n"/>
      <c r="M28" s="370" t="n"/>
      <c r="N28" s="370" t="n"/>
      <c r="O28" s="390" t="n"/>
      <c r="P28" s="370" t="n"/>
    </row>
    <row r="29" ht="15.75" customFormat="1" customHeight="1" s="31">
      <c r="B29" s="34" t="n"/>
      <c r="C29" s="389" t="n"/>
      <c r="D29" s="370" t="n"/>
      <c r="E29" s="370" t="n"/>
      <c r="F29" s="370" t="n"/>
      <c r="G29" s="370" t="n"/>
      <c r="H29" s="370" t="n"/>
      <c r="I29" s="390" t="n"/>
      <c r="J29" s="370" t="n"/>
      <c r="K29" s="370" t="n"/>
      <c r="L29" s="370" t="n"/>
      <c r="M29" s="370" t="n"/>
      <c r="N29" s="370" t="n"/>
      <c r="O29" s="390" t="n"/>
      <c r="P29" s="34" t="n"/>
    </row>
    <row r="30" ht="15.75" customFormat="1" customHeight="1" s="31">
      <c r="B30" s="34" t="n"/>
      <c r="C30" s="389" t="n"/>
      <c r="D30" s="370" t="n"/>
      <c r="E30" s="370" t="n"/>
      <c r="F30" s="370" t="n"/>
      <c r="G30" s="370" t="n"/>
      <c r="H30" s="370" t="n"/>
      <c r="I30" s="390" t="n"/>
      <c r="J30" s="370" t="n"/>
      <c r="K30" s="370" t="n"/>
      <c r="L30" s="370" t="n"/>
      <c r="M30" s="370" t="n"/>
      <c r="N30" s="370" t="n"/>
      <c r="O30" s="390" t="n"/>
      <c r="P30" s="34" t="n"/>
    </row>
    <row r="31" ht="15.75" customFormat="1" customHeight="1" s="31">
      <c r="B31" s="34" t="n"/>
      <c r="C31" s="389" t="n"/>
      <c r="D31" s="370" t="n"/>
      <c r="E31" s="370" t="n"/>
      <c r="F31" s="370" t="n"/>
      <c r="G31" s="370" t="n"/>
      <c r="H31" s="370" t="n"/>
      <c r="I31" s="390" t="n"/>
      <c r="J31" s="370" t="n"/>
      <c r="K31" s="370" t="n"/>
      <c r="L31" s="370" t="n"/>
      <c r="M31" s="370" t="n"/>
      <c r="N31" s="370" t="n"/>
      <c r="O31" s="390" t="n"/>
      <c r="P31" s="34" t="n"/>
    </row>
    <row r="32" ht="15.75" customFormat="1" customHeight="1" s="31">
      <c r="B32" s="34" t="n"/>
      <c r="C32" s="389" t="n"/>
      <c r="D32" s="370" t="n"/>
      <c r="E32" s="370" t="n"/>
      <c r="F32" s="370" t="n"/>
      <c r="G32" s="370" t="n"/>
      <c r="H32" s="370" t="n"/>
      <c r="I32" s="390" t="n"/>
      <c r="J32" s="370" t="n"/>
      <c r="K32" s="370" t="n"/>
      <c r="L32" s="370" t="n"/>
      <c r="M32" s="370" t="n"/>
      <c r="N32" s="370" t="n"/>
      <c r="O32" s="390" t="n"/>
      <c r="P32" s="34" t="n"/>
    </row>
    <row r="33" ht="16.5" customFormat="1" customHeight="1" s="31">
      <c r="B33" s="34" t="n"/>
      <c r="C33" s="389" t="n"/>
      <c r="D33" s="370" t="n"/>
      <c r="E33" s="370" t="n"/>
      <c r="F33" s="370" t="n"/>
      <c r="G33" s="370" t="n"/>
      <c r="H33" s="370" t="n"/>
      <c r="I33" s="390" t="n"/>
      <c r="J33" s="391" t="n"/>
      <c r="K33" s="391" t="n"/>
      <c r="L33" s="391" t="n"/>
      <c r="M33" s="391" t="n"/>
      <c r="N33" s="391" t="n"/>
      <c r="O33" s="388" t="n"/>
      <c r="P33" s="34" t="n"/>
    </row>
    <row r="34" ht="15.75" customFormat="1" customHeight="1" s="31">
      <c r="B34" s="34" t="n"/>
      <c r="C34" s="389" t="n"/>
      <c r="D34" s="370" t="n"/>
      <c r="E34" s="370" t="n"/>
      <c r="F34" s="370" t="n"/>
      <c r="G34" s="370" t="n"/>
      <c r="H34" s="370" t="n"/>
      <c r="I34" s="390" t="n"/>
      <c r="J34" s="157" t="inlineStr">
        <is>
          <t>ACCIÓN FORMULADA</t>
        </is>
      </c>
      <c r="O34" s="345" t="n"/>
      <c r="P34" s="34" t="n"/>
    </row>
    <row r="35" ht="16.5" customFormat="1" customHeight="1" s="31">
      <c r="B35" s="34" t="n"/>
      <c r="C35" s="389" t="n"/>
      <c r="D35" s="370" t="n"/>
      <c r="E35" s="370" t="n"/>
      <c r="F35" s="370" t="n"/>
      <c r="G35" s="370" t="n"/>
      <c r="H35" s="370" t="n"/>
      <c r="I35" s="390" t="n"/>
      <c r="J35" s="152" t="inlineStr">
        <is>
          <t>I SEMESTRE
II SEMESTRE</t>
        </is>
      </c>
      <c r="K35" s="370" t="n"/>
      <c r="L35" s="370" t="n"/>
      <c r="M35" s="370" t="n"/>
      <c r="N35" s="370" t="n"/>
      <c r="O35" s="390" t="n"/>
      <c r="P35" s="34" t="n"/>
    </row>
    <row r="36" ht="15.75" customFormat="1" customHeight="1" s="31">
      <c r="B36" s="34" t="n"/>
      <c r="C36" s="389" t="n"/>
      <c r="D36" s="370" t="n"/>
      <c r="E36" s="370" t="n"/>
      <c r="F36" s="370" t="n"/>
      <c r="G36" s="370" t="n"/>
      <c r="H36" s="370" t="n"/>
      <c r="I36" s="390" t="n"/>
      <c r="J36" s="370" t="n"/>
      <c r="K36" s="370" t="n"/>
      <c r="L36" s="370" t="n"/>
      <c r="M36" s="370" t="n"/>
      <c r="N36" s="370" t="n"/>
      <c r="O36" s="390" t="n"/>
      <c r="P36" s="34" t="n"/>
    </row>
    <row r="37" ht="15.75" customFormat="1" customHeight="1" s="31">
      <c r="B37" s="34" t="n"/>
      <c r="C37" s="389" t="n"/>
      <c r="D37" s="370" t="n"/>
      <c r="E37" s="370" t="n"/>
      <c r="F37" s="370" t="n"/>
      <c r="G37" s="370" t="n"/>
      <c r="H37" s="370" t="n"/>
      <c r="I37" s="390" t="n"/>
      <c r="J37" s="370" t="n"/>
      <c r="K37" s="370" t="n"/>
      <c r="L37" s="370" t="n"/>
      <c r="M37" s="370" t="n"/>
      <c r="N37" s="370" t="n"/>
      <c r="O37" s="390" t="n"/>
      <c r="P37" s="34" t="n"/>
    </row>
    <row r="38" ht="15.75" customFormat="1" customHeight="1" s="31">
      <c r="B38" s="34" t="n"/>
      <c r="C38" s="389" t="n"/>
      <c r="D38" s="370" t="n"/>
      <c r="E38" s="370" t="n"/>
      <c r="F38" s="370" t="n"/>
      <c r="G38" s="370" t="n"/>
      <c r="H38" s="370" t="n"/>
      <c r="I38" s="390" t="n"/>
      <c r="J38" s="370" t="n"/>
      <c r="K38" s="370" t="n"/>
      <c r="L38" s="370" t="n"/>
      <c r="M38" s="370" t="n"/>
      <c r="N38" s="370" t="n"/>
      <c r="O38" s="390" t="n"/>
      <c r="P38" s="34" t="n"/>
    </row>
    <row r="39" ht="15.75" customFormat="1" customHeight="1" s="31">
      <c r="B39" s="34" t="n"/>
      <c r="C39" s="389" t="n"/>
      <c r="D39" s="370" t="n"/>
      <c r="E39" s="370" t="n"/>
      <c r="F39" s="370" t="n"/>
      <c r="G39" s="370" t="n"/>
      <c r="H39" s="370" t="n"/>
      <c r="I39" s="390" t="n"/>
      <c r="J39" s="370" t="n"/>
      <c r="K39" s="370" t="n"/>
      <c r="L39" s="370" t="n"/>
      <c r="M39" s="370" t="n"/>
      <c r="N39" s="370" t="n"/>
      <c r="O39" s="390" t="n"/>
      <c r="P39" s="34" t="n"/>
    </row>
    <row r="40" ht="16.5" customFormat="1" customHeight="1" s="31">
      <c r="B40" s="34" t="n"/>
      <c r="C40" s="389" t="n"/>
      <c r="D40" s="370" t="n"/>
      <c r="E40" s="370" t="n"/>
      <c r="F40" s="370" t="n"/>
      <c r="G40" s="370" t="n"/>
      <c r="H40" s="370" t="n"/>
      <c r="I40" s="390" t="n"/>
      <c r="J40" s="391" t="n"/>
      <c r="K40" s="391" t="n"/>
      <c r="L40" s="391" t="n"/>
      <c r="M40" s="391" t="n"/>
      <c r="N40" s="391" t="n"/>
      <c r="O40" s="388" t="n"/>
      <c r="P40" s="34" t="n"/>
    </row>
    <row r="41" ht="15.75" customFormat="1" customHeight="1" s="31">
      <c r="B41" s="34" t="n"/>
      <c r="C41" s="389" t="n"/>
      <c r="D41" s="370" t="n"/>
      <c r="E41" s="370" t="n"/>
      <c r="F41" s="370" t="n"/>
      <c r="G41" s="370" t="n"/>
      <c r="H41" s="370" t="n"/>
      <c r="I41" s="390" t="n"/>
      <c r="J41" s="157" t="inlineStr">
        <is>
          <t xml:space="preserve">RESPONSABLE </t>
        </is>
      </c>
      <c r="O41" s="345" t="n"/>
      <c r="P41" s="34" t="n"/>
    </row>
    <row r="42" ht="15.75" customFormat="1" customHeight="1" s="31">
      <c r="B42" s="34" t="n"/>
      <c r="C42" s="389" t="n"/>
      <c r="D42" s="370" t="n"/>
      <c r="E42" s="370" t="n"/>
      <c r="F42" s="370" t="n"/>
      <c r="G42" s="370" t="n"/>
      <c r="H42" s="370" t="n"/>
      <c r="I42" s="390" t="n"/>
      <c r="J42" s="141">
        <f>+E14</f>
        <v/>
      </c>
      <c r="K42" s="370" t="n"/>
      <c r="L42" s="370" t="n"/>
      <c r="M42" s="370" t="n"/>
      <c r="N42" s="370" t="n"/>
      <c r="O42" s="390" t="n"/>
      <c r="P42" s="34" t="n"/>
    </row>
    <row r="43" ht="16.5" customFormat="1" customHeight="1" s="31">
      <c r="B43" s="34" t="n"/>
      <c r="C43" s="387" t="n"/>
      <c r="D43" s="391" t="n"/>
      <c r="E43" s="391" t="n"/>
      <c r="F43" s="391" t="n"/>
      <c r="G43" s="391" t="n"/>
      <c r="H43" s="391" t="n"/>
      <c r="I43" s="388" t="n"/>
      <c r="J43" s="143" t="n"/>
      <c r="K43" s="391" t="n"/>
      <c r="L43" s="391" t="n"/>
      <c r="M43" s="391" t="n"/>
      <c r="N43" s="391" t="n"/>
      <c r="O43" s="388" t="n"/>
      <c r="P43" s="34" t="n"/>
    </row>
    <row r="44" ht="16.5" customFormat="1" customHeight="1" s="31">
      <c r="B44" s="34" t="n"/>
      <c r="C44" s="41" t="n"/>
      <c r="D44" s="41" t="n"/>
      <c r="E44" s="41" t="n"/>
      <c r="F44" s="41" t="n"/>
      <c r="G44" s="41" t="n"/>
      <c r="H44" s="41" t="n"/>
      <c r="I44" s="41" t="n"/>
      <c r="J44" s="41" t="n"/>
      <c r="K44" s="41" t="n"/>
      <c r="L44" s="41" t="n"/>
      <c r="M44" s="41" t="n"/>
      <c r="N44" s="41" t="n"/>
      <c r="O44" s="41" t="n"/>
      <c r="P44" s="34" t="n"/>
    </row>
    <row r="45" ht="15" customFormat="1" customHeight="1" s="43">
      <c r="B45" s="42" t="n"/>
      <c r="C45" s="393" t="inlineStr">
        <is>
          <t>PERIODO DE EVALUACIÓN</t>
        </is>
      </c>
      <c r="D45" s="336" t="n"/>
      <c r="E45" s="336" t="n"/>
      <c r="F45" s="336" t="n"/>
      <c r="G45" s="336" t="n"/>
      <c r="H45" s="336" t="n"/>
      <c r="I45" s="336" t="n"/>
      <c r="J45" s="336" t="n"/>
      <c r="K45" s="336" t="n"/>
      <c r="L45" s="336" t="n"/>
      <c r="M45" s="336" t="n"/>
      <c r="N45" s="336" t="n"/>
      <c r="O45" s="374" t="n"/>
      <c r="P45" s="42" t="n"/>
    </row>
    <row r="46" customFormat="1" s="43">
      <c r="B46" s="42" t="n"/>
      <c r="C46" s="119" t="inlineStr">
        <is>
          <t>MES</t>
        </is>
      </c>
      <c r="D46" s="54">
        <f>IF(J23="MENSUAL","ENERO",IF(J23="TRIMESTRAL","MARZO",IF(J23="SEMESTRAL","JUNIO",IF(J23="ANUAL",YEAR(TODAY()),""))))</f>
        <v/>
      </c>
      <c r="E46" s="54">
        <f>IF(J23="MENSUAL","FEBRERO",IF(J23="TRIMESTRAL","JUNIO",IF(J23="SEMESTRAL","DICIEMBRE","")))</f>
        <v/>
      </c>
      <c r="F46" s="54">
        <f>IF(J23="MENSUAL","MARZO",IF(J23="TRIMESTRAL","SEPTIEMBRE",""))</f>
        <v/>
      </c>
      <c r="G46" s="54">
        <f>IF(J23="MENSUAL","ABRIL",IF(J23="TRIMESTRAL","DICIEMBRE",""))</f>
        <v/>
      </c>
      <c r="H46" s="54">
        <f>IF(J23="MENSUAL","MAYO","")</f>
        <v/>
      </c>
      <c r="I46" s="54">
        <f>IF(J23="MENSUAL","JUNIO","")</f>
        <v/>
      </c>
      <c r="J46" s="54">
        <f>IF(J23="MENSUAL","JULIO","")</f>
        <v/>
      </c>
      <c r="K46" s="54">
        <f>IF(J23="MENSUAL","AGOSTO","")</f>
        <v/>
      </c>
      <c r="L46" s="54">
        <f>IF(J23="MENSUAL","SEPTIEMBRE","")</f>
        <v/>
      </c>
      <c r="M46" s="54">
        <f>IF(J23="MENSUAL","OCTUBRE","")</f>
        <v/>
      </c>
      <c r="N46" s="54">
        <f>IF(J23="MENSUAL","NOVIEMBRE","")</f>
        <v/>
      </c>
      <c r="O46" s="54">
        <f>IF(J23="MENSUAL","DICIEMBRE","")</f>
        <v/>
      </c>
      <c r="P46" s="42" t="n"/>
    </row>
    <row r="47" ht="18" customFormat="1" customHeight="1" s="43">
      <c r="B47" s="42" t="n"/>
      <c r="C47" s="194">
        <f>G18</f>
        <v/>
      </c>
      <c r="D47" s="159" t="n"/>
      <c r="E47" s="159" t="n"/>
      <c r="F47" s="159" t="n"/>
      <c r="G47" s="159" t="n"/>
      <c r="H47" s="159" t="n"/>
      <c r="I47" s="159" t="n"/>
      <c r="J47" s="159" t="n"/>
      <c r="K47" s="159" t="n"/>
      <c r="L47" s="159" t="n"/>
      <c r="M47" s="159" t="n"/>
      <c r="N47" s="159" t="n"/>
      <c r="O47" s="159" t="n"/>
      <c r="P47" s="42" t="n"/>
    </row>
    <row r="48" ht="18" customFormat="1" customHeight="1" s="43">
      <c r="B48" s="42" t="n"/>
      <c r="C48" s="194">
        <f>G19</f>
        <v/>
      </c>
      <c r="D48" s="159" t="n"/>
      <c r="E48" s="159" t="n"/>
      <c r="F48" s="159" t="n"/>
      <c r="G48" s="159" t="n"/>
      <c r="H48" s="159" t="n"/>
      <c r="I48" s="159" t="n"/>
      <c r="J48" s="159" t="n"/>
      <c r="K48" s="159" t="n"/>
      <c r="L48" s="159" t="n"/>
      <c r="M48" s="159" t="n"/>
      <c r="N48" s="159" t="n"/>
      <c r="O48" s="159" t="n"/>
      <c r="P48" s="44" t="n"/>
    </row>
    <row r="49" customFormat="1" s="43">
      <c r="B49" s="42" t="n"/>
      <c r="C49" s="57" t="inlineStr">
        <is>
          <t xml:space="preserve">VALOR </t>
        </is>
      </c>
      <c r="D49" s="59">
        <f>IFERROR(IF($E$17=1,D47/D48,IF($E$17=2,D47,"")),"")</f>
        <v/>
      </c>
      <c r="E49" s="59">
        <f>IFERROR(IF($E$17=1,E47/E48,IF($E$17=2,E47,"")),"")</f>
        <v/>
      </c>
      <c r="F49" s="59">
        <f>IFERROR(IF($E$17=1,F47/F48,IF($E$17=2,F47,"")),"")</f>
        <v/>
      </c>
      <c r="G49" s="59">
        <f>IFERROR(IF($E$17=1,G47/G48,IF($E$17=2,G47,"")),"")</f>
        <v/>
      </c>
      <c r="H49" s="59">
        <f>IFERROR(IF($E$17=1,H47/H48,IF($E$17=2,H47,"")),"")</f>
        <v/>
      </c>
      <c r="I49" s="59">
        <f>IFERROR(IF($E$17=1,I47/I48,IF($E$17=2,I47,"")),"")</f>
        <v/>
      </c>
      <c r="J49" s="59">
        <f>IFERROR(IF($E$17=1,J47/J48,IF($E$17=2,J47,"")),"")</f>
        <v/>
      </c>
      <c r="K49" s="59">
        <f>IFERROR(IF($E$17=1,K47/K48,IF($E$17=2,K47,"")),"")</f>
        <v/>
      </c>
      <c r="L49" s="59">
        <f>IFERROR(IF($E$17=1,L47/L48,IF($E$17=2,L47,"")),"")</f>
        <v/>
      </c>
      <c r="M49" s="59">
        <f>IFERROR(IF($E$17=1,M47/M48,IF($E$17=2,M47,"")),"")</f>
        <v/>
      </c>
      <c r="N49" s="59">
        <f>IFERROR(IF($E$17=1,N47/N48,IF($E$17=2,N47,"")),"")</f>
        <v/>
      </c>
      <c r="O49" s="59">
        <f>IFERROR(IF($E$17=1,O47/O48,IF($E$17=2,O47,"")),"")</f>
        <v/>
      </c>
      <c r="P49" s="42" t="n"/>
    </row>
    <row r="50" customFormat="1" s="43">
      <c r="B50" s="42" t="n"/>
      <c r="C50" s="58" t="inlineStr">
        <is>
          <t>META PONDERADA</t>
        </is>
      </c>
      <c r="D50" s="5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5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59">
        <f>IF(AND(N23="ANUAL",J23="MENSUAL"),N17/12+E50,IF(AND(N23="ANUAL",J23="TRIMESTRAL"),N17/4+E50,IF(AND(N23="SEMESTRAL",J23="MENSUAL"),N17/6+E50,IF(AND(N23="SEMESTRAL",J23="TRIMESTRAL"),N17/2,IF(AND(N23="TRIMESTRAL",J23="MENSUAL"),N17/3+E50,IF(AND(N23="TRIMESTRAL",J23="TRIMESTRAL"),N17,IF(AND(N23="MENSUAL",J23="MENSUAL"),N17,"")))))))</f>
        <v/>
      </c>
      <c r="G50" s="59">
        <f>IF(AND(N23="ANUAL",J23="MENSUAL"),N17/12+F50,IF(AND(N23="ANUAL",J23="TRIMESTRAL"),N17/4+F50,IF(AND(N23="SEMESTRAL",J23="MENSUAL"),N17/6+F50,IF(AND(N23="SEMESTRAL",J23="TRIMESTRAL"),N17/2+F50,IF(AND(N23="TRIMESTRAL",J23="MENSUAL"),N17/3,IF(AND(N23="TRIMESTRAL",J23="TRIMESTRAL"),N17,IF(AND(N23="MENSUAL",J23="MENSUAL"),N17,"")))))))</f>
        <v/>
      </c>
      <c r="H50" s="59">
        <f>IF(AND($N$23="ANUAL",$J$23="MENSUAL"),$N$17/12+G50,IF(AND(N23="SEMESTRAL",J23="MENSUAL"),N17/6+G50,IF(AND(N23="TRIMESTRAL",J23="MENSUAL"),N17/3+G50,IF(AND(N23="MENSUAL",J23="MENSUAL"),N17,""))))</f>
        <v/>
      </c>
      <c r="I50" s="59">
        <f>IF(AND($N$23="ANUAL",$J$23="MENSUAL"),$N$17/12+H50,IF(AND(N23="SEMESTRAL",J23="MENSUAL"),N17/6+H50,IF(AND(N23="TRIMESTRAL",J23="MENSUAL"),N17/3+H50,IF(AND(N23="MENSUAL",J23="MENSUAL"),N17,""))))</f>
        <v/>
      </c>
      <c r="J50" s="59">
        <f>IF(AND($N$23="ANUAL",$J$23="MENSUAL"),$N$17/12+I50,IF(AND(N23="SEMESTRAL",J23="MENSUAL"),N17/6,IF(AND(N23="TRIMESTRAL",J23="MENSUAL"),N17/3,IF(AND(N23="MENSUAL",J23="MENSUAL"),N17,""))))</f>
        <v/>
      </c>
      <c r="K50" s="59">
        <f>IF(AND($N$23="ANUAL",$J$23="MENSUAL"),$N$17/12+J50,IF(AND(N23="SEMESTRAL",J23="MENSUAL"),N17/6+J50,IF(AND(N23="TRIMESTRAL",J23="MENSUAL"),N17/3+J50,IF(AND(N23="MENSUAL",J23="MENSUAL"),N17,""))))</f>
        <v/>
      </c>
      <c r="L50" s="59">
        <f>IF(AND($N$23="ANUAL",$J$23="MENSUAL"),$N$17/12+K50,IF(AND(N23="SEMESTRAL",J23="MENSUAL"),N17/6+K50,IF(AND(N23="TRIMESTRAL",J23="MENSUAL"),N17/3+K50,IF(AND(N23="MENSUAL",J23="MENSUAL"),N17,""))))</f>
        <v/>
      </c>
      <c r="M50" s="59">
        <f>IF(AND($N$23="ANUAL",$J$23="MENSUAL"),$N$17/12+L50,IF(AND(N23="SEMESTRAL",J23="MENSUAL"),N17/6+L50,IF(AND(N23="TRIMESTRAL",J23="MENSUAL"),N17/3,IF(AND(N23="MENSUAL",J23="MENSUAL"),N17,""))))</f>
        <v/>
      </c>
      <c r="N50" s="59">
        <f>IF(AND($N$23="ANUAL",$J$23="MENSUAL"),$N$17/12+M50,IF(AND(N23="SEMESTRAL",J23="MENSUAL"),N17/6+M50,IF(AND(N23="TRIMESTRAL",J23="MENSUAL"),N17/3+M50,IF(AND(N23="MENSUAL",J23="MENSUAL"),N17,""))))</f>
        <v/>
      </c>
      <c r="O50" s="59">
        <f>IF(AND($N$23="ANUAL",$J$23="MENSUAL"),$N$17/12+N50,IF(AND(N23="SEMESTRAL",J23="MENSUAL"),N17/6+N50,IF(AND(N23="TRIMESTRAL",J23="MENSUAL"),N17/3+N50,IF(AND(N23="MENSUAL",J23="MENSUAL"),N17,""))))</f>
        <v/>
      </c>
      <c r="P50" s="42" t="n"/>
    </row>
    <row r="51" customFormat="1" s="43">
      <c r="B51" s="42" t="n"/>
      <c r="C51" s="41" t="n"/>
      <c r="D51" s="41" t="n"/>
      <c r="E51" s="41" t="n"/>
      <c r="F51" s="41" t="n"/>
      <c r="G51" s="41" t="n"/>
      <c r="H51" s="41" t="n"/>
      <c r="I51" s="41" t="n"/>
      <c r="J51" s="41" t="n"/>
      <c r="K51" s="41" t="n"/>
      <c r="L51" s="41" t="n"/>
      <c r="M51" s="41" t="n"/>
      <c r="N51" s="41" t="n"/>
      <c r="O51" s="41" t="n"/>
      <c r="P51" s="42" t="n"/>
    </row>
    <row r="52" customFormat="1" s="46">
      <c r="A52" s="45" t="n"/>
      <c r="B52" s="13" t="n"/>
      <c r="C52" s="148" t="inlineStr">
        <is>
          <t>NIVEL DE SEGREGACIÓN *</t>
        </is>
      </c>
      <c r="D52" s="327" t="n"/>
      <c r="E52" s="327" t="n"/>
      <c r="F52" s="327" t="n"/>
      <c r="G52" s="327" t="n"/>
      <c r="H52" s="327" t="n"/>
      <c r="I52" s="327" t="n"/>
      <c r="J52" s="327" t="n"/>
      <c r="K52" s="327" t="n"/>
      <c r="L52" s="327" t="n"/>
      <c r="M52" s="327" t="n"/>
      <c r="N52" s="327" t="n"/>
      <c r="O52" s="344" t="n"/>
      <c r="P52" s="13" t="n"/>
      <c r="Q52" s="45" t="n"/>
      <c r="R52" s="45" t="n"/>
      <c r="S52" s="45" t="n"/>
      <c r="T52" s="45" t="n"/>
      <c r="U52" s="45" t="n"/>
      <c r="V52" s="45" t="n"/>
      <c r="W52" s="45" t="n"/>
      <c r="X52" s="45" t="n"/>
      <c r="Y52" s="45" t="n"/>
      <c r="Z52" s="45" t="n"/>
      <c r="AA52" s="45" t="n"/>
      <c r="AB52" s="45" t="n"/>
    </row>
    <row r="53" customFormat="1" s="46">
      <c r="A53" s="45" t="n"/>
      <c r="B53" s="13" t="n"/>
      <c r="C53" s="149" t="inlineStr">
        <is>
          <t>UNIDAD SEGREGADA (Ej. Facultad, Programa Académico, Área)</t>
        </is>
      </c>
      <c r="D53" s="394" t="n"/>
      <c r="E53" s="394" t="n"/>
      <c r="F53" s="395" t="n"/>
      <c r="G53" s="150" t="inlineStr">
        <is>
          <t>RESULTADO</t>
        </is>
      </c>
      <c r="H53" s="394" t="n"/>
      <c r="I53" s="394" t="n"/>
      <c r="J53" s="395" t="n"/>
      <c r="K53" s="150" t="inlineStr">
        <is>
          <t>ANALISIS DE DATOS SEGREGADO</t>
        </is>
      </c>
      <c r="L53" s="394" t="n"/>
      <c r="M53" s="394" t="n"/>
      <c r="N53" s="394" t="n"/>
      <c r="O53" s="395" t="n"/>
      <c r="P53" s="13" t="n"/>
      <c r="Q53" s="45" t="n"/>
      <c r="R53" s="45" t="n"/>
      <c r="S53" s="45" t="n"/>
      <c r="T53" s="45" t="n"/>
      <c r="U53" s="45" t="n"/>
      <c r="V53" s="45" t="n"/>
      <c r="W53" s="45" t="n"/>
      <c r="X53" s="45" t="n"/>
      <c r="Y53" s="45" t="n"/>
      <c r="Z53" s="45" t="n"/>
      <c r="AA53" s="45" t="n"/>
      <c r="AB53" s="45" t="n"/>
    </row>
    <row r="54" customFormat="1" s="46">
      <c r="A54" s="45" t="n"/>
      <c r="B54" s="13" t="n"/>
      <c r="C54" s="132" t="n"/>
      <c r="D54" s="396" t="n"/>
      <c r="E54" s="396" t="n"/>
      <c r="F54" s="397" t="n"/>
      <c r="G54" s="134" t="n"/>
      <c r="H54" s="396" t="n"/>
      <c r="I54" s="396" t="n"/>
      <c r="J54" s="397" t="n"/>
      <c r="K54" s="132" t="n"/>
      <c r="L54" s="396" t="n"/>
      <c r="M54" s="396" t="n"/>
      <c r="N54" s="396" t="n"/>
      <c r="O54" s="397" t="n"/>
      <c r="P54" s="13" t="n"/>
      <c r="Q54" s="45" t="n"/>
      <c r="R54" s="45" t="n"/>
      <c r="S54" s="45" t="n"/>
      <c r="T54" s="45" t="n"/>
      <c r="U54" s="45" t="n"/>
      <c r="V54" s="45" t="n"/>
      <c r="W54" s="45" t="n"/>
      <c r="X54" s="45" t="n"/>
      <c r="Y54" s="45" t="n"/>
      <c r="Z54" s="45" t="n"/>
      <c r="AA54" s="45" t="n"/>
      <c r="AB54" s="45" t="n"/>
    </row>
    <row r="55" customFormat="1" s="46">
      <c r="A55" s="45" t="n"/>
      <c r="B55" s="13" t="n"/>
      <c r="C55" s="132" t="n"/>
      <c r="D55" s="396" t="n"/>
      <c r="E55" s="396" t="n"/>
      <c r="F55" s="397" t="n"/>
      <c r="G55" s="134" t="n"/>
      <c r="H55" s="396" t="n"/>
      <c r="I55" s="396" t="n"/>
      <c r="J55" s="397" t="n"/>
      <c r="K55" s="132" t="n"/>
      <c r="L55" s="396" t="n"/>
      <c r="M55" s="396" t="n"/>
      <c r="N55" s="396" t="n"/>
      <c r="O55" s="397" t="n"/>
      <c r="P55" s="13" t="n"/>
      <c r="Q55" s="45" t="n"/>
      <c r="R55" s="45" t="n"/>
      <c r="S55" s="45" t="n"/>
      <c r="T55" s="45" t="n"/>
      <c r="U55" s="45" t="n"/>
      <c r="V55" s="45" t="n"/>
      <c r="W55" s="45" t="n"/>
      <c r="X55" s="45" t="n"/>
      <c r="Y55" s="45" t="n"/>
      <c r="Z55" s="45" t="n"/>
      <c r="AA55" s="45" t="n"/>
      <c r="AB55" s="45" t="n"/>
    </row>
    <row r="56" customFormat="1" s="46">
      <c r="A56" s="45" t="n"/>
      <c r="B56" s="13" t="n"/>
      <c r="C56" s="132" t="n"/>
      <c r="D56" s="396" t="n"/>
      <c r="E56" s="396" t="n"/>
      <c r="F56" s="397" t="n"/>
      <c r="G56" s="134" t="n"/>
      <c r="H56" s="396" t="n"/>
      <c r="I56" s="396" t="n"/>
      <c r="J56" s="397" t="n"/>
      <c r="K56" s="132" t="n"/>
      <c r="L56" s="396" t="n"/>
      <c r="M56" s="396" t="n"/>
      <c r="N56" s="396" t="n"/>
      <c r="O56" s="397" t="n"/>
      <c r="P56" s="13" t="n"/>
      <c r="Q56" s="45" t="n"/>
      <c r="R56" s="45" t="n"/>
      <c r="S56" s="45" t="n"/>
      <c r="T56" s="45" t="n"/>
      <c r="U56" s="45" t="n"/>
      <c r="V56" s="45" t="n"/>
      <c r="W56" s="45" t="n"/>
      <c r="X56" s="45" t="n"/>
      <c r="Y56" s="45" t="n"/>
      <c r="Z56" s="45" t="n"/>
      <c r="AA56" s="45" t="n"/>
      <c r="AB56" s="45" t="n"/>
    </row>
    <row r="57" customFormat="1" s="46">
      <c r="A57" s="45" t="n"/>
      <c r="B57" s="13" t="n"/>
      <c r="C57" s="132" t="n"/>
      <c r="D57" s="396" t="n"/>
      <c r="E57" s="396" t="n"/>
      <c r="F57" s="397" t="n"/>
      <c r="G57" s="132" t="n"/>
      <c r="H57" s="396" t="n"/>
      <c r="I57" s="396" t="n"/>
      <c r="J57" s="397" t="n"/>
      <c r="K57" s="132" t="n"/>
      <c r="L57" s="396" t="n"/>
      <c r="M57" s="396" t="n"/>
      <c r="N57" s="396" t="n"/>
      <c r="O57" s="397" t="n"/>
      <c r="P57" s="13" t="n"/>
      <c r="Q57" s="45" t="n"/>
      <c r="R57" s="45" t="n"/>
      <c r="S57" s="45" t="n"/>
      <c r="T57" s="45" t="n"/>
      <c r="U57" s="45" t="n"/>
      <c r="V57" s="45" t="n"/>
      <c r="W57" s="45" t="n"/>
      <c r="X57" s="45" t="n"/>
      <c r="Y57" s="45" t="n"/>
      <c r="Z57" s="45" t="n"/>
      <c r="AA57" s="45" t="n"/>
      <c r="AB57" s="45" t="n"/>
    </row>
    <row r="58" customFormat="1" s="46">
      <c r="A58" s="45" t="n"/>
      <c r="B58" s="13" t="n"/>
      <c r="C58" s="132" t="n"/>
      <c r="D58" s="396" t="n"/>
      <c r="E58" s="396" t="n"/>
      <c r="F58" s="397" t="n"/>
      <c r="G58" s="132" t="n"/>
      <c r="H58" s="396" t="n"/>
      <c r="I58" s="396" t="n"/>
      <c r="J58" s="397" t="n"/>
      <c r="K58" s="132" t="n"/>
      <c r="L58" s="396" t="n"/>
      <c r="M58" s="396" t="n"/>
      <c r="N58" s="396" t="n"/>
      <c r="O58" s="397" t="n"/>
      <c r="P58" s="13" t="n"/>
      <c r="Q58" s="45" t="n"/>
      <c r="R58" s="45" t="n"/>
      <c r="S58" s="45" t="n"/>
      <c r="T58" s="45" t="n"/>
      <c r="U58" s="45" t="n"/>
      <c r="V58" s="45" t="n"/>
      <c r="W58" s="45" t="n"/>
      <c r="X58" s="45" t="n"/>
      <c r="Y58" s="45" t="n"/>
      <c r="Z58" s="45" t="n"/>
      <c r="AA58" s="45" t="n"/>
      <c r="AB58" s="45" t="n"/>
    </row>
    <row r="59" customFormat="1" s="46">
      <c r="A59" s="45" t="n"/>
      <c r="B59" s="13" t="n"/>
      <c r="C59" s="132" t="n"/>
      <c r="D59" s="396" t="n"/>
      <c r="E59" s="396" t="n"/>
      <c r="F59" s="397" t="n"/>
      <c r="G59" s="132" t="n"/>
      <c r="H59" s="396" t="n"/>
      <c r="I59" s="396" t="n"/>
      <c r="J59" s="397" t="n"/>
      <c r="K59" s="132" t="n"/>
      <c r="L59" s="396" t="n"/>
      <c r="M59" s="396" t="n"/>
      <c r="N59" s="396" t="n"/>
      <c r="O59" s="397" t="n"/>
      <c r="P59" s="13" t="n"/>
      <c r="Q59" s="45" t="n"/>
      <c r="R59" s="45" t="n"/>
      <c r="S59" s="45" t="n"/>
      <c r="T59" s="45" t="n"/>
      <c r="U59" s="45" t="n"/>
      <c r="V59" s="45" t="n"/>
      <c r="W59" s="45" t="n"/>
      <c r="X59" s="45" t="n"/>
      <c r="Y59" s="45" t="n"/>
      <c r="Z59" s="45" t="n"/>
      <c r="AA59" s="45" t="n"/>
      <c r="AB59" s="45" t="n"/>
    </row>
    <row r="60" customFormat="1" s="46">
      <c r="A60" s="45" t="n"/>
      <c r="B60" s="13" t="n"/>
      <c r="C60" s="133" t="n"/>
      <c r="D60" s="398" t="n"/>
      <c r="E60" s="398" t="n"/>
      <c r="F60" s="398" t="n"/>
      <c r="G60" s="133" t="n"/>
      <c r="H60" s="398" t="n"/>
      <c r="I60" s="398" t="n"/>
      <c r="J60" s="398" t="n"/>
      <c r="K60" s="133" t="n"/>
      <c r="L60" s="398" t="n"/>
      <c r="M60" s="398" t="n"/>
      <c r="N60" s="398" t="n"/>
      <c r="O60" s="398" t="n"/>
      <c r="P60" s="13" t="n"/>
      <c r="Q60" s="45" t="n"/>
      <c r="R60" s="45" t="n"/>
      <c r="S60" s="45" t="n"/>
      <c r="T60" s="45" t="n"/>
      <c r="U60" s="45" t="n"/>
      <c r="V60" s="45" t="n"/>
      <c r="W60" s="45" t="n"/>
      <c r="X60" s="45" t="n"/>
      <c r="Y60" s="45" t="n"/>
      <c r="Z60" s="45" t="n"/>
      <c r="AA60" s="45" t="n"/>
      <c r="AB60" s="45" t="n"/>
    </row>
    <row r="61" customFormat="1" s="46">
      <c r="A61" s="45" t="n"/>
      <c r="B61" s="13" t="n"/>
      <c r="C61" s="47" t="n"/>
      <c r="D61" s="48" t="n"/>
      <c r="E61" s="48" t="n"/>
      <c r="F61" s="48" t="n"/>
      <c r="G61" s="48" t="n"/>
      <c r="H61" s="48" t="n"/>
      <c r="I61" s="48" t="n"/>
      <c r="J61" s="48" t="n"/>
      <c r="K61" s="48" t="n"/>
      <c r="L61" s="48" t="n"/>
      <c r="M61" s="48" t="n"/>
      <c r="N61" s="48" t="n"/>
      <c r="O61" s="48" t="n"/>
      <c r="P61" s="13" t="n"/>
      <c r="Q61" s="45" t="n"/>
      <c r="R61" s="45" t="n"/>
      <c r="S61" s="45" t="n"/>
      <c r="T61" s="45" t="n"/>
      <c r="U61" s="45" t="n"/>
      <c r="V61" s="45" t="n"/>
      <c r="W61" s="45" t="n"/>
      <c r="X61" s="45" t="n"/>
      <c r="Y61" s="45" t="n"/>
      <c r="Z61" s="45" t="n"/>
      <c r="AA61" s="45" t="n"/>
      <c r="AB61" s="45" t="n"/>
    </row>
    <row r="62" ht="56.25" customFormat="1" customHeight="1" s="46">
      <c r="A62" s="45" t="n"/>
      <c r="B62" s="13" t="n"/>
      <c r="C62" s="117" t="inlineStr">
        <is>
          <t xml:space="preserve">Diagonal 18 No. 20-29 Fusagasugá – Cundinamarca
Teléfono (601)  8281483 Línea Gratuita 018000180414
www.ucundinamarca.edu.co   E-mail:  info@ucundinamarca.edu.co
NIT: 890.680.062-2                                                                             </t>
        </is>
      </c>
      <c r="P62" s="13" t="n"/>
      <c r="Q62" s="45" t="n"/>
      <c r="R62" s="45" t="n"/>
      <c r="S62" s="45" t="n"/>
      <c r="T62" s="45" t="n"/>
      <c r="U62" s="45" t="n"/>
      <c r="V62" s="45" t="n"/>
      <c r="W62" s="45" t="n"/>
      <c r="X62" s="45" t="n"/>
      <c r="Y62" s="45" t="n"/>
      <c r="Z62" s="45" t="n"/>
      <c r="AA62" s="45" t="n"/>
      <c r="AB62" s="45" t="n"/>
    </row>
    <row r="63" ht="44.25" customFormat="1" customHeight="1" s="46">
      <c r="A63" s="45" t="n"/>
      <c r="B63" s="13" t="n"/>
      <c r="C63" s="118" t="inlineStr">
        <is>
          <t>Documento controlado por el Sistema de Gestión de la Calidad
Asegúrese que corresponde a la última versión consultando el Portal Institucional</t>
        </is>
      </c>
      <c r="P63" s="13" t="n"/>
      <c r="Q63" s="45" t="n"/>
      <c r="R63" s="45" t="n"/>
      <c r="S63" s="45" t="n"/>
      <c r="T63" s="45" t="n"/>
      <c r="U63" s="45" t="n"/>
      <c r="V63" s="45" t="n"/>
      <c r="W63" s="45" t="n"/>
      <c r="X63" s="45" t="n"/>
      <c r="Y63" s="45" t="n"/>
      <c r="Z63" s="45" t="n"/>
      <c r="AA63" s="45" t="n"/>
      <c r="AB63" s="45" t="n"/>
    </row>
    <row r="66" customFormat="1" s="50">
      <c r="C66" s="49" t="n"/>
      <c r="D66" s="49" t="n"/>
      <c r="E66" s="49" t="n"/>
      <c r="F66" s="49" t="n"/>
      <c r="G66" s="49" t="n"/>
      <c r="H66" s="49" t="n"/>
      <c r="I66" s="49" t="n"/>
      <c r="J66" s="49" t="n"/>
      <c r="K66" s="49" t="n"/>
      <c r="L66" s="49" t="n"/>
      <c r="M66" s="49" t="n"/>
      <c r="N66" s="49" t="n"/>
      <c r="O66" s="49" t="n"/>
    </row>
    <row r="67" customFormat="1" s="50">
      <c r="C67" s="49" t="n"/>
      <c r="D67" s="49" t="n"/>
      <c r="E67" s="49" t="n"/>
      <c r="F67" s="49" t="n"/>
      <c r="G67" s="49" t="n"/>
      <c r="H67" s="49" t="n"/>
      <c r="I67" s="49" t="n"/>
      <c r="J67" s="49" t="n"/>
      <c r="K67" s="49" t="n"/>
      <c r="L67" s="49" t="n"/>
      <c r="M67" s="49" t="n"/>
      <c r="N67" s="49" t="n"/>
      <c r="O67" s="49" t="n"/>
    </row>
    <row r="68" customFormat="1" s="50">
      <c r="C68" s="49" t="n"/>
      <c r="D68" s="49" t="n"/>
      <c r="E68" s="49" t="n"/>
      <c r="F68" s="49" t="n"/>
      <c r="G68" s="49" t="n"/>
      <c r="H68" s="49" t="n"/>
      <c r="I68" s="49" t="n"/>
      <c r="J68" s="49" t="n"/>
      <c r="K68" s="49" t="n"/>
      <c r="L68" s="49" t="n"/>
      <c r="M68" s="49" t="n"/>
      <c r="N68" s="49" t="n"/>
      <c r="O68" s="49" t="n"/>
    </row>
    <row r="69" hidden="1" customFormat="1" s="50">
      <c r="C69" s="49" t="n"/>
      <c r="D69" s="49" t="n"/>
      <c r="E69" s="49" t="n"/>
      <c r="F69" s="49" t="n"/>
      <c r="G69" s="49" t="n"/>
      <c r="H69" s="49" t="n"/>
      <c r="I69" s="49" t="n"/>
      <c r="J69" s="49" t="n"/>
      <c r="K69" s="49" t="n"/>
      <c r="L69" s="49" t="n"/>
      <c r="M69" s="49" t="n"/>
      <c r="N69" s="49" t="n"/>
      <c r="O69" s="49" t="n"/>
    </row>
    <row r="70" hidden="1" customFormat="1" s="50">
      <c r="C70" s="49" t="n"/>
      <c r="D70" s="49" t="n"/>
      <c r="E70" s="49" t="n"/>
      <c r="F70" s="49" t="n"/>
      <c r="G70" s="49" t="n"/>
      <c r="H70" s="49" t="n"/>
      <c r="I70" s="49" t="n"/>
      <c r="J70" s="49" t="n"/>
      <c r="K70" s="49" t="n"/>
      <c r="L70" s="49" t="n"/>
      <c r="M70" s="49" t="n"/>
      <c r="N70" s="49" t="n"/>
      <c r="O70" s="49" t="n"/>
    </row>
    <row r="71" hidden="1" customFormat="1" s="50">
      <c r="C71" s="49" t="n"/>
      <c r="D71" s="49" t="n"/>
      <c r="E71" s="49" t="n"/>
      <c r="F71" s="49" t="n"/>
      <c r="G71" s="49" t="n"/>
      <c r="H71" s="49" t="n"/>
      <c r="I71" s="49" t="n"/>
      <c r="J71" s="49" t="n"/>
      <c r="K71" s="49" t="n"/>
      <c r="L71" s="49" t="n"/>
      <c r="M71" s="49" t="n"/>
      <c r="N71" s="49" t="n"/>
      <c r="O71" s="49" t="n"/>
    </row>
    <row r="72" hidden="1" customFormat="1" s="50">
      <c r="C72" s="49" t="n"/>
      <c r="D72" s="49" t="n"/>
      <c r="E72" s="49" t="n"/>
      <c r="F72" s="49" t="n"/>
      <c r="G72" s="51" t="inlineStr">
        <is>
          <t>Estratégico</t>
        </is>
      </c>
      <c r="H72" s="52" t="n"/>
      <c r="I72" s="52" t="n"/>
      <c r="J72" s="51" t="inlineStr">
        <is>
          <t>Eficacia</t>
        </is>
      </c>
      <c r="K72" s="49" t="n"/>
      <c r="L72" s="49" t="n"/>
      <c r="M72" s="49" t="n"/>
      <c r="N72" s="49" t="n"/>
      <c r="O72" s="49" t="n"/>
    </row>
    <row r="73" hidden="1" customFormat="1" s="50">
      <c r="C73" s="49" t="n"/>
      <c r="D73" s="49" t="n"/>
      <c r="E73" s="49" t="n"/>
      <c r="F73" s="49" t="n"/>
      <c r="G73" s="51" t="inlineStr">
        <is>
          <t>Misional</t>
        </is>
      </c>
      <c r="H73" s="52" t="n"/>
      <c r="I73" s="52" t="n"/>
      <c r="J73" s="51" t="inlineStr">
        <is>
          <t>Eficiencia</t>
        </is>
      </c>
      <c r="K73" s="49" t="n"/>
      <c r="L73" s="49" t="n"/>
      <c r="M73" s="49" t="n"/>
      <c r="N73" s="49" t="n"/>
      <c r="O73" s="49" t="n"/>
    </row>
    <row r="74" hidden="1" customFormat="1" s="50">
      <c r="C74" s="49" t="n"/>
      <c r="D74" s="49" t="n"/>
      <c r="E74" s="49" t="n"/>
      <c r="F74" s="49" t="n"/>
      <c r="G74" s="51" t="inlineStr">
        <is>
          <t>Apoyo</t>
        </is>
      </c>
      <c r="H74" s="52" t="n"/>
      <c r="I74" s="52" t="n"/>
      <c r="J74" s="51" t="inlineStr">
        <is>
          <t>Acreditación</t>
        </is>
      </c>
      <c r="K74" s="49" t="n"/>
      <c r="L74" s="49" t="n"/>
      <c r="M74" s="49" t="n"/>
      <c r="N74" s="49" t="n"/>
      <c r="O74" s="49" t="n"/>
    </row>
    <row r="75" hidden="1" customFormat="1" s="50">
      <c r="C75" s="49" t="n"/>
      <c r="D75" s="49" t="n"/>
      <c r="E75" s="49" t="n"/>
      <c r="F75" s="49" t="n"/>
      <c r="G75" s="51" t="inlineStr">
        <is>
          <t>Seguimiento, Medición, Análisis y Evaluación</t>
        </is>
      </c>
      <c r="H75" s="52" t="n"/>
      <c r="I75" s="52" t="n"/>
      <c r="J75" s="51" t="inlineStr">
        <is>
          <t>Positiva</t>
        </is>
      </c>
      <c r="K75" s="49" t="n"/>
      <c r="L75" s="49" t="n"/>
      <c r="M75" s="49" t="n"/>
      <c r="N75" s="49" t="n"/>
      <c r="O75" s="49" t="n"/>
    </row>
    <row r="76" hidden="1" customFormat="1" s="50">
      <c r="C76" s="49" t="n"/>
      <c r="D76" s="49" t="n"/>
      <c r="E76" s="49" t="n"/>
      <c r="F76" s="49" t="n"/>
      <c r="G76" s="51" t="inlineStr">
        <is>
          <t>Direccionamiento Estratégico</t>
        </is>
      </c>
      <c r="H76" s="52" t="n"/>
      <c r="I76" s="52" t="n"/>
      <c r="J76" s="51" t="inlineStr">
        <is>
          <t>Negativa</t>
        </is>
      </c>
      <c r="K76" s="49" t="n"/>
      <c r="L76" s="49" t="n"/>
      <c r="M76" s="49" t="n"/>
      <c r="N76" s="49" t="n"/>
      <c r="O76" s="49" t="n"/>
    </row>
    <row r="77" hidden="1" customFormat="1" s="50">
      <c r="C77" s="49" t="n"/>
      <c r="D77" s="49" t="n"/>
      <c r="E77" s="49" t="n"/>
      <c r="F77" s="49" t="n"/>
      <c r="G77" s="51" t="inlineStr">
        <is>
          <t>Planeación Institucional</t>
        </is>
      </c>
      <c r="H77" s="52" t="n"/>
      <c r="I77" s="52" t="n"/>
      <c r="J77" s="51" t="inlineStr">
        <is>
          <t>Por Unidad Regional</t>
        </is>
      </c>
      <c r="K77" s="49" t="n"/>
      <c r="L77" s="49" t="n"/>
      <c r="M77" s="49" t="n"/>
      <c r="N77" s="49" t="n"/>
      <c r="O77" s="49" t="n"/>
    </row>
    <row r="78" hidden="1" customFormat="1" s="50">
      <c r="C78" s="49" t="n"/>
      <c r="D78" s="49" t="n"/>
      <c r="E78" s="49" t="n"/>
      <c r="F78" s="49" t="n"/>
      <c r="G78" s="51" t="inlineStr">
        <is>
          <t>Proyectos Especiales y Relaciones Interinstitucionales</t>
        </is>
      </c>
      <c r="H78" s="52" t="n"/>
      <c r="I78" s="52" t="n"/>
      <c r="J78" s="51" t="inlineStr">
        <is>
          <t>Por Facultad</t>
        </is>
      </c>
      <c r="K78" s="49" t="n"/>
      <c r="L78" s="49" t="n"/>
      <c r="M78" s="49" t="n"/>
      <c r="N78" s="49" t="n"/>
      <c r="O78" s="49" t="n"/>
    </row>
    <row r="79" hidden="1" customFormat="1" s="50">
      <c r="C79" s="49" t="n"/>
      <c r="D79" s="49" t="n"/>
      <c r="E79" s="49" t="n"/>
      <c r="F79" s="49" t="n"/>
      <c r="G79" s="51" t="inlineStr">
        <is>
          <t>Sistemas Integrados</t>
        </is>
      </c>
      <c r="H79" s="52" t="n"/>
      <c r="I79" s="52" t="n"/>
      <c r="J79" s="51" t="inlineStr">
        <is>
          <t>Por Programa Académico</t>
        </is>
      </c>
      <c r="K79" s="49" t="n"/>
      <c r="L79" s="49" t="n"/>
      <c r="M79" s="49" t="n"/>
      <c r="N79" s="49" t="n"/>
      <c r="O79" s="49" t="n"/>
    </row>
    <row r="80" hidden="1" customFormat="1" s="50">
      <c r="C80" s="49" t="n"/>
      <c r="D80" s="49" t="n"/>
      <c r="E80" s="49" t="n"/>
      <c r="F80" s="49" t="n"/>
      <c r="G80" s="51" t="inlineStr">
        <is>
          <t>Autoevaluación y Acreditación</t>
        </is>
      </c>
      <c r="H80" s="52" t="n"/>
      <c r="I80" s="52" t="n"/>
      <c r="J80" s="51" t="inlineStr">
        <is>
          <t>Por área</t>
        </is>
      </c>
      <c r="K80" s="49" t="n"/>
      <c r="L80" s="49" t="n"/>
      <c r="M80" s="49" t="n"/>
      <c r="N80" s="49" t="n"/>
      <c r="O80" s="49" t="n"/>
    </row>
    <row r="81" hidden="1" customFormat="1" s="50">
      <c r="C81" s="49" t="n"/>
      <c r="D81" s="49" t="n"/>
      <c r="E81" s="49" t="n"/>
      <c r="F81" s="49" t="n"/>
      <c r="G81" s="51" t="inlineStr">
        <is>
          <t>Comunicaciones</t>
        </is>
      </c>
      <c r="H81" s="52" t="n"/>
      <c r="I81" s="52" t="n"/>
      <c r="J81" s="51" t="inlineStr">
        <is>
          <t>Por Laboratorio</t>
        </is>
      </c>
      <c r="K81" s="49" t="n"/>
      <c r="L81" s="49" t="n"/>
      <c r="M81" s="49" t="n"/>
      <c r="N81" s="49" t="n"/>
      <c r="O81" s="49" t="n"/>
    </row>
    <row r="82" hidden="1" customFormat="1" s="50">
      <c r="C82" s="49" t="n"/>
      <c r="D82" s="49" t="n"/>
      <c r="E82" s="49" t="n"/>
      <c r="F82" s="49" t="n"/>
      <c r="G82" s="51" t="inlineStr">
        <is>
          <t>Formación y Aprendizaje</t>
        </is>
      </c>
      <c r="H82" s="52" t="n"/>
      <c r="I82" s="52" t="n"/>
      <c r="J82" s="51" t="inlineStr">
        <is>
          <t>Otros</t>
        </is>
      </c>
      <c r="K82" s="49" t="n"/>
      <c r="L82" s="49" t="n"/>
      <c r="M82" s="49" t="n"/>
      <c r="N82" s="49" t="n"/>
      <c r="O82" s="49" t="n"/>
    </row>
    <row r="83" hidden="1" customFormat="1" s="50">
      <c r="C83" s="49" t="n"/>
      <c r="D83" s="49" t="n"/>
      <c r="E83" s="49" t="n"/>
      <c r="F83" s="49" t="n"/>
      <c r="G83" s="51" t="inlineStr">
        <is>
          <t>Ciencia, Tecnología e Innovación</t>
        </is>
      </c>
      <c r="H83" s="52" t="n"/>
      <c r="I83" s="52" t="n"/>
      <c r="J83" s="51" t="inlineStr">
        <is>
          <t>No Aplica</t>
        </is>
      </c>
      <c r="K83" s="49" t="n"/>
      <c r="L83" s="49" t="n"/>
      <c r="M83" s="49" t="n"/>
      <c r="N83" s="49" t="n"/>
      <c r="O83" s="49" t="n"/>
    </row>
    <row r="84" hidden="1">
      <c r="G84" s="51" t="inlineStr">
        <is>
          <t>Interacción Social Universitaria</t>
        </is>
      </c>
      <c r="H84" s="52" t="n"/>
      <c r="I84" s="52" t="n"/>
      <c r="J84" s="52" t="n"/>
      <c r="K84" s="49" t="n"/>
      <c r="L84" s="49" t="n"/>
    </row>
    <row r="85" hidden="1">
      <c r="G85" s="51" t="inlineStr">
        <is>
          <t>Bienestar Universitario</t>
        </is>
      </c>
      <c r="H85" s="52" t="n"/>
      <c r="I85" s="52" t="n"/>
      <c r="J85" s="52" t="n"/>
      <c r="K85" s="49" t="n"/>
      <c r="L85" s="49" t="n"/>
    </row>
    <row r="86" hidden="1">
      <c r="G86" s="51" t="inlineStr">
        <is>
          <t>Admisiones y Registro</t>
        </is>
      </c>
      <c r="H86" s="52" t="n"/>
      <c r="I86" s="52" t="n"/>
      <c r="J86" s="52" t="n"/>
      <c r="K86" s="49" t="n"/>
      <c r="L86" s="49" t="n"/>
    </row>
    <row r="87" hidden="1">
      <c r="G87" s="51" t="inlineStr">
        <is>
          <t>Graduados</t>
        </is>
      </c>
      <c r="H87" s="52" t="n"/>
      <c r="I87" s="52" t="n"/>
      <c r="J87" s="52" t="n"/>
      <c r="K87" s="49" t="n"/>
      <c r="L87" s="49" t="n"/>
    </row>
    <row r="88" hidden="1">
      <c r="G88" s="51" t="inlineStr">
        <is>
          <t>Dialogando con el Mundo</t>
        </is>
      </c>
      <c r="H88" s="52" t="n"/>
      <c r="I88" s="52" t="n"/>
      <c r="J88" s="52" t="n"/>
      <c r="K88" s="49" t="n"/>
      <c r="L88" s="49" t="n"/>
    </row>
    <row r="89" hidden="1">
      <c r="G89" s="51" t="inlineStr">
        <is>
          <t>Talento Humano</t>
        </is>
      </c>
      <c r="H89" s="52" t="n"/>
      <c r="I89" s="52" t="n"/>
      <c r="J89" s="52" t="n"/>
      <c r="K89" s="49" t="n"/>
      <c r="L89" s="49" t="n"/>
    </row>
    <row r="90" hidden="1">
      <c r="G90" s="51" t="inlineStr">
        <is>
          <t>Jurídica</t>
        </is>
      </c>
      <c r="H90" s="52" t="n"/>
      <c r="I90" s="52" t="n"/>
      <c r="J90" s="52" t="n"/>
      <c r="K90" s="49" t="n"/>
      <c r="L90" s="49" t="n"/>
    </row>
    <row r="91" hidden="1">
      <c r="G91" s="51" t="inlineStr">
        <is>
          <t>Financiera</t>
        </is>
      </c>
      <c r="H91" s="52" t="n"/>
      <c r="I91" s="52" t="n"/>
      <c r="J91" s="52" t="n"/>
      <c r="K91" s="49" t="n"/>
      <c r="L91" s="49" t="n"/>
    </row>
    <row r="92" hidden="1">
      <c r="G92" s="51" t="inlineStr">
        <is>
          <t>Sistemas y Tecnología</t>
        </is>
      </c>
      <c r="H92" s="52" t="n"/>
      <c r="I92" s="52" t="n"/>
      <c r="J92" s="52" t="n"/>
      <c r="K92" s="49" t="n"/>
      <c r="L92" s="49" t="n"/>
    </row>
    <row r="93" hidden="1">
      <c r="G93" s="51" t="inlineStr">
        <is>
          <t>Bienes y Servicios</t>
        </is>
      </c>
      <c r="H93" s="52" t="n"/>
      <c r="I93" s="52" t="n"/>
      <c r="J93" s="52" t="n"/>
      <c r="K93" s="49" t="n"/>
      <c r="L93" s="49" t="n"/>
    </row>
    <row r="94" hidden="1">
      <c r="G94" s="51" t="inlineStr">
        <is>
          <t>Documental</t>
        </is>
      </c>
      <c r="H94" s="52" t="n"/>
      <c r="I94" s="52" t="n"/>
      <c r="J94" s="52" t="n"/>
    </row>
    <row r="95" hidden="1">
      <c r="G95" s="51" t="inlineStr">
        <is>
          <t>Apoyo Académico</t>
        </is>
      </c>
      <c r="H95" s="52" t="n"/>
      <c r="I95" s="52" t="n"/>
      <c r="J95" s="52" t="n"/>
    </row>
    <row r="96" hidden="1">
      <c r="G96" s="51" t="inlineStr">
        <is>
          <t>Control Interno</t>
        </is>
      </c>
      <c r="H96" s="52" t="n"/>
      <c r="I96" s="52" t="n"/>
      <c r="J96" s="52" t="n"/>
    </row>
    <row r="97" hidden="1">
      <c r="G97" s="51" t="inlineStr">
        <is>
          <t>Control Disciplinario</t>
        </is>
      </c>
      <c r="H97" s="52" t="n"/>
      <c r="I97" s="52" t="n"/>
      <c r="J97" s="52" t="n"/>
    </row>
    <row r="98" hidden="1">
      <c r="G98" s="51" t="inlineStr">
        <is>
          <t>Servicio de Atención al Ciudadano</t>
        </is>
      </c>
      <c r="H98" s="52" t="n"/>
      <c r="I98" s="52" t="n"/>
      <c r="J98" s="52"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TBTEySj8t+mte6DhViwjw==" formatRows="0" sort="1" spinCount="100000" hashValue="+0GNpaxblaTKKoe2DRtM48UVM7btLAm6DBAYHgm4o73kFWWEA+547NX3oJ5VevjbL1KtmHy3uwqOd7wGCbe+4Q=="/>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1"/>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85">
    <tabColor rgb="FFEDE394"/>
    <outlinePr summaryBelow="1" summaryRight="1"/>
    <pageSetUpPr fitToPage="1"/>
  </sheetPr>
  <dimension ref="A1:AB98"/>
  <sheetViews>
    <sheetView view="pageBreakPreview" topLeftCell="A25" zoomScale="70" zoomScaleNormal="80" zoomScaleSheetLayoutView="70" workbookViewId="0">
      <selection activeCell="D47" sqref="D47"/>
    </sheetView>
  </sheetViews>
  <sheetFormatPr baseColWidth="10" defaultColWidth="11.42578125" defaultRowHeight="15"/>
  <cols>
    <col width="4" customWidth="1" style="53" min="1" max="1"/>
    <col width="6.7109375" customWidth="1" style="53" min="2" max="2"/>
    <col width="24.85546875" customWidth="1" style="18" min="3" max="3"/>
    <col width="15.140625" customWidth="1" style="18" min="4" max="4"/>
    <col width="12.7109375" customWidth="1" style="18" min="5" max="5"/>
    <col width="15.140625" customWidth="1" style="18" min="6" max="6"/>
    <col width="14" customWidth="1" style="18" min="7" max="7"/>
    <col width="11.42578125" customWidth="1" style="18" min="8" max="8"/>
    <col width="12.85546875" customWidth="1" style="18" min="9" max="9"/>
    <col width="15.5703125" customWidth="1" style="18" min="10" max="10"/>
    <col width="14.42578125" customWidth="1" style="18" min="11" max="11"/>
    <col width="17.140625" customWidth="1" style="18" min="12" max="12"/>
    <col width="19.7109375" customWidth="1" style="18" min="13" max="13"/>
    <col width="15.28515625" customWidth="1" style="18" min="14" max="15"/>
    <col width="6.7109375" customWidth="1" style="53" min="16" max="16"/>
    <col width="11.42578125" customWidth="1" style="53" min="17" max="16384"/>
  </cols>
  <sheetData>
    <row r="1" ht="8.25" customFormat="1" customHeight="1" s="31">
      <c r="C1" s="32" t="n"/>
      <c r="D1" s="32" t="n"/>
      <c r="E1" s="32" t="n"/>
      <c r="F1" s="32" t="n"/>
      <c r="G1" s="32" t="n"/>
      <c r="H1" s="32" t="n"/>
      <c r="I1" s="32" t="n"/>
      <c r="J1" s="32" t="n"/>
      <c r="K1" s="32" t="n"/>
      <c r="L1" s="32" t="n"/>
      <c r="M1" s="32" t="n"/>
      <c r="N1" s="32" t="n"/>
      <c r="O1" s="32" t="n"/>
    </row>
    <row r="2" ht="15.75" customFormat="1" customHeight="1" s="31">
      <c r="B2" s="200" t="inlineStr">
        <is>
          <t xml:space="preserve">      REGRESAR</t>
        </is>
      </c>
      <c r="C2" s="370" t="n"/>
      <c r="D2" s="33" t="n"/>
      <c r="E2" s="33" t="n"/>
      <c r="F2" s="33" t="n"/>
      <c r="G2" s="33" t="n"/>
      <c r="H2" s="33" t="n"/>
      <c r="I2" s="33" t="n"/>
      <c r="J2" s="33" t="n"/>
      <c r="K2" s="33" t="n"/>
      <c r="L2" s="33" t="n"/>
      <c r="M2" s="33" t="n"/>
      <c r="N2" s="33" t="n"/>
      <c r="O2" s="33" t="n"/>
      <c r="P2" s="34" t="n"/>
    </row>
    <row r="3" ht="15.75" customFormat="1" customHeight="1" s="31">
      <c r="B3" s="370" t="n"/>
      <c r="C3" s="370" t="n"/>
      <c r="D3" s="33" t="n"/>
      <c r="E3" s="33" t="n"/>
      <c r="F3" s="33" t="n"/>
      <c r="G3" s="33" t="n"/>
      <c r="H3" s="33" t="n"/>
      <c r="I3" s="33" t="n"/>
      <c r="J3" s="33" t="n"/>
      <c r="K3" s="33" t="n"/>
      <c r="L3" s="33" t="n"/>
      <c r="M3" s="33" t="n"/>
      <c r="N3" s="33" t="n"/>
      <c r="O3" s="33" t="n"/>
      <c r="P3" s="34" t="n"/>
    </row>
    <row r="4" ht="15" customFormat="1" customHeight="1" s="31">
      <c r="B4" s="370" t="n"/>
      <c r="C4" s="370" t="n"/>
      <c r="D4" s="33" t="n"/>
      <c r="E4" s="33" t="n"/>
      <c r="F4" s="33" t="n"/>
      <c r="G4" s="33" t="n"/>
      <c r="H4" s="33" t="n"/>
      <c r="I4" s="33" t="n"/>
      <c r="J4" s="33" t="n"/>
      <c r="K4" s="33" t="n"/>
      <c r="L4" s="33" t="n"/>
      <c r="M4" s="33" t="n"/>
      <c r="N4" s="33" t="n"/>
      <c r="O4" s="33" t="n"/>
      <c r="P4" s="34" t="n"/>
    </row>
    <row r="5" ht="24.75" customFormat="1" customHeight="1" s="31">
      <c r="B5" s="34" t="n"/>
      <c r="C5" s="371" t="n"/>
      <c r="D5" s="344" t="n"/>
      <c r="E5" s="372" t="inlineStr">
        <is>
          <t>MACROPROCESO ESTRATÉGICO</t>
        </is>
      </c>
      <c r="F5" s="330" t="n"/>
      <c r="G5" s="330" t="n"/>
      <c r="H5" s="330" t="n"/>
      <c r="I5" s="330" t="n"/>
      <c r="J5" s="330" t="n"/>
      <c r="K5" s="330" t="n"/>
      <c r="L5" s="331" t="n"/>
      <c r="M5" s="211" t="inlineStr">
        <is>
          <t>CÓDIGO: ESGr027</t>
        </is>
      </c>
      <c r="N5" s="330" t="n"/>
      <c r="O5" s="331" t="n"/>
      <c r="P5" s="34" t="n"/>
    </row>
    <row r="6" ht="27" customFormat="1" customHeight="1" s="31">
      <c r="B6" s="35" t="n"/>
      <c r="C6" s="332" t="n"/>
      <c r="D6" s="345" t="n"/>
      <c r="E6" s="372" t="inlineStr">
        <is>
          <t>PROCESO GESTIÓN SISTEMAS INTEGRADOS - CALIDAD</t>
        </is>
      </c>
      <c r="F6" s="330" t="n"/>
      <c r="G6" s="330" t="n"/>
      <c r="H6" s="330" t="n"/>
      <c r="I6" s="330" t="n"/>
      <c r="J6" s="330" t="n"/>
      <c r="K6" s="330" t="n"/>
      <c r="L6" s="331" t="n"/>
      <c r="M6" s="209" t="inlineStr">
        <is>
          <t>VERSIÓN: 10</t>
        </is>
      </c>
      <c r="N6" s="330" t="n"/>
      <c r="O6" s="331" t="n"/>
      <c r="P6" s="34" t="n"/>
    </row>
    <row r="7" ht="30" customFormat="1" customHeight="1" s="31">
      <c r="B7" s="34" t="n"/>
      <c r="C7" s="332" t="n"/>
      <c r="D7" s="345" t="n"/>
      <c r="E7" s="373" t="inlineStr">
        <is>
          <t>MATRIZ Y FICHA DE MEDICIÓN DE INDICADORES Y SEGUIMIENTO A LOS PROCESOS DE GESTIÓN</t>
        </is>
      </c>
      <c r="F7" s="327" t="n"/>
      <c r="G7" s="327" t="n"/>
      <c r="H7" s="327" t="n"/>
      <c r="I7" s="327" t="n"/>
      <c r="J7" s="327" t="n"/>
      <c r="K7" s="327" t="n"/>
      <c r="L7" s="344" t="n"/>
      <c r="M7" s="211" t="inlineStr">
        <is>
          <t>VIGENCIA: 2026-02-26</t>
        </is>
      </c>
      <c r="N7" s="330" t="n"/>
      <c r="O7" s="331" t="n"/>
      <c r="P7" s="34" t="n"/>
    </row>
    <row r="8" ht="25.5" customFormat="1" customHeight="1" s="31">
      <c r="B8" s="34" t="n"/>
      <c r="C8" s="335" t="n"/>
      <c r="D8" s="374" t="n"/>
      <c r="E8" s="335" t="n"/>
      <c r="F8" s="336" t="n"/>
      <c r="G8" s="336" t="n"/>
      <c r="H8" s="336" t="n"/>
      <c r="I8" s="336" t="n"/>
      <c r="J8" s="336" t="n"/>
      <c r="K8" s="336" t="n"/>
      <c r="L8" s="374" t="n"/>
      <c r="M8" s="209" t="inlineStr">
        <is>
          <t>PÁGINA: 2 de 4</t>
        </is>
      </c>
      <c r="N8" s="330" t="n"/>
      <c r="O8" s="331" t="n"/>
      <c r="P8" s="34" t="n"/>
    </row>
    <row r="9" ht="15.75" customFormat="1" customHeight="1" s="31">
      <c r="B9" s="34" t="n"/>
      <c r="C9" s="192" t="inlineStr">
        <is>
          <t xml:space="preserve"> </t>
        </is>
      </c>
      <c r="D9" s="375" t="n"/>
      <c r="E9" s="375" t="n"/>
      <c r="F9" s="375" t="n"/>
      <c r="G9" s="375" t="n"/>
      <c r="H9" s="375" t="n"/>
      <c r="I9" s="375" t="n"/>
      <c r="J9" s="375" t="n"/>
      <c r="K9" s="375" t="n"/>
      <c r="L9" s="375" t="n"/>
      <c r="M9" s="375" t="n"/>
      <c r="N9" s="375" t="n"/>
      <c r="O9" s="375" t="n"/>
      <c r="P9" s="34" t="n"/>
    </row>
    <row r="10" ht="15.75" customFormat="1" customHeight="1" s="31">
      <c r="B10" s="34" t="n"/>
      <c r="C10" s="193" t="inlineStr">
        <is>
          <t>FICHA DE INDICADOR</t>
        </is>
      </c>
      <c r="D10" s="376" t="n"/>
      <c r="E10" s="376" t="n"/>
      <c r="F10" s="376" t="n"/>
      <c r="G10" s="376" t="n"/>
      <c r="H10" s="376" t="n"/>
      <c r="I10" s="376" t="n"/>
      <c r="J10" s="376" t="n"/>
      <c r="K10" s="376" t="n"/>
      <c r="L10" s="376" t="n"/>
      <c r="M10" s="376" t="n"/>
      <c r="N10" s="376" t="n"/>
      <c r="O10" s="377" t="n"/>
      <c r="P10" s="34" t="n"/>
    </row>
    <row r="11" ht="15" customFormat="1" customHeight="1" s="31">
      <c r="B11" s="34" t="n"/>
      <c r="C11" s="378" t="n"/>
      <c r="D11" s="379" t="n"/>
      <c r="E11" s="379" t="n"/>
      <c r="F11" s="379" t="n"/>
      <c r="G11" s="379" t="n"/>
      <c r="H11" s="379" t="n"/>
      <c r="I11" s="379" t="n"/>
      <c r="J11" s="379" t="n"/>
      <c r="K11" s="379" t="n"/>
      <c r="L11" s="379" t="n"/>
      <c r="M11" s="379" t="n"/>
      <c r="N11" s="379" t="n"/>
      <c r="O11" s="380" t="n"/>
      <c r="P11" s="34" t="n"/>
    </row>
    <row r="12" ht="30" customFormat="1" customHeight="1" s="31">
      <c r="B12" s="34" t="n"/>
      <c r="C12" s="194" t="inlineStr">
        <is>
          <t>MACROPROCESO</t>
        </is>
      </c>
      <c r="D12" s="331" t="n"/>
      <c r="E12" s="195" t="inlineStr">
        <is>
          <t>Estratégico</t>
        </is>
      </c>
      <c r="F12" s="381" t="n"/>
      <c r="G12" s="381" t="n"/>
      <c r="H12" s="382" t="n"/>
      <c r="I12" s="194" t="inlineStr">
        <is>
          <t>NOMBRE DEL INDICADOR</t>
        </is>
      </c>
      <c r="J12" s="331" t="n"/>
      <c r="K12" s="196" t="inlineStr">
        <is>
          <t>Satisfacción del método - SGC en los procesos</t>
        </is>
      </c>
      <c r="L12" s="381" t="n"/>
      <c r="M12" s="381" t="n"/>
      <c r="N12" s="381" t="n"/>
      <c r="O12" s="382" t="n"/>
      <c r="P12" s="34" t="n"/>
    </row>
    <row r="13" customFormat="1" s="31">
      <c r="B13" s="34" t="n"/>
      <c r="C13" s="119" t="inlineStr">
        <is>
          <t>PROCESO GESTIÓN</t>
        </is>
      </c>
      <c r="D13" s="331" t="n"/>
      <c r="E13" s="197" t="inlineStr">
        <is>
          <t>Sistemas Integrados</t>
        </is>
      </c>
      <c r="F13" s="381" t="n"/>
      <c r="G13" s="381" t="n"/>
      <c r="H13" s="381" t="n"/>
      <c r="I13" s="381" t="n"/>
      <c r="J13" s="381" t="n"/>
      <c r="K13" s="381" t="n"/>
      <c r="L13" s="381" t="n"/>
      <c r="M13" s="381" t="n"/>
      <c r="N13" s="381" t="n"/>
      <c r="O13" s="382" t="n"/>
      <c r="P13" s="34" t="n"/>
    </row>
    <row r="14" customFormat="1" s="31">
      <c r="B14" s="34" t="n"/>
      <c r="C14" s="119" t="inlineStr">
        <is>
          <t>RESPONSABLE DE MEDICIÓN</t>
        </is>
      </c>
      <c r="D14" s="331" t="n"/>
      <c r="E14" s="197" t="inlineStr">
        <is>
          <t>Director de área I - Oficina de Calidad</t>
        </is>
      </c>
      <c r="F14" s="381" t="n"/>
      <c r="G14" s="381" t="n"/>
      <c r="H14" s="381" t="n"/>
      <c r="I14" s="381" t="n"/>
      <c r="J14" s="381" t="n"/>
      <c r="K14" s="381" t="n"/>
      <c r="L14" s="381" t="n"/>
      <c r="M14" s="381" t="n"/>
      <c r="N14" s="381" t="n"/>
      <c r="O14" s="382" t="n"/>
      <c r="P14" s="34" t="n"/>
    </row>
    <row r="15" customFormat="1" s="31">
      <c r="B15" s="34" t="n"/>
      <c r="C15" s="199" t="n"/>
      <c r="D15" s="381" t="n"/>
      <c r="E15" s="381" t="n"/>
      <c r="F15" s="381" t="n"/>
      <c r="G15" s="381" t="n"/>
      <c r="H15" s="381" t="n"/>
      <c r="I15" s="381" t="n"/>
      <c r="J15" s="381" t="n"/>
      <c r="K15" s="381" t="n"/>
      <c r="L15" s="381" t="n"/>
      <c r="M15" s="381" t="n"/>
      <c r="N15" s="381" t="n"/>
      <c r="O15" s="382" t="n"/>
      <c r="P15" s="34" t="n"/>
    </row>
    <row r="16" customFormat="1" s="31">
      <c r="B16" s="34" t="n"/>
      <c r="C16" s="135" t="inlineStr">
        <is>
          <t>1. COMPORTAMIENTO DE INDICADOR</t>
        </is>
      </c>
      <c r="D16" s="330" t="n"/>
      <c r="E16" s="330" t="n"/>
      <c r="F16" s="330" t="n"/>
      <c r="G16" s="330" t="n"/>
      <c r="H16" s="330" t="n"/>
      <c r="I16" s="330" t="n"/>
      <c r="J16" s="330" t="n"/>
      <c r="K16" s="330" t="n"/>
      <c r="L16" s="330" t="n"/>
      <c r="M16" s="330" t="n"/>
      <c r="N16" s="330" t="n"/>
      <c r="O16" s="331" t="n"/>
      <c r="P16" s="34" t="n"/>
    </row>
    <row r="17" ht="36" customFormat="1" customHeight="1" s="31">
      <c r="B17" s="34" t="n"/>
      <c r="C17" s="119" t="inlineStr">
        <is>
          <t>CLASIFICACIÓN DE LA MEDICIÓN</t>
        </is>
      </c>
      <c r="D17" s="331" t="n"/>
      <c r="E17" s="383" t="n">
        <v>1</v>
      </c>
      <c r="F17" s="381" t="n"/>
      <c r="G17" s="382" t="n"/>
      <c r="H17" s="119" t="inlineStr">
        <is>
          <t>TIPO DE INDICADOR</t>
        </is>
      </c>
      <c r="I17" s="331" t="n"/>
      <c r="J17" s="384" t="inlineStr">
        <is>
          <t>Eficacia</t>
        </is>
      </c>
      <c r="K17" s="382" t="n"/>
      <c r="L17" s="119" t="inlineStr">
        <is>
          <t>META</t>
        </is>
      </c>
      <c r="M17" s="331" t="n"/>
      <c r="N17" s="276" t="n">
        <v>0.85</v>
      </c>
      <c r="O17" s="382" t="n"/>
      <c r="P17" s="151" t="n"/>
    </row>
    <row r="18" ht="15.75" customFormat="1" customHeight="1" s="31">
      <c r="B18" s="34" t="n"/>
      <c r="C18" s="119" t="inlineStr">
        <is>
          <t>FORMULA</t>
        </is>
      </c>
      <c r="D18" s="344" t="n"/>
      <c r="E18" s="180" t="inlineStr">
        <is>
          <t>NUMERADOR</t>
        </is>
      </c>
      <c r="F18" s="382" t="n"/>
      <c r="G18" s="384" t="inlineStr">
        <is>
          <t>Número de trámites modelados en integradoc conforme al plan de trabajo establecido *100</t>
        </is>
      </c>
      <c r="H18" s="381" t="n"/>
      <c r="I18" s="381" t="n"/>
      <c r="J18" s="381" t="n"/>
      <c r="K18" s="382" t="n"/>
      <c r="L18" s="119" t="inlineStr">
        <is>
          <t>UNIDAD DE MEDIDA</t>
        </is>
      </c>
      <c r="M18" s="344" t="n"/>
      <c r="N18" s="120" t="inlineStr">
        <is>
          <t>Porcentual</t>
        </is>
      </c>
      <c r="O18" s="386" t="n"/>
      <c r="P18" s="370" t="n"/>
    </row>
    <row r="19" ht="15.75" customFormat="1" customHeight="1" s="31">
      <c r="B19" s="34" t="n"/>
      <c r="C19" s="335" t="n"/>
      <c r="D19" s="374" t="n"/>
      <c r="E19" s="119" t="inlineStr">
        <is>
          <t>DENOMINADOR</t>
        </is>
      </c>
      <c r="F19" s="331" t="n"/>
      <c r="G19" s="159" t="inlineStr">
        <is>
          <t xml:space="preserve"> Total de tramites planificados</t>
        </is>
      </c>
      <c r="H19" s="381" t="n"/>
      <c r="I19" s="381" t="n"/>
      <c r="J19" s="381" t="n"/>
      <c r="K19" s="382" t="n"/>
      <c r="L19" s="335" t="n"/>
      <c r="M19" s="374" t="n"/>
      <c r="N19" s="387" t="n"/>
      <c r="O19" s="388" t="n"/>
      <c r="P19" s="34" t="n"/>
    </row>
    <row r="20" ht="15.75" customFormat="1" customHeight="1" s="31">
      <c r="B20" s="34" t="n"/>
      <c r="C20" s="119" t="inlineStr">
        <is>
          <t>TENDENCIA</t>
        </is>
      </c>
      <c r="D20" s="344" t="n"/>
      <c r="E20" s="159" t="inlineStr">
        <is>
          <t>Positiva</t>
        </is>
      </c>
      <c r="F20" s="375" t="n"/>
      <c r="G20" s="386" t="n"/>
      <c r="H20" s="194" t="inlineStr">
        <is>
          <t>NIVEL DE SEGREGACIÓN *</t>
        </is>
      </c>
      <c r="I20" s="344" t="n"/>
      <c r="J20" s="159" t="inlineStr">
        <is>
          <t>No Aplica</t>
        </is>
      </c>
      <c r="K20" s="386" t="n"/>
      <c r="L20" s="119" t="inlineStr">
        <is>
          <t>ESCALA</t>
        </is>
      </c>
      <c r="M20" s="330" t="n"/>
      <c r="N20" s="330" t="n"/>
      <c r="O20" s="331" t="n"/>
      <c r="P20" s="34" t="n"/>
    </row>
    <row r="21" ht="15.75" customFormat="1" customHeight="1" s="31">
      <c r="B21" s="34" t="n"/>
      <c r="C21" s="332" t="n"/>
      <c r="D21" s="345" t="n"/>
      <c r="E21" s="389" t="n"/>
      <c r="F21" s="370" t="n"/>
      <c r="G21" s="390" t="n"/>
      <c r="H21" s="332" t="n"/>
      <c r="I21" s="345" t="n"/>
      <c r="J21" s="389" t="n"/>
      <c r="K21" s="390" t="n"/>
      <c r="L21" s="54" t="inlineStr">
        <is>
          <t>Deficiente</t>
        </is>
      </c>
      <c r="M21" s="54" t="inlineStr">
        <is>
          <t>Aceptable</t>
        </is>
      </c>
      <c r="N21" s="54" t="inlineStr">
        <is>
          <t>Bueno</t>
        </is>
      </c>
      <c r="O21" s="54" t="inlineStr">
        <is>
          <t>Excelente</t>
        </is>
      </c>
      <c r="P21" s="34" t="n"/>
    </row>
    <row r="22" ht="15.75" customFormat="1" customHeight="1" s="31">
      <c r="B22" s="34" t="n"/>
      <c r="C22" s="335" t="n"/>
      <c r="D22" s="374" t="n"/>
      <c r="E22" s="387" t="n"/>
      <c r="F22" s="391" t="n"/>
      <c r="G22" s="388" t="n"/>
      <c r="H22" s="335" t="n"/>
      <c r="I22" s="374" t="n"/>
      <c r="J22" s="387" t="n"/>
      <c r="K22" s="388" t="n"/>
      <c r="L22" s="36" t="inlineStr">
        <is>
          <t>0% - 70%</t>
        </is>
      </c>
      <c r="M22" s="37" t="inlineStr">
        <is>
          <t>70.1% - 80%</t>
        </is>
      </c>
      <c r="N22" s="38" t="inlineStr">
        <is>
          <t>80.1% - 90%</t>
        </is>
      </c>
      <c r="O22" s="39" t="inlineStr">
        <is>
          <t>90.1% - 100%</t>
        </is>
      </c>
      <c r="P22" s="34" t="n"/>
    </row>
    <row r="23" ht="26.25" customFormat="1" customHeight="1" s="31">
      <c r="B23" s="34" t="n"/>
      <c r="C23" s="119" t="inlineStr">
        <is>
          <t>ORIGEN DE DATOS NUMERADOR</t>
        </is>
      </c>
      <c r="D23" s="331" t="n"/>
      <c r="E23" s="160" t="inlineStr">
        <is>
          <t>Cronograma de reingeniería</t>
        </is>
      </c>
      <c r="F23" s="381" t="n"/>
      <c r="G23" s="382" t="n"/>
      <c r="H23" s="392" t="inlineStr">
        <is>
          <t>FRECUENCIA DE LA MEDICIÓN</t>
        </is>
      </c>
      <c r="I23" s="344" t="n"/>
      <c r="J23" s="159" t="inlineStr">
        <is>
          <t>SEMESTRAL</t>
        </is>
      </c>
      <c r="K23" s="386" t="n"/>
      <c r="L23" s="119" t="inlineStr">
        <is>
          <t>FRECUENCIA DE RESULTADO</t>
        </is>
      </c>
      <c r="M23" s="344" t="n"/>
      <c r="N23" s="159" t="inlineStr">
        <is>
          <t>SEMESTRAL</t>
        </is>
      </c>
      <c r="O23" s="386" t="n"/>
      <c r="P23" s="34" t="n"/>
    </row>
    <row r="24" ht="26.25" customFormat="1" customHeight="1" s="31">
      <c r="B24" s="34" t="n"/>
      <c r="C24" s="119" t="inlineStr">
        <is>
          <t>ORIGEN DE DATOS DENOMINADOR</t>
        </is>
      </c>
      <c r="D24" s="331" t="n"/>
      <c r="E24" s="160" t="inlineStr">
        <is>
          <t>Solicitudes de los procesos de digitalización</t>
        </is>
      </c>
      <c r="F24" s="381" t="n"/>
      <c r="G24" s="382" t="n"/>
      <c r="H24" s="336" t="n"/>
      <c r="I24" s="374" t="n"/>
      <c r="J24" s="387" t="n"/>
      <c r="K24" s="388" t="n"/>
      <c r="L24" s="335" t="n"/>
      <c r="M24" s="374" t="n"/>
      <c r="N24" s="387" t="n"/>
      <c r="O24" s="388" t="n"/>
      <c r="P24" s="34" t="n"/>
    </row>
    <row r="25" ht="15.75" customFormat="1" customHeight="1" s="31">
      <c r="B25" s="34" t="n"/>
      <c r="C25" s="40" t="n"/>
      <c r="D25" s="40" t="n"/>
      <c r="E25" s="167" t="n"/>
      <c r="F25" s="167" t="n"/>
      <c r="G25" s="40" t="n"/>
      <c r="H25" s="40" t="n"/>
      <c r="I25" s="40" t="n"/>
      <c r="J25" s="167" t="n"/>
      <c r="K25" s="167" t="n"/>
      <c r="L25" s="40" t="n"/>
      <c r="M25" s="40" t="n"/>
      <c r="N25" s="167" t="n"/>
      <c r="O25" s="167" t="n"/>
      <c r="P25" s="34" t="n"/>
    </row>
    <row r="26" ht="15" customFormat="1" customHeight="1" s="31">
      <c r="B26" s="34" t="n"/>
      <c r="C26" s="135" t="inlineStr">
        <is>
          <t>RESULTADOS</t>
        </is>
      </c>
      <c r="D26" s="330" t="n"/>
      <c r="E26" s="330" t="n"/>
      <c r="F26" s="330" t="n"/>
      <c r="G26" s="330" t="n"/>
      <c r="H26" s="330" t="n"/>
      <c r="I26" s="330" t="n"/>
      <c r="J26" s="330" t="n"/>
      <c r="K26" s="330" t="n"/>
      <c r="L26" s="330" t="n"/>
      <c r="M26" s="330" t="n"/>
      <c r="N26" s="330" t="n"/>
      <c r="O26" s="331" t="n"/>
      <c r="P26" s="34" t="n"/>
    </row>
    <row r="27" ht="15" customFormat="1" customHeight="1" s="31">
      <c r="B27" s="34" t="n"/>
      <c r="C27" s="137" t="n"/>
      <c r="D27" s="375" t="n"/>
      <c r="E27" s="375" t="n"/>
      <c r="F27" s="375" t="n"/>
      <c r="G27" s="375" t="n"/>
      <c r="H27" s="375" t="n"/>
      <c r="I27" s="386" t="n"/>
      <c r="J27" s="139" t="inlineStr">
        <is>
          <t>ANÁLISIS DE DATOS</t>
        </is>
      </c>
      <c r="K27" s="327" t="n"/>
      <c r="L27" s="327" t="n"/>
      <c r="M27" s="327" t="n"/>
      <c r="N27" s="327" t="n"/>
      <c r="O27" s="344" t="n"/>
      <c r="P27" s="151" t="n"/>
    </row>
    <row r="28" ht="16.5" customFormat="1" customHeight="1" s="31">
      <c r="B28" s="34" t="n"/>
      <c r="C28" s="389" t="n"/>
      <c r="D28" s="370" t="n"/>
      <c r="E28" s="370" t="n"/>
      <c r="F28" s="370" t="n"/>
      <c r="G28" s="370" t="n"/>
      <c r="H28" s="370" t="n"/>
      <c r="I28" s="390" t="n"/>
      <c r="J28" s="152" t="inlineStr">
        <is>
          <t>I SEMESTRE
II SEMESTRE</t>
        </is>
      </c>
      <c r="K28" s="370" t="n"/>
      <c r="L28" s="370" t="n"/>
      <c r="M28" s="370" t="n"/>
      <c r="N28" s="370" t="n"/>
      <c r="O28" s="390" t="n"/>
      <c r="P28" s="370" t="n"/>
    </row>
    <row r="29" ht="15.75" customFormat="1" customHeight="1" s="31">
      <c r="B29" s="34" t="n"/>
      <c r="C29" s="389" t="n"/>
      <c r="D29" s="370" t="n"/>
      <c r="E29" s="370" t="n"/>
      <c r="F29" s="370" t="n"/>
      <c r="G29" s="370" t="n"/>
      <c r="H29" s="370" t="n"/>
      <c r="I29" s="390" t="n"/>
      <c r="J29" s="370" t="n"/>
      <c r="K29" s="370" t="n"/>
      <c r="L29" s="370" t="n"/>
      <c r="M29" s="370" t="n"/>
      <c r="N29" s="370" t="n"/>
      <c r="O29" s="390" t="n"/>
      <c r="P29" s="34" t="n"/>
    </row>
    <row r="30" ht="15.75" customFormat="1" customHeight="1" s="31">
      <c r="B30" s="34" t="n"/>
      <c r="C30" s="389" t="n"/>
      <c r="D30" s="370" t="n"/>
      <c r="E30" s="370" t="n"/>
      <c r="F30" s="370" t="n"/>
      <c r="G30" s="370" t="n"/>
      <c r="H30" s="370" t="n"/>
      <c r="I30" s="390" t="n"/>
      <c r="J30" s="370" t="n"/>
      <c r="K30" s="370" t="n"/>
      <c r="L30" s="370" t="n"/>
      <c r="M30" s="370" t="n"/>
      <c r="N30" s="370" t="n"/>
      <c r="O30" s="390" t="n"/>
      <c r="P30" s="34" t="n"/>
    </row>
    <row r="31" ht="15.75" customFormat="1" customHeight="1" s="31">
      <c r="B31" s="34" t="n"/>
      <c r="C31" s="389" t="n"/>
      <c r="D31" s="370" t="n"/>
      <c r="E31" s="370" t="n"/>
      <c r="F31" s="370" t="n"/>
      <c r="G31" s="370" t="n"/>
      <c r="H31" s="370" t="n"/>
      <c r="I31" s="390" t="n"/>
      <c r="J31" s="370" t="n"/>
      <c r="K31" s="370" t="n"/>
      <c r="L31" s="370" t="n"/>
      <c r="M31" s="370" t="n"/>
      <c r="N31" s="370" t="n"/>
      <c r="O31" s="390" t="n"/>
      <c r="P31" s="34" t="n"/>
    </row>
    <row r="32" ht="15.75" customFormat="1" customHeight="1" s="31">
      <c r="B32" s="34" t="n"/>
      <c r="C32" s="389" t="n"/>
      <c r="D32" s="370" t="n"/>
      <c r="E32" s="370" t="n"/>
      <c r="F32" s="370" t="n"/>
      <c r="G32" s="370" t="n"/>
      <c r="H32" s="370" t="n"/>
      <c r="I32" s="390" t="n"/>
      <c r="J32" s="370" t="n"/>
      <c r="K32" s="370" t="n"/>
      <c r="L32" s="370" t="n"/>
      <c r="M32" s="370" t="n"/>
      <c r="N32" s="370" t="n"/>
      <c r="O32" s="390" t="n"/>
      <c r="P32" s="34" t="n"/>
    </row>
    <row r="33" ht="16.5" customFormat="1" customHeight="1" s="31">
      <c r="B33" s="34" t="n"/>
      <c r="C33" s="389" t="n"/>
      <c r="D33" s="370" t="n"/>
      <c r="E33" s="370" t="n"/>
      <c r="F33" s="370" t="n"/>
      <c r="G33" s="370" t="n"/>
      <c r="H33" s="370" t="n"/>
      <c r="I33" s="390" t="n"/>
      <c r="J33" s="391" t="n"/>
      <c r="K33" s="391" t="n"/>
      <c r="L33" s="391" t="n"/>
      <c r="M33" s="391" t="n"/>
      <c r="N33" s="391" t="n"/>
      <c r="O33" s="388" t="n"/>
      <c r="P33" s="34" t="n"/>
    </row>
    <row r="34" ht="15.75" customFormat="1" customHeight="1" s="31">
      <c r="B34" s="34" t="n"/>
      <c r="C34" s="389" t="n"/>
      <c r="D34" s="370" t="n"/>
      <c r="E34" s="370" t="n"/>
      <c r="F34" s="370" t="n"/>
      <c r="G34" s="370" t="n"/>
      <c r="H34" s="370" t="n"/>
      <c r="I34" s="390" t="n"/>
      <c r="J34" s="157" t="inlineStr">
        <is>
          <t>ACCIÓN FORMULADA</t>
        </is>
      </c>
      <c r="O34" s="345" t="n"/>
      <c r="P34" s="34" t="n"/>
    </row>
    <row r="35" ht="16.5" customFormat="1" customHeight="1" s="31">
      <c r="B35" s="34" t="n"/>
      <c r="C35" s="389" t="n"/>
      <c r="D35" s="370" t="n"/>
      <c r="E35" s="370" t="n"/>
      <c r="F35" s="370" t="n"/>
      <c r="G35" s="370" t="n"/>
      <c r="H35" s="370" t="n"/>
      <c r="I35" s="390" t="n"/>
      <c r="J35" s="152" t="inlineStr">
        <is>
          <t>I SEMESTRE
II SEMESTRE</t>
        </is>
      </c>
      <c r="K35" s="370" t="n"/>
      <c r="L35" s="370" t="n"/>
      <c r="M35" s="370" t="n"/>
      <c r="N35" s="370" t="n"/>
      <c r="O35" s="390" t="n"/>
      <c r="P35" s="34" t="n"/>
    </row>
    <row r="36" ht="15.75" customFormat="1" customHeight="1" s="31">
      <c r="B36" s="34" t="n"/>
      <c r="C36" s="389" t="n"/>
      <c r="D36" s="370" t="n"/>
      <c r="E36" s="370" t="n"/>
      <c r="F36" s="370" t="n"/>
      <c r="G36" s="370" t="n"/>
      <c r="H36" s="370" t="n"/>
      <c r="I36" s="390" t="n"/>
      <c r="J36" s="370" t="n"/>
      <c r="K36" s="370" t="n"/>
      <c r="L36" s="370" t="n"/>
      <c r="M36" s="370" t="n"/>
      <c r="N36" s="370" t="n"/>
      <c r="O36" s="390" t="n"/>
      <c r="P36" s="34" t="n"/>
    </row>
    <row r="37" ht="15.75" customFormat="1" customHeight="1" s="31">
      <c r="B37" s="34" t="n"/>
      <c r="C37" s="389" t="n"/>
      <c r="D37" s="370" t="n"/>
      <c r="E37" s="370" t="n"/>
      <c r="F37" s="370" t="n"/>
      <c r="G37" s="370" t="n"/>
      <c r="H37" s="370" t="n"/>
      <c r="I37" s="390" t="n"/>
      <c r="J37" s="370" t="n"/>
      <c r="K37" s="370" t="n"/>
      <c r="L37" s="370" t="n"/>
      <c r="M37" s="370" t="n"/>
      <c r="N37" s="370" t="n"/>
      <c r="O37" s="390" t="n"/>
      <c r="P37" s="34" t="n"/>
    </row>
    <row r="38" ht="15.75" customFormat="1" customHeight="1" s="31">
      <c r="B38" s="34" t="n"/>
      <c r="C38" s="389" t="n"/>
      <c r="D38" s="370" t="n"/>
      <c r="E38" s="370" t="n"/>
      <c r="F38" s="370" t="n"/>
      <c r="G38" s="370" t="n"/>
      <c r="H38" s="370" t="n"/>
      <c r="I38" s="390" t="n"/>
      <c r="J38" s="370" t="n"/>
      <c r="K38" s="370" t="n"/>
      <c r="L38" s="370" t="n"/>
      <c r="M38" s="370" t="n"/>
      <c r="N38" s="370" t="n"/>
      <c r="O38" s="390" t="n"/>
      <c r="P38" s="34" t="n"/>
    </row>
    <row r="39" ht="15.75" customFormat="1" customHeight="1" s="31">
      <c r="B39" s="34" t="n"/>
      <c r="C39" s="389" t="n"/>
      <c r="D39" s="370" t="n"/>
      <c r="E39" s="370" t="n"/>
      <c r="F39" s="370" t="n"/>
      <c r="G39" s="370" t="n"/>
      <c r="H39" s="370" t="n"/>
      <c r="I39" s="390" t="n"/>
      <c r="J39" s="370" t="n"/>
      <c r="K39" s="370" t="n"/>
      <c r="L39" s="370" t="n"/>
      <c r="M39" s="370" t="n"/>
      <c r="N39" s="370" t="n"/>
      <c r="O39" s="390" t="n"/>
      <c r="P39" s="34" t="n"/>
    </row>
    <row r="40" ht="16.5" customFormat="1" customHeight="1" s="31">
      <c r="B40" s="34" t="n"/>
      <c r="C40" s="389" t="n"/>
      <c r="D40" s="370" t="n"/>
      <c r="E40" s="370" t="n"/>
      <c r="F40" s="370" t="n"/>
      <c r="G40" s="370" t="n"/>
      <c r="H40" s="370" t="n"/>
      <c r="I40" s="390" t="n"/>
      <c r="J40" s="391" t="n"/>
      <c r="K40" s="391" t="n"/>
      <c r="L40" s="391" t="n"/>
      <c r="M40" s="391" t="n"/>
      <c r="N40" s="391" t="n"/>
      <c r="O40" s="388" t="n"/>
      <c r="P40" s="34" t="n"/>
    </row>
    <row r="41" ht="15.75" customFormat="1" customHeight="1" s="31">
      <c r="B41" s="34" t="n"/>
      <c r="C41" s="389" t="n"/>
      <c r="D41" s="370" t="n"/>
      <c r="E41" s="370" t="n"/>
      <c r="F41" s="370" t="n"/>
      <c r="G41" s="370" t="n"/>
      <c r="H41" s="370" t="n"/>
      <c r="I41" s="390" t="n"/>
      <c r="J41" s="157" t="inlineStr">
        <is>
          <t xml:space="preserve">RESPONSABLE </t>
        </is>
      </c>
      <c r="O41" s="345" t="n"/>
      <c r="P41" s="34" t="n"/>
    </row>
    <row r="42" ht="15.75" customFormat="1" customHeight="1" s="31">
      <c r="B42" s="34" t="n"/>
      <c r="C42" s="389" t="n"/>
      <c r="D42" s="370" t="n"/>
      <c r="E42" s="370" t="n"/>
      <c r="F42" s="370" t="n"/>
      <c r="G42" s="370" t="n"/>
      <c r="H42" s="370" t="n"/>
      <c r="I42" s="390" t="n"/>
      <c r="J42" s="141">
        <f>+E14</f>
        <v/>
      </c>
      <c r="K42" s="370" t="n"/>
      <c r="L42" s="370" t="n"/>
      <c r="M42" s="370" t="n"/>
      <c r="N42" s="370" t="n"/>
      <c r="O42" s="390" t="n"/>
      <c r="P42" s="34" t="n"/>
    </row>
    <row r="43" ht="16.5" customFormat="1" customHeight="1" s="31">
      <c r="B43" s="34" t="n"/>
      <c r="C43" s="387" t="n"/>
      <c r="D43" s="391" t="n"/>
      <c r="E43" s="391" t="n"/>
      <c r="F43" s="391" t="n"/>
      <c r="G43" s="391" t="n"/>
      <c r="H43" s="391" t="n"/>
      <c r="I43" s="388" t="n"/>
      <c r="J43" s="143" t="n"/>
      <c r="K43" s="391" t="n"/>
      <c r="L43" s="391" t="n"/>
      <c r="M43" s="391" t="n"/>
      <c r="N43" s="391" t="n"/>
      <c r="O43" s="388" t="n"/>
      <c r="P43" s="34" t="n"/>
    </row>
    <row r="44" ht="16.5" customFormat="1" customHeight="1" s="31">
      <c r="B44" s="34" t="n"/>
      <c r="C44" s="41" t="n"/>
      <c r="D44" s="41" t="n"/>
      <c r="E44" s="41" t="n"/>
      <c r="F44" s="41" t="n"/>
      <c r="G44" s="41" t="n"/>
      <c r="H44" s="41" t="n"/>
      <c r="I44" s="41" t="n"/>
      <c r="J44" s="41" t="n"/>
      <c r="K44" s="41" t="n"/>
      <c r="L44" s="41" t="n"/>
      <c r="M44" s="41" t="n"/>
      <c r="N44" s="41" t="n"/>
      <c r="O44" s="41" t="n"/>
      <c r="P44" s="34" t="n"/>
    </row>
    <row r="45" ht="15" customFormat="1" customHeight="1" s="43">
      <c r="B45" s="42" t="n"/>
      <c r="C45" s="393" t="inlineStr">
        <is>
          <t>PERIODO DE EVALUACIÓN</t>
        </is>
      </c>
      <c r="D45" s="336" t="n"/>
      <c r="E45" s="336" t="n"/>
      <c r="F45" s="336" t="n"/>
      <c r="G45" s="336" t="n"/>
      <c r="H45" s="336" t="n"/>
      <c r="I45" s="336" t="n"/>
      <c r="J45" s="336" t="n"/>
      <c r="K45" s="336" t="n"/>
      <c r="L45" s="336" t="n"/>
      <c r="M45" s="336" t="n"/>
      <c r="N45" s="336" t="n"/>
      <c r="O45" s="374" t="n"/>
      <c r="P45" s="42" t="n"/>
    </row>
    <row r="46" customFormat="1" s="43">
      <c r="B46" s="42" t="n"/>
      <c r="C46" s="119" t="inlineStr">
        <is>
          <t>MES</t>
        </is>
      </c>
      <c r="D46" s="54">
        <f>IF(J23="MENSUAL","ENERO",IF(J23="TRIMESTRAL","MARZO",IF(J23="SEMESTRAL","JUNIO",IF(J23="ANUAL",YEAR(TODAY()),""))))</f>
        <v/>
      </c>
      <c r="E46" s="54">
        <f>IF(J23="MENSUAL","FEBRERO",IF(J23="TRIMESTRAL","JUNIO",IF(J23="SEMESTRAL","DICIEMBRE","")))</f>
        <v/>
      </c>
      <c r="F46" s="54">
        <f>IF(J23="MENSUAL","MARZO",IF(J23="TRIMESTRAL","SEPTIEMBRE",""))</f>
        <v/>
      </c>
      <c r="G46" s="54">
        <f>IF(J23="MENSUAL","ABRIL",IF(J23="TRIMESTRAL","DICIEMBRE",""))</f>
        <v/>
      </c>
      <c r="H46" s="54">
        <f>IF(J23="MENSUAL","MAYO","")</f>
        <v/>
      </c>
      <c r="I46" s="54">
        <f>IF(J23="MENSUAL","JUNIO","")</f>
        <v/>
      </c>
      <c r="J46" s="54">
        <f>IF(J23="MENSUAL","JULIO","")</f>
        <v/>
      </c>
      <c r="K46" s="54">
        <f>IF(J23="MENSUAL","AGOSTO","")</f>
        <v/>
      </c>
      <c r="L46" s="54">
        <f>IF(J23="MENSUAL","SEPTIEMBRE","")</f>
        <v/>
      </c>
      <c r="M46" s="54">
        <f>IF(J23="MENSUAL","OCTUBRE","")</f>
        <v/>
      </c>
      <c r="N46" s="54">
        <f>IF(J23="MENSUAL","NOVIEMBRE","")</f>
        <v/>
      </c>
      <c r="O46" s="54">
        <f>IF(J23="MENSUAL","DICIEMBRE","")</f>
        <v/>
      </c>
      <c r="P46" s="42" t="n"/>
    </row>
    <row r="47" ht="18" customFormat="1" customHeight="1" s="43">
      <c r="B47" s="42" t="n"/>
      <c r="C47" s="194">
        <f>G18</f>
        <v/>
      </c>
      <c r="D47" s="159" t="n"/>
      <c r="E47" s="159" t="n"/>
      <c r="F47" s="159" t="n"/>
      <c r="G47" s="159" t="n"/>
      <c r="H47" s="159" t="n"/>
      <c r="I47" s="159" t="n"/>
      <c r="J47" s="159" t="n"/>
      <c r="K47" s="159" t="n"/>
      <c r="L47" s="159" t="n"/>
      <c r="M47" s="159" t="n"/>
      <c r="N47" s="159" t="n"/>
      <c r="O47" s="159" t="n"/>
      <c r="P47" s="42" t="n"/>
    </row>
    <row r="48" ht="18" customFormat="1" customHeight="1" s="43">
      <c r="B48" s="42" t="n"/>
      <c r="C48" s="194">
        <f>G19</f>
        <v/>
      </c>
      <c r="D48" s="159" t="n"/>
      <c r="E48" s="159" t="n"/>
      <c r="F48" s="159" t="n"/>
      <c r="G48" s="159" t="n"/>
      <c r="H48" s="159" t="n"/>
      <c r="I48" s="159" t="n"/>
      <c r="J48" s="159" t="n"/>
      <c r="K48" s="159" t="n"/>
      <c r="L48" s="159" t="n"/>
      <c r="M48" s="159" t="n"/>
      <c r="N48" s="159" t="n"/>
      <c r="O48" s="159" t="n"/>
      <c r="P48" s="44" t="n"/>
    </row>
    <row r="49" customFormat="1" s="43">
      <c r="B49" s="42" t="n"/>
      <c r="C49" s="57" t="inlineStr">
        <is>
          <t xml:space="preserve">VALOR </t>
        </is>
      </c>
      <c r="D49" s="59">
        <f>IFERROR(IF($E$17=1,D47/D48,IF($E$17=2,D47,"")),"")</f>
        <v/>
      </c>
      <c r="E49" s="59">
        <f>IFERROR(IF($E$17=1,E47/E48,IF($E$17=2,E47,"")),"")</f>
        <v/>
      </c>
      <c r="F49" s="59">
        <f>IFERROR(IF($E$17=1,F47/F48,IF($E$17=2,F47,"")),"")</f>
        <v/>
      </c>
      <c r="G49" s="59">
        <f>IFERROR(IF($E$17=1,G47/G48,IF($E$17=2,G47,"")),"")</f>
        <v/>
      </c>
      <c r="H49" s="59">
        <f>IFERROR(IF($E$17=1,H47/H48,IF($E$17=2,H47,"")),"")</f>
        <v/>
      </c>
      <c r="I49" s="59">
        <f>IFERROR(IF($E$17=1,I47/I48,IF($E$17=2,I47,"")),"")</f>
        <v/>
      </c>
      <c r="J49" s="59">
        <f>IFERROR(IF($E$17=1,J47/J48,IF($E$17=2,J47,"")),"")</f>
        <v/>
      </c>
      <c r="K49" s="59">
        <f>IFERROR(IF($E$17=1,K47/K48,IF($E$17=2,K47,"")),"")</f>
        <v/>
      </c>
      <c r="L49" s="59">
        <f>IFERROR(IF($E$17=1,L47/L48,IF($E$17=2,L47,"")),"")</f>
        <v/>
      </c>
      <c r="M49" s="59">
        <f>IFERROR(IF($E$17=1,M47/M48,IF($E$17=2,M47,"")),"")</f>
        <v/>
      </c>
      <c r="N49" s="59">
        <f>IFERROR(IF($E$17=1,N47/N48,IF($E$17=2,N47,"")),"")</f>
        <v/>
      </c>
      <c r="O49" s="59">
        <f>IFERROR(IF($E$17=1,O47/O48,IF($E$17=2,O47,"")),"")</f>
        <v/>
      </c>
      <c r="P49" s="42" t="n"/>
    </row>
    <row r="50" customFormat="1" s="43">
      <c r="B50" s="42" t="n"/>
      <c r="C50" s="58" t="inlineStr">
        <is>
          <t>META PONDERADA</t>
        </is>
      </c>
      <c r="D50" s="5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5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59">
        <f>IF(AND(N23="ANUAL",J23="MENSUAL"),N17/12+E50,IF(AND(N23="ANUAL",J23="TRIMESTRAL"),N17/4+E50,IF(AND(N23="SEMESTRAL",J23="MENSUAL"),N17/6+E50,IF(AND(N23="SEMESTRAL",J23="TRIMESTRAL"),N17/2,IF(AND(N23="TRIMESTRAL",J23="MENSUAL"),N17/3+E50,IF(AND(N23="TRIMESTRAL",J23="TRIMESTRAL"),N17,IF(AND(N23="MENSUAL",J23="MENSUAL"),N17,"")))))))</f>
        <v/>
      </c>
      <c r="G50" s="59">
        <f>IF(AND(N23="ANUAL",J23="MENSUAL"),N17/12+F50,IF(AND(N23="ANUAL",J23="TRIMESTRAL"),N17/4+F50,IF(AND(N23="SEMESTRAL",J23="MENSUAL"),N17/6+F50,IF(AND(N23="SEMESTRAL",J23="TRIMESTRAL"),N17/2+F50,IF(AND(N23="TRIMESTRAL",J23="MENSUAL"),N17/3,IF(AND(N23="TRIMESTRAL",J23="TRIMESTRAL"),N17,IF(AND(N23="MENSUAL",J23="MENSUAL"),N17,"")))))))</f>
        <v/>
      </c>
      <c r="H50" s="59">
        <f>IF(AND($N$23="ANUAL",$J$23="MENSUAL"),$N$17/12+G50,IF(AND(N23="SEMESTRAL",J23="MENSUAL"),N17/6+G50,IF(AND(N23="TRIMESTRAL",J23="MENSUAL"),N17/3+G50,IF(AND(N23="MENSUAL",J23="MENSUAL"),N17,""))))</f>
        <v/>
      </c>
      <c r="I50" s="59">
        <f>IF(AND($N$23="ANUAL",$J$23="MENSUAL"),$N$17/12+H50,IF(AND(N23="SEMESTRAL",J23="MENSUAL"),N17/6+H50,IF(AND(N23="TRIMESTRAL",J23="MENSUAL"),N17/3+H50,IF(AND(N23="MENSUAL",J23="MENSUAL"),N17,""))))</f>
        <v/>
      </c>
      <c r="J50" s="59">
        <f>IF(AND($N$23="ANUAL",$J$23="MENSUAL"),$N$17/12+I50,IF(AND(N23="SEMESTRAL",J23="MENSUAL"),N17/6,IF(AND(N23="TRIMESTRAL",J23="MENSUAL"),N17/3,IF(AND(N23="MENSUAL",J23="MENSUAL"),N17,""))))</f>
        <v/>
      </c>
      <c r="K50" s="59">
        <f>IF(AND($N$23="ANUAL",$J$23="MENSUAL"),$N$17/12+J50,IF(AND(N23="SEMESTRAL",J23="MENSUAL"),N17/6+J50,IF(AND(N23="TRIMESTRAL",J23="MENSUAL"),N17/3+J50,IF(AND(N23="MENSUAL",J23="MENSUAL"),N17,""))))</f>
        <v/>
      </c>
      <c r="L50" s="59">
        <f>IF(AND($N$23="ANUAL",$J$23="MENSUAL"),$N$17/12+K50,IF(AND(N23="SEMESTRAL",J23="MENSUAL"),N17/6+K50,IF(AND(N23="TRIMESTRAL",J23="MENSUAL"),N17/3+K50,IF(AND(N23="MENSUAL",J23="MENSUAL"),N17,""))))</f>
        <v/>
      </c>
      <c r="M50" s="59">
        <f>IF(AND($N$23="ANUAL",$J$23="MENSUAL"),$N$17/12+L50,IF(AND(N23="SEMESTRAL",J23="MENSUAL"),N17/6+L50,IF(AND(N23="TRIMESTRAL",J23="MENSUAL"),N17/3,IF(AND(N23="MENSUAL",J23="MENSUAL"),N17,""))))</f>
        <v/>
      </c>
      <c r="N50" s="59">
        <f>IF(AND($N$23="ANUAL",$J$23="MENSUAL"),$N$17/12+M50,IF(AND(N23="SEMESTRAL",J23="MENSUAL"),N17/6+M50,IF(AND(N23="TRIMESTRAL",J23="MENSUAL"),N17/3+M50,IF(AND(N23="MENSUAL",J23="MENSUAL"),N17,""))))</f>
        <v/>
      </c>
      <c r="O50" s="59">
        <f>IF(AND($N$23="ANUAL",$J$23="MENSUAL"),$N$17/12+N50,IF(AND(N23="SEMESTRAL",J23="MENSUAL"),N17/6+N50,IF(AND(N23="TRIMESTRAL",J23="MENSUAL"),N17/3+N50,IF(AND(N23="MENSUAL",J23="MENSUAL"),N17,""))))</f>
        <v/>
      </c>
      <c r="P50" s="42" t="n"/>
    </row>
    <row r="51" customFormat="1" s="43">
      <c r="B51" s="42" t="n"/>
      <c r="C51" s="41" t="n"/>
      <c r="D51" s="41" t="n"/>
      <c r="E51" s="41" t="n"/>
      <c r="F51" s="41" t="n"/>
      <c r="G51" s="41" t="n"/>
      <c r="H51" s="41" t="n"/>
      <c r="I51" s="41" t="n"/>
      <c r="J51" s="41" t="n"/>
      <c r="K51" s="41" t="n"/>
      <c r="L51" s="41" t="n"/>
      <c r="M51" s="41" t="n"/>
      <c r="N51" s="41" t="n"/>
      <c r="O51" s="41" t="n"/>
      <c r="P51" s="42" t="n"/>
    </row>
    <row r="52" customFormat="1" s="46">
      <c r="A52" s="45" t="n"/>
      <c r="B52" s="13" t="n"/>
      <c r="C52" s="148" t="inlineStr">
        <is>
          <t>NIVEL DE SEGREGACIÓN *</t>
        </is>
      </c>
      <c r="D52" s="327" t="n"/>
      <c r="E52" s="327" t="n"/>
      <c r="F52" s="327" t="n"/>
      <c r="G52" s="327" t="n"/>
      <c r="H52" s="327" t="n"/>
      <c r="I52" s="327" t="n"/>
      <c r="J52" s="327" t="n"/>
      <c r="K52" s="327" t="n"/>
      <c r="L52" s="327" t="n"/>
      <c r="M52" s="327" t="n"/>
      <c r="N52" s="327" t="n"/>
      <c r="O52" s="344" t="n"/>
      <c r="P52" s="13" t="n"/>
      <c r="Q52" s="45" t="n"/>
      <c r="R52" s="45" t="n"/>
      <c r="S52" s="45" t="n"/>
      <c r="T52" s="45" t="n"/>
      <c r="U52" s="45" t="n"/>
      <c r="V52" s="45" t="n"/>
      <c r="W52" s="45" t="n"/>
      <c r="X52" s="45" t="n"/>
      <c r="Y52" s="45" t="n"/>
      <c r="Z52" s="45" t="n"/>
      <c r="AA52" s="45" t="n"/>
      <c r="AB52" s="45" t="n"/>
    </row>
    <row r="53" customFormat="1" s="46">
      <c r="A53" s="45" t="n"/>
      <c r="B53" s="13" t="n"/>
      <c r="C53" s="149" t="inlineStr">
        <is>
          <t>UNIDAD SEGREGADA (Ej. Facultad, Programa Académico, Área)</t>
        </is>
      </c>
      <c r="D53" s="394" t="n"/>
      <c r="E53" s="394" t="n"/>
      <c r="F53" s="395" t="n"/>
      <c r="G53" s="150" t="inlineStr">
        <is>
          <t>RESULTADO</t>
        </is>
      </c>
      <c r="H53" s="394" t="n"/>
      <c r="I53" s="394" t="n"/>
      <c r="J53" s="395" t="n"/>
      <c r="K53" s="150" t="inlineStr">
        <is>
          <t>ANALISIS DE DATOS SEGREGADO</t>
        </is>
      </c>
      <c r="L53" s="394" t="n"/>
      <c r="M53" s="394" t="n"/>
      <c r="N53" s="394" t="n"/>
      <c r="O53" s="395" t="n"/>
      <c r="P53" s="13" t="n"/>
      <c r="Q53" s="45" t="n"/>
      <c r="R53" s="45" t="n"/>
      <c r="S53" s="45" t="n"/>
      <c r="T53" s="45" t="n"/>
      <c r="U53" s="45" t="n"/>
      <c r="V53" s="45" t="n"/>
      <c r="W53" s="45" t="n"/>
      <c r="X53" s="45" t="n"/>
      <c r="Y53" s="45" t="n"/>
      <c r="Z53" s="45" t="n"/>
      <c r="AA53" s="45" t="n"/>
      <c r="AB53" s="45" t="n"/>
    </row>
    <row r="54" customFormat="1" s="46">
      <c r="A54" s="45" t="n"/>
      <c r="B54" s="13" t="n"/>
      <c r="C54" s="132" t="n"/>
      <c r="D54" s="396" t="n"/>
      <c r="E54" s="396" t="n"/>
      <c r="F54" s="397" t="n"/>
      <c r="G54" s="134" t="n"/>
      <c r="H54" s="396" t="n"/>
      <c r="I54" s="396" t="n"/>
      <c r="J54" s="397" t="n"/>
      <c r="K54" s="132" t="n"/>
      <c r="L54" s="396" t="n"/>
      <c r="M54" s="396" t="n"/>
      <c r="N54" s="396" t="n"/>
      <c r="O54" s="397" t="n"/>
      <c r="P54" s="13" t="n"/>
      <c r="Q54" s="45" t="n"/>
      <c r="R54" s="45" t="n"/>
      <c r="S54" s="45" t="n"/>
      <c r="T54" s="45" t="n"/>
      <c r="U54" s="45" t="n"/>
      <c r="V54" s="45" t="n"/>
      <c r="W54" s="45" t="n"/>
      <c r="X54" s="45" t="n"/>
      <c r="Y54" s="45" t="n"/>
      <c r="Z54" s="45" t="n"/>
      <c r="AA54" s="45" t="n"/>
      <c r="AB54" s="45" t="n"/>
    </row>
    <row r="55" customFormat="1" s="46">
      <c r="A55" s="45" t="n"/>
      <c r="B55" s="13" t="n"/>
      <c r="C55" s="132" t="n"/>
      <c r="D55" s="396" t="n"/>
      <c r="E55" s="396" t="n"/>
      <c r="F55" s="397" t="n"/>
      <c r="G55" s="134" t="n"/>
      <c r="H55" s="396" t="n"/>
      <c r="I55" s="396" t="n"/>
      <c r="J55" s="397" t="n"/>
      <c r="K55" s="132" t="n"/>
      <c r="L55" s="396" t="n"/>
      <c r="M55" s="396" t="n"/>
      <c r="N55" s="396" t="n"/>
      <c r="O55" s="397" t="n"/>
      <c r="P55" s="13" t="n"/>
      <c r="Q55" s="45" t="n"/>
      <c r="R55" s="45" t="n"/>
      <c r="S55" s="45" t="n"/>
      <c r="T55" s="45" t="n"/>
      <c r="U55" s="45" t="n"/>
      <c r="V55" s="45" t="n"/>
      <c r="W55" s="45" t="n"/>
      <c r="X55" s="45" t="n"/>
      <c r="Y55" s="45" t="n"/>
      <c r="Z55" s="45" t="n"/>
      <c r="AA55" s="45" t="n"/>
      <c r="AB55" s="45" t="n"/>
    </row>
    <row r="56" customFormat="1" s="46">
      <c r="A56" s="45" t="n"/>
      <c r="B56" s="13" t="n"/>
      <c r="C56" s="132" t="n"/>
      <c r="D56" s="396" t="n"/>
      <c r="E56" s="396" t="n"/>
      <c r="F56" s="397" t="n"/>
      <c r="G56" s="134" t="n"/>
      <c r="H56" s="396" t="n"/>
      <c r="I56" s="396" t="n"/>
      <c r="J56" s="397" t="n"/>
      <c r="K56" s="132" t="n"/>
      <c r="L56" s="396" t="n"/>
      <c r="M56" s="396" t="n"/>
      <c r="N56" s="396" t="n"/>
      <c r="O56" s="397" t="n"/>
      <c r="P56" s="13" t="n"/>
      <c r="Q56" s="45" t="n"/>
      <c r="R56" s="45" t="n"/>
      <c r="S56" s="45" t="n"/>
      <c r="T56" s="45" t="n"/>
      <c r="U56" s="45" t="n"/>
      <c r="V56" s="45" t="n"/>
      <c r="W56" s="45" t="n"/>
      <c r="X56" s="45" t="n"/>
      <c r="Y56" s="45" t="n"/>
      <c r="Z56" s="45" t="n"/>
      <c r="AA56" s="45" t="n"/>
      <c r="AB56" s="45" t="n"/>
    </row>
    <row r="57" customFormat="1" s="46">
      <c r="A57" s="45" t="n"/>
      <c r="B57" s="13" t="n"/>
      <c r="C57" s="132" t="n"/>
      <c r="D57" s="396" t="n"/>
      <c r="E57" s="396" t="n"/>
      <c r="F57" s="397" t="n"/>
      <c r="G57" s="132" t="n"/>
      <c r="H57" s="396" t="n"/>
      <c r="I57" s="396" t="n"/>
      <c r="J57" s="397" t="n"/>
      <c r="K57" s="132" t="n"/>
      <c r="L57" s="396" t="n"/>
      <c r="M57" s="396" t="n"/>
      <c r="N57" s="396" t="n"/>
      <c r="O57" s="397" t="n"/>
      <c r="P57" s="13" t="n"/>
      <c r="Q57" s="45" t="n"/>
      <c r="R57" s="45" t="n"/>
      <c r="S57" s="45" t="n"/>
      <c r="T57" s="45" t="n"/>
      <c r="U57" s="45" t="n"/>
      <c r="V57" s="45" t="n"/>
      <c r="W57" s="45" t="n"/>
      <c r="X57" s="45" t="n"/>
      <c r="Y57" s="45" t="n"/>
      <c r="Z57" s="45" t="n"/>
      <c r="AA57" s="45" t="n"/>
      <c r="AB57" s="45" t="n"/>
    </row>
    <row r="58" customFormat="1" s="46">
      <c r="A58" s="45" t="n"/>
      <c r="B58" s="13" t="n"/>
      <c r="C58" s="132" t="n"/>
      <c r="D58" s="396" t="n"/>
      <c r="E58" s="396" t="n"/>
      <c r="F58" s="397" t="n"/>
      <c r="G58" s="132" t="n"/>
      <c r="H58" s="396" t="n"/>
      <c r="I58" s="396" t="n"/>
      <c r="J58" s="397" t="n"/>
      <c r="K58" s="132" t="n"/>
      <c r="L58" s="396" t="n"/>
      <c r="M58" s="396" t="n"/>
      <c r="N58" s="396" t="n"/>
      <c r="O58" s="397" t="n"/>
      <c r="P58" s="13" t="n"/>
      <c r="Q58" s="45" t="n"/>
      <c r="R58" s="45" t="n"/>
      <c r="S58" s="45" t="n"/>
      <c r="T58" s="45" t="n"/>
      <c r="U58" s="45" t="n"/>
      <c r="V58" s="45" t="n"/>
      <c r="W58" s="45" t="n"/>
      <c r="X58" s="45" t="n"/>
      <c r="Y58" s="45" t="n"/>
      <c r="Z58" s="45" t="n"/>
      <c r="AA58" s="45" t="n"/>
      <c r="AB58" s="45" t="n"/>
    </row>
    <row r="59" customFormat="1" s="46">
      <c r="A59" s="45" t="n"/>
      <c r="B59" s="13" t="n"/>
      <c r="C59" s="132" t="n"/>
      <c r="D59" s="396" t="n"/>
      <c r="E59" s="396" t="n"/>
      <c r="F59" s="397" t="n"/>
      <c r="G59" s="132" t="n"/>
      <c r="H59" s="396" t="n"/>
      <c r="I59" s="396" t="n"/>
      <c r="J59" s="397" t="n"/>
      <c r="K59" s="132" t="n"/>
      <c r="L59" s="396" t="n"/>
      <c r="M59" s="396" t="n"/>
      <c r="N59" s="396" t="n"/>
      <c r="O59" s="397" t="n"/>
      <c r="P59" s="13" t="n"/>
      <c r="Q59" s="45" t="n"/>
      <c r="R59" s="45" t="n"/>
      <c r="S59" s="45" t="n"/>
      <c r="T59" s="45" t="n"/>
      <c r="U59" s="45" t="n"/>
      <c r="V59" s="45" t="n"/>
      <c r="W59" s="45" t="n"/>
      <c r="X59" s="45" t="n"/>
      <c r="Y59" s="45" t="n"/>
      <c r="Z59" s="45" t="n"/>
      <c r="AA59" s="45" t="n"/>
      <c r="AB59" s="45" t="n"/>
    </row>
    <row r="60" customFormat="1" s="46">
      <c r="A60" s="45" t="n"/>
      <c r="B60" s="13" t="n"/>
      <c r="C60" s="133" t="n"/>
      <c r="D60" s="398" t="n"/>
      <c r="E60" s="398" t="n"/>
      <c r="F60" s="398" t="n"/>
      <c r="G60" s="133" t="n"/>
      <c r="H60" s="398" t="n"/>
      <c r="I60" s="398" t="n"/>
      <c r="J60" s="398" t="n"/>
      <c r="K60" s="133" t="n"/>
      <c r="L60" s="398" t="n"/>
      <c r="M60" s="398" t="n"/>
      <c r="N60" s="398" t="n"/>
      <c r="O60" s="398" t="n"/>
      <c r="P60" s="13" t="n"/>
      <c r="Q60" s="45" t="n"/>
      <c r="R60" s="45" t="n"/>
      <c r="S60" s="45" t="n"/>
      <c r="T60" s="45" t="n"/>
      <c r="U60" s="45" t="n"/>
      <c r="V60" s="45" t="n"/>
      <c r="W60" s="45" t="n"/>
      <c r="X60" s="45" t="n"/>
      <c r="Y60" s="45" t="n"/>
      <c r="Z60" s="45" t="n"/>
      <c r="AA60" s="45" t="n"/>
      <c r="AB60" s="45" t="n"/>
    </row>
    <row r="61" customFormat="1" s="46">
      <c r="A61" s="45" t="n"/>
      <c r="B61" s="13" t="n"/>
      <c r="C61" s="47" t="n"/>
      <c r="D61" s="48" t="n"/>
      <c r="E61" s="48" t="n"/>
      <c r="F61" s="48" t="n"/>
      <c r="G61" s="48" t="n"/>
      <c r="H61" s="48" t="n"/>
      <c r="I61" s="48" t="n"/>
      <c r="J61" s="48" t="n"/>
      <c r="K61" s="48" t="n"/>
      <c r="L61" s="48" t="n"/>
      <c r="M61" s="48" t="n"/>
      <c r="N61" s="48" t="n"/>
      <c r="O61" s="48" t="n"/>
      <c r="P61" s="13" t="n"/>
      <c r="Q61" s="45" t="n"/>
      <c r="R61" s="45" t="n"/>
      <c r="S61" s="45" t="n"/>
      <c r="T61" s="45" t="n"/>
      <c r="U61" s="45" t="n"/>
      <c r="V61" s="45" t="n"/>
      <c r="W61" s="45" t="n"/>
      <c r="X61" s="45" t="n"/>
      <c r="Y61" s="45" t="n"/>
      <c r="Z61" s="45" t="n"/>
      <c r="AA61" s="45" t="n"/>
      <c r="AB61" s="45" t="n"/>
    </row>
    <row r="62" ht="56.25" customFormat="1" customHeight="1" s="46">
      <c r="A62" s="45" t="n"/>
      <c r="B62" s="13" t="n"/>
      <c r="C62" s="117" t="inlineStr">
        <is>
          <t xml:space="preserve">Diagonal 18 No. 20-29 Fusagasugá – Cundinamarca
Teléfono (601)  8281483 Línea Gratuita 018000180414
www.ucundinamarca.edu.co   E-mail:  info@ucundinamarca.edu.co
NIT: 890.680.062-2                                                                             </t>
        </is>
      </c>
      <c r="P62" s="13" t="n"/>
      <c r="Q62" s="45" t="n"/>
      <c r="R62" s="45" t="n"/>
      <c r="S62" s="45" t="n"/>
      <c r="T62" s="45" t="n"/>
      <c r="U62" s="45" t="n"/>
      <c r="V62" s="45" t="n"/>
      <c r="W62" s="45" t="n"/>
      <c r="X62" s="45" t="n"/>
      <c r="Y62" s="45" t="n"/>
      <c r="Z62" s="45" t="n"/>
      <c r="AA62" s="45" t="n"/>
      <c r="AB62" s="45" t="n"/>
    </row>
    <row r="63" ht="44.25" customFormat="1" customHeight="1" s="46">
      <c r="A63" s="45" t="n"/>
      <c r="B63" s="13" t="n"/>
      <c r="C63" s="118" t="inlineStr">
        <is>
          <t>Documento controlado por el Sistema de Gestión de la Calidad
Asegúrese que corresponde a la última versión consultando el Portal Institucional</t>
        </is>
      </c>
      <c r="P63" s="13" t="n"/>
      <c r="Q63" s="45" t="n"/>
      <c r="R63" s="45" t="n"/>
      <c r="S63" s="45" t="n"/>
      <c r="T63" s="45" t="n"/>
      <c r="U63" s="45" t="n"/>
      <c r="V63" s="45" t="n"/>
      <c r="W63" s="45" t="n"/>
      <c r="X63" s="45" t="n"/>
      <c r="Y63" s="45" t="n"/>
      <c r="Z63" s="45" t="n"/>
      <c r="AA63" s="45" t="n"/>
      <c r="AB63" s="45" t="n"/>
    </row>
    <row r="66" customFormat="1" s="50">
      <c r="C66" s="49" t="n"/>
      <c r="D66" s="49" t="n"/>
      <c r="E66" s="49" t="n"/>
      <c r="F66" s="49" t="n"/>
      <c r="G66" s="49" t="n"/>
      <c r="H66" s="49" t="n"/>
      <c r="I66" s="49" t="n"/>
      <c r="J66" s="49" t="n"/>
      <c r="K66" s="49" t="n"/>
      <c r="L66" s="49" t="n"/>
      <c r="M66" s="49" t="n"/>
      <c r="N66" s="49" t="n"/>
      <c r="O66" s="49" t="n"/>
    </row>
    <row r="67" customFormat="1" s="50">
      <c r="C67" s="49" t="n"/>
      <c r="D67" s="49" t="n"/>
      <c r="E67" s="49" t="n"/>
      <c r="F67" s="49" t="n"/>
      <c r="G67" s="49" t="n"/>
      <c r="H67" s="49" t="n"/>
      <c r="I67" s="49" t="n"/>
      <c r="J67" s="49" t="n"/>
      <c r="K67" s="49" t="n"/>
      <c r="L67" s="49" t="n"/>
      <c r="M67" s="49" t="n"/>
      <c r="N67" s="49" t="n"/>
      <c r="O67" s="49" t="n"/>
    </row>
    <row r="68" customFormat="1" s="50">
      <c r="C68" s="49" t="n"/>
      <c r="D68" s="49" t="n"/>
      <c r="E68" s="49" t="n"/>
      <c r="F68" s="49" t="n"/>
      <c r="G68" s="49" t="n"/>
      <c r="H68" s="49" t="n"/>
      <c r="I68" s="49" t="n"/>
      <c r="J68" s="49" t="n"/>
      <c r="K68" s="49" t="n"/>
      <c r="L68" s="49" t="n"/>
      <c r="M68" s="49" t="n"/>
      <c r="N68" s="49" t="n"/>
      <c r="O68" s="49" t="n"/>
    </row>
    <row r="69" hidden="1" customFormat="1" s="50">
      <c r="C69" s="49" t="n"/>
      <c r="D69" s="49" t="n"/>
      <c r="E69" s="49" t="n"/>
      <c r="F69" s="49" t="n"/>
      <c r="G69" s="49" t="n"/>
      <c r="H69" s="49" t="n"/>
      <c r="I69" s="49" t="n"/>
      <c r="J69" s="49" t="n"/>
      <c r="K69" s="49" t="n"/>
      <c r="L69" s="49" t="n"/>
      <c r="M69" s="49" t="n"/>
      <c r="N69" s="49" t="n"/>
      <c r="O69" s="49" t="n"/>
    </row>
    <row r="70" hidden="1" customFormat="1" s="50">
      <c r="C70" s="49" t="n"/>
      <c r="D70" s="49" t="n"/>
      <c r="E70" s="49" t="n"/>
      <c r="F70" s="49" t="n"/>
      <c r="G70" s="49" t="n"/>
      <c r="H70" s="49" t="n"/>
      <c r="I70" s="49" t="n"/>
      <c r="J70" s="49" t="n"/>
      <c r="K70" s="49" t="n"/>
      <c r="L70" s="49" t="n"/>
      <c r="M70" s="49" t="n"/>
      <c r="N70" s="49" t="n"/>
      <c r="O70" s="49" t="n"/>
    </row>
    <row r="71" hidden="1" customFormat="1" s="50">
      <c r="C71" s="49" t="n"/>
      <c r="D71" s="49" t="n"/>
      <c r="E71" s="49" t="n"/>
      <c r="F71" s="49" t="n"/>
      <c r="G71" s="49" t="n"/>
      <c r="H71" s="49" t="n"/>
      <c r="I71" s="49" t="n"/>
      <c r="J71" s="49" t="n"/>
      <c r="K71" s="49" t="n"/>
      <c r="L71" s="49" t="n"/>
      <c r="M71" s="49" t="n"/>
      <c r="N71" s="49" t="n"/>
      <c r="O71" s="49" t="n"/>
    </row>
    <row r="72" hidden="1" customFormat="1" s="50">
      <c r="C72" s="49" t="n"/>
      <c r="D72" s="49" t="n"/>
      <c r="E72" s="49" t="n"/>
      <c r="F72" s="49" t="n"/>
      <c r="G72" s="51" t="inlineStr">
        <is>
          <t>Estratégico</t>
        </is>
      </c>
      <c r="H72" s="52" t="n"/>
      <c r="I72" s="52" t="n"/>
      <c r="J72" s="51" t="inlineStr">
        <is>
          <t>Eficacia</t>
        </is>
      </c>
      <c r="K72" s="49" t="n"/>
      <c r="L72" s="49" t="n"/>
      <c r="M72" s="49" t="n"/>
      <c r="N72" s="49" t="n"/>
      <c r="O72" s="49" t="n"/>
    </row>
    <row r="73" hidden="1" customFormat="1" s="50">
      <c r="C73" s="49" t="n"/>
      <c r="D73" s="49" t="n"/>
      <c r="E73" s="49" t="n"/>
      <c r="F73" s="49" t="n"/>
      <c r="G73" s="51" t="inlineStr">
        <is>
          <t>Misional</t>
        </is>
      </c>
      <c r="H73" s="52" t="n"/>
      <c r="I73" s="52" t="n"/>
      <c r="J73" s="51" t="inlineStr">
        <is>
          <t>Eficiencia</t>
        </is>
      </c>
      <c r="K73" s="49" t="n"/>
      <c r="L73" s="49" t="n"/>
      <c r="M73" s="49" t="n"/>
      <c r="N73" s="49" t="n"/>
      <c r="O73" s="49" t="n"/>
    </row>
    <row r="74" hidden="1" customFormat="1" s="50">
      <c r="C74" s="49" t="n"/>
      <c r="D74" s="49" t="n"/>
      <c r="E74" s="49" t="n"/>
      <c r="F74" s="49" t="n"/>
      <c r="G74" s="51" t="inlineStr">
        <is>
          <t>Apoyo</t>
        </is>
      </c>
      <c r="H74" s="52" t="n"/>
      <c r="I74" s="52" t="n"/>
      <c r="J74" s="51" t="inlineStr">
        <is>
          <t>Acreditación</t>
        </is>
      </c>
      <c r="K74" s="49" t="n"/>
      <c r="L74" s="49" t="n"/>
      <c r="M74" s="49" t="n"/>
      <c r="N74" s="49" t="n"/>
      <c r="O74" s="49" t="n"/>
    </row>
    <row r="75" hidden="1" customFormat="1" s="50">
      <c r="C75" s="49" t="n"/>
      <c r="D75" s="49" t="n"/>
      <c r="E75" s="49" t="n"/>
      <c r="F75" s="49" t="n"/>
      <c r="G75" s="51" t="inlineStr">
        <is>
          <t>Seguimiento, Medición, Análisis y Evaluación</t>
        </is>
      </c>
      <c r="H75" s="52" t="n"/>
      <c r="I75" s="52" t="n"/>
      <c r="J75" s="51" t="inlineStr">
        <is>
          <t>Positiva</t>
        </is>
      </c>
      <c r="K75" s="49" t="n"/>
      <c r="L75" s="49" t="n"/>
      <c r="M75" s="49" t="n"/>
      <c r="N75" s="49" t="n"/>
      <c r="O75" s="49" t="n"/>
    </row>
    <row r="76" hidden="1" customFormat="1" s="50">
      <c r="C76" s="49" t="n"/>
      <c r="D76" s="49" t="n"/>
      <c r="E76" s="49" t="n"/>
      <c r="F76" s="49" t="n"/>
      <c r="G76" s="51" t="inlineStr">
        <is>
          <t>Direccionamiento Estratégico</t>
        </is>
      </c>
      <c r="H76" s="52" t="n"/>
      <c r="I76" s="52" t="n"/>
      <c r="J76" s="51" t="inlineStr">
        <is>
          <t>Negativa</t>
        </is>
      </c>
      <c r="K76" s="49" t="n"/>
      <c r="L76" s="49" t="n"/>
      <c r="M76" s="49" t="n"/>
      <c r="N76" s="49" t="n"/>
      <c r="O76" s="49" t="n"/>
    </row>
    <row r="77" hidden="1" customFormat="1" s="50">
      <c r="C77" s="49" t="n"/>
      <c r="D77" s="49" t="n"/>
      <c r="E77" s="49" t="n"/>
      <c r="F77" s="49" t="n"/>
      <c r="G77" s="51" t="inlineStr">
        <is>
          <t>Planeación Institucional</t>
        </is>
      </c>
      <c r="H77" s="52" t="n"/>
      <c r="I77" s="52" t="n"/>
      <c r="J77" s="51" t="inlineStr">
        <is>
          <t>Por Unidad Regional</t>
        </is>
      </c>
      <c r="K77" s="49" t="n"/>
      <c r="L77" s="49" t="n"/>
      <c r="M77" s="49" t="n"/>
      <c r="N77" s="49" t="n"/>
      <c r="O77" s="49" t="n"/>
    </row>
    <row r="78" hidden="1" customFormat="1" s="50">
      <c r="C78" s="49" t="n"/>
      <c r="D78" s="49" t="n"/>
      <c r="E78" s="49" t="n"/>
      <c r="F78" s="49" t="n"/>
      <c r="G78" s="51" t="inlineStr">
        <is>
          <t>Proyectos Especiales y Relaciones Interinstitucionales</t>
        </is>
      </c>
      <c r="H78" s="52" t="n"/>
      <c r="I78" s="52" t="n"/>
      <c r="J78" s="51" t="inlineStr">
        <is>
          <t>Por Facultad</t>
        </is>
      </c>
      <c r="K78" s="49" t="n"/>
      <c r="L78" s="49" t="n"/>
      <c r="M78" s="49" t="n"/>
      <c r="N78" s="49" t="n"/>
      <c r="O78" s="49" t="n"/>
    </row>
    <row r="79" hidden="1" customFormat="1" s="50">
      <c r="C79" s="49" t="n"/>
      <c r="D79" s="49" t="n"/>
      <c r="E79" s="49" t="n"/>
      <c r="F79" s="49" t="n"/>
      <c r="G79" s="51" t="inlineStr">
        <is>
          <t>Sistemas Integrados</t>
        </is>
      </c>
      <c r="H79" s="52" t="n"/>
      <c r="I79" s="52" t="n"/>
      <c r="J79" s="51" t="inlineStr">
        <is>
          <t>Por Programa Académico</t>
        </is>
      </c>
      <c r="K79" s="49" t="n"/>
      <c r="L79" s="49" t="n"/>
      <c r="M79" s="49" t="n"/>
      <c r="N79" s="49" t="n"/>
      <c r="O79" s="49" t="n"/>
    </row>
    <row r="80" hidden="1" customFormat="1" s="50">
      <c r="C80" s="49" t="n"/>
      <c r="D80" s="49" t="n"/>
      <c r="E80" s="49" t="n"/>
      <c r="F80" s="49" t="n"/>
      <c r="G80" s="51" t="inlineStr">
        <is>
          <t>Autoevaluación y Acreditación</t>
        </is>
      </c>
      <c r="H80" s="52" t="n"/>
      <c r="I80" s="52" t="n"/>
      <c r="J80" s="51" t="inlineStr">
        <is>
          <t>Por área</t>
        </is>
      </c>
      <c r="K80" s="49" t="n"/>
      <c r="L80" s="49" t="n"/>
      <c r="M80" s="49" t="n"/>
      <c r="N80" s="49" t="n"/>
      <c r="O80" s="49" t="n"/>
    </row>
    <row r="81" hidden="1" customFormat="1" s="50">
      <c r="C81" s="49" t="n"/>
      <c r="D81" s="49" t="n"/>
      <c r="E81" s="49" t="n"/>
      <c r="F81" s="49" t="n"/>
      <c r="G81" s="51" t="inlineStr">
        <is>
          <t>Comunicaciones</t>
        </is>
      </c>
      <c r="H81" s="52" t="n"/>
      <c r="I81" s="52" t="n"/>
      <c r="J81" s="51" t="inlineStr">
        <is>
          <t>Por Laboratorio</t>
        </is>
      </c>
      <c r="K81" s="49" t="n"/>
      <c r="L81" s="49" t="n"/>
      <c r="M81" s="49" t="n"/>
      <c r="N81" s="49" t="n"/>
      <c r="O81" s="49" t="n"/>
    </row>
    <row r="82" hidden="1" customFormat="1" s="50">
      <c r="C82" s="49" t="n"/>
      <c r="D82" s="49" t="n"/>
      <c r="E82" s="49" t="n"/>
      <c r="F82" s="49" t="n"/>
      <c r="G82" s="51" t="inlineStr">
        <is>
          <t>Formación y Aprendizaje</t>
        </is>
      </c>
      <c r="H82" s="52" t="n"/>
      <c r="I82" s="52" t="n"/>
      <c r="J82" s="51" t="inlineStr">
        <is>
          <t>Otros</t>
        </is>
      </c>
      <c r="K82" s="49" t="n"/>
      <c r="L82" s="49" t="n"/>
      <c r="M82" s="49" t="n"/>
      <c r="N82" s="49" t="n"/>
      <c r="O82" s="49" t="n"/>
    </row>
    <row r="83" hidden="1" customFormat="1" s="50">
      <c r="C83" s="49" t="n"/>
      <c r="D83" s="49" t="n"/>
      <c r="E83" s="49" t="n"/>
      <c r="F83" s="49" t="n"/>
      <c r="G83" s="51" t="inlineStr">
        <is>
          <t>Ciencia, Tecnología e Innovación</t>
        </is>
      </c>
      <c r="H83" s="52" t="n"/>
      <c r="I83" s="52" t="n"/>
      <c r="J83" s="51" t="inlineStr">
        <is>
          <t>No Aplica</t>
        </is>
      </c>
      <c r="K83" s="49" t="n"/>
      <c r="L83" s="49" t="n"/>
      <c r="M83" s="49" t="n"/>
      <c r="N83" s="49" t="n"/>
      <c r="O83" s="49" t="n"/>
    </row>
    <row r="84" hidden="1">
      <c r="G84" s="51" t="inlineStr">
        <is>
          <t>Interacción Social Universitaria</t>
        </is>
      </c>
      <c r="H84" s="52" t="n"/>
      <c r="I84" s="52" t="n"/>
      <c r="J84" s="52" t="n"/>
      <c r="K84" s="49" t="n"/>
      <c r="L84" s="49" t="n"/>
    </row>
    <row r="85" hidden="1">
      <c r="G85" s="51" t="inlineStr">
        <is>
          <t>Bienestar Universitario</t>
        </is>
      </c>
      <c r="H85" s="52" t="n"/>
      <c r="I85" s="52" t="n"/>
      <c r="J85" s="52" t="n"/>
      <c r="K85" s="49" t="n"/>
      <c r="L85" s="49" t="n"/>
    </row>
    <row r="86" hidden="1">
      <c r="G86" s="51" t="inlineStr">
        <is>
          <t>Admisiones y Registro</t>
        </is>
      </c>
      <c r="H86" s="52" t="n"/>
      <c r="I86" s="52" t="n"/>
      <c r="J86" s="52" t="n"/>
      <c r="K86" s="49" t="n"/>
      <c r="L86" s="49" t="n"/>
    </row>
    <row r="87" hidden="1">
      <c r="G87" s="51" t="inlineStr">
        <is>
          <t>Graduados</t>
        </is>
      </c>
      <c r="H87" s="52" t="n"/>
      <c r="I87" s="52" t="n"/>
      <c r="J87" s="52" t="n"/>
      <c r="K87" s="49" t="n"/>
      <c r="L87" s="49" t="n"/>
    </row>
    <row r="88" hidden="1">
      <c r="G88" s="51" t="inlineStr">
        <is>
          <t>Dialogando con el Mundo</t>
        </is>
      </c>
      <c r="H88" s="52" t="n"/>
      <c r="I88" s="52" t="n"/>
      <c r="J88" s="52" t="n"/>
      <c r="K88" s="49" t="n"/>
      <c r="L88" s="49" t="n"/>
    </row>
    <row r="89" hidden="1">
      <c r="G89" s="51" t="inlineStr">
        <is>
          <t>Talento Humano</t>
        </is>
      </c>
      <c r="H89" s="52" t="n"/>
      <c r="I89" s="52" t="n"/>
      <c r="J89" s="52" t="n"/>
      <c r="K89" s="49" t="n"/>
      <c r="L89" s="49" t="n"/>
    </row>
    <row r="90" hidden="1">
      <c r="G90" s="51" t="inlineStr">
        <is>
          <t>Jurídica</t>
        </is>
      </c>
      <c r="H90" s="52" t="n"/>
      <c r="I90" s="52" t="n"/>
      <c r="J90" s="52" t="n"/>
      <c r="K90" s="49" t="n"/>
      <c r="L90" s="49" t="n"/>
    </row>
    <row r="91" hidden="1">
      <c r="G91" s="51" t="inlineStr">
        <is>
          <t>Financiera</t>
        </is>
      </c>
      <c r="H91" s="52" t="n"/>
      <c r="I91" s="52" t="n"/>
      <c r="J91" s="52" t="n"/>
      <c r="K91" s="49" t="n"/>
      <c r="L91" s="49" t="n"/>
    </row>
    <row r="92" hidden="1">
      <c r="G92" s="51" t="inlineStr">
        <is>
          <t>Sistemas y Tecnología</t>
        </is>
      </c>
      <c r="H92" s="52" t="n"/>
      <c r="I92" s="52" t="n"/>
      <c r="J92" s="52" t="n"/>
      <c r="K92" s="49" t="n"/>
      <c r="L92" s="49" t="n"/>
    </row>
    <row r="93" hidden="1">
      <c r="G93" s="51" t="inlineStr">
        <is>
          <t>Bienes y Servicios</t>
        </is>
      </c>
      <c r="H93" s="52" t="n"/>
      <c r="I93" s="52" t="n"/>
      <c r="J93" s="52" t="n"/>
      <c r="K93" s="49" t="n"/>
      <c r="L93" s="49" t="n"/>
    </row>
    <row r="94" hidden="1">
      <c r="G94" s="51" t="inlineStr">
        <is>
          <t>Documental</t>
        </is>
      </c>
      <c r="H94" s="52" t="n"/>
      <c r="I94" s="52" t="n"/>
      <c r="J94" s="52" t="n"/>
    </row>
    <row r="95" hidden="1">
      <c r="G95" s="51" t="inlineStr">
        <is>
          <t>Apoyo Académico</t>
        </is>
      </c>
      <c r="H95" s="52" t="n"/>
      <c r="I95" s="52" t="n"/>
      <c r="J95" s="52" t="n"/>
    </row>
    <row r="96" hidden="1">
      <c r="G96" s="51" t="inlineStr">
        <is>
          <t>Control Interno</t>
        </is>
      </c>
      <c r="H96" s="52" t="n"/>
      <c r="I96" s="52" t="n"/>
      <c r="J96" s="52" t="n"/>
    </row>
    <row r="97" hidden="1">
      <c r="G97" s="51" t="inlineStr">
        <is>
          <t>Control Disciplinario</t>
        </is>
      </c>
      <c r="H97" s="52" t="n"/>
      <c r="I97" s="52" t="n"/>
      <c r="J97" s="52" t="n"/>
    </row>
    <row r="98" hidden="1">
      <c r="G98" s="51" t="inlineStr">
        <is>
          <t>Servicio de Atención al Ciudadano</t>
        </is>
      </c>
      <c r="H98" s="52" t="n"/>
      <c r="I98" s="52" t="n"/>
      <c r="J98" s="52"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XHV7724yhwwHfKk8HdSi3Q==" formatRows="0" sort="1" spinCount="100000" hashValue="WzR6cwY6SvBUdL2S3SWf/v6ZhRnxfx9IjcWZQzRo69gErMJouApH4Sxnt6XfrbmkxGwN+8N93oBm38XUpMfZSg=="/>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1"/>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Hoja3">
    <tabColor rgb="FF0F3D38"/>
    <outlinePr summaryBelow="1" summaryRight="1"/>
    <pageSetUpPr/>
  </sheetPr>
  <dimension ref="B2:P29"/>
  <sheetViews>
    <sheetView view="pageBreakPreview" topLeftCell="A4" zoomScale="85" zoomScaleNormal="55" zoomScaleSheetLayoutView="85" workbookViewId="0">
      <selection activeCell="H17" sqref="H17"/>
    </sheetView>
  </sheetViews>
  <sheetFormatPr baseColWidth="10" defaultColWidth="11.42578125" defaultRowHeight="14.25"/>
  <cols>
    <col width="5.42578125" customWidth="1" style="13" min="1" max="1"/>
    <col width="13.28515625" customWidth="1" style="63" min="2" max="2"/>
    <col width="64" customWidth="1" style="64" min="3" max="3"/>
    <col width="34" customWidth="1" style="41" min="4" max="4"/>
    <col width="39.140625" bestFit="1" customWidth="1" style="41" min="5" max="5"/>
    <col width="11.42578125" customWidth="1" style="13" min="6" max="16384"/>
  </cols>
  <sheetData>
    <row r="1" ht="15" customFormat="1" customHeight="1" s="62"/>
    <row r="2" ht="22.5" customFormat="1" customHeight="1" s="62">
      <c r="B2" s="277" t="n"/>
      <c r="C2" s="278" t="inlineStr">
        <is>
          <t>MACROPROCESO ESTRATÉGICO</t>
        </is>
      </c>
      <c r="D2" s="330" t="n"/>
      <c r="E2" s="65" t="inlineStr">
        <is>
          <t>CÓDIGO: ESGr027</t>
        </is>
      </c>
    </row>
    <row r="3" ht="24" customFormat="1" customHeight="1" s="62">
      <c r="B3" s="399" t="n"/>
      <c r="C3" s="278" t="inlineStr">
        <is>
          <t>PROCESO GESTIÓN SISTEMAS INTEGRADOS - CALIDAD</t>
        </is>
      </c>
      <c r="D3" s="330" t="n"/>
      <c r="E3" s="230" t="inlineStr">
        <is>
          <t>VERSIÓN: 10</t>
        </is>
      </c>
    </row>
    <row r="4" ht="16.5" customFormat="1" customHeight="1" s="62">
      <c r="B4" s="399" t="n"/>
      <c r="C4" s="400" t="inlineStr">
        <is>
          <t>MATRIZ Y FICHA DE MEDICIÓN DE INDICADORES Y SEGUIMIENTO A LOS PROCESOS DE GESTIÓN</t>
        </is>
      </c>
      <c r="D4" s="327" t="n"/>
      <c r="E4" s="65" t="inlineStr">
        <is>
          <t>VIGENCIA: 2026-02-26</t>
        </is>
      </c>
    </row>
    <row r="5" ht="15" customFormat="1" customHeight="1" s="62">
      <c r="B5" s="348" t="n"/>
      <c r="C5" s="335" t="n"/>
      <c r="D5" s="336" t="n"/>
      <c r="E5" s="230" t="inlineStr">
        <is>
          <t>PÁGINA: 4 de 4</t>
        </is>
      </c>
    </row>
    <row r="6" ht="15" customFormat="1" customHeight="1" s="62">
      <c r="B6" s="13" t="n"/>
      <c r="C6" s="13" t="n"/>
      <c r="D6" s="13" t="n"/>
      <c r="E6" s="13" t="n"/>
    </row>
    <row r="7" ht="15" customFormat="1" customHeight="1" s="62">
      <c r="B7" s="284" t="inlineStr">
        <is>
          <t>CONTROL DE ACTUALIZACIONES</t>
        </is>
      </c>
      <c r="C7" s="336" t="n"/>
      <c r="D7" s="336" t="n"/>
      <c r="E7" s="336" t="n"/>
    </row>
    <row r="8" ht="18" customHeight="1">
      <c r="B8" s="67" t="inlineStr">
        <is>
          <t>FECHA</t>
        </is>
      </c>
      <c r="C8" s="68" t="inlineStr">
        <is>
          <t>DESCRIPCIÓN DE LA ACTUALIZACIÓN</t>
        </is>
      </c>
      <c r="D8" s="68" t="inlineStr">
        <is>
          <t>RESPONSABLE</t>
        </is>
      </c>
      <c r="E8" s="68" t="inlineStr">
        <is>
          <t>CARGO</t>
        </is>
      </c>
    </row>
    <row r="9" ht="14.25" customHeight="1">
      <c r="B9" s="111" t="n">
        <v>44970</v>
      </c>
      <c r="C9" s="112" t="inlineStr">
        <is>
          <t>Se Revisan y ajustan los indicadores que se van a trabajar durante la vigencia 2023.</t>
        </is>
      </c>
      <c r="D9" s="113" t="inlineStr">
        <is>
          <t>Jaime Elder Acosta Ramírez</t>
        </is>
      </c>
      <c r="E9" s="113" t="inlineStr">
        <is>
          <t>Director de área I - Oficina de Calidad</t>
        </is>
      </c>
    </row>
    <row r="10" ht="28.5" customHeight="1">
      <c r="B10" s="111" t="n">
        <v>45120</v>
      </c>
      <c r="C10" s="112" t="inlineStr">
        <is>
          <t>Se articula la información correspondiente a la matriz de indicadores.</t>
        </is>
      </c>
      <c r="D10" s="113" t="inlineStr">
        <is>
          <t>Jaime Elder Acosta Ramírez</t>
        </is>
      </c>
      <c r="E10" s="113" t="inlineStr">
        <is>
          <t>Director de área I - Oficina de Calidad</t>
        </is>
      </c>
    </row>
    <row r="11" ht="28.5" customHeight="1">
      <c r="B11" s="111" t="n">
        <v>45371</v>
      </c>
      <c r="C11" s="112" t="inlineStr">
        <is>
          <t>Se articula la información correspondiente a la matriz de indicadores.</t>
        </is>
      </c>
      <c r="D11" s="114" t="inlineStr">
        <is>
          <t xml:space="preserve">Adriana Asención Torres Espitia </t>
        </is>
      </c>
      <c r="E11" s="114" t="inlineStr">
        <is>
          <t xml:space="preserve">Directora de Planeación Institucional </t>
        </is>
      </c>
    </row>
    <row r="12" ht="185.25" customHeight="1">
      <c r="B12" s="111" t="n">
        <v>45736</v>
      </c>
      <c r="C12" s="115" t="inlineStr">
        <is>
          <t>ESG03: Para este indicador se incrementa el porcentaje de la meta en un 10%, de este modo pasa de un porcentaje de 85% al 95%
ESG04: Para este indicador se incrementa el porcentaje de la meta en un 05%, de este modo pasa de un porcentaje de 80% al 85%; adicionalmente se ajusto el numerador de la formula del indicador, pasando de "Número de respuestas por encima del 80% *100" a "Número de respuestas con calificación ≥ a 4*100".
Posteriormente se ajustan los porcentajes descritos en los objetivos específicos del proceso.Se ajusto la información correspondiente a la matriz de indicadores.</t>
        </is>
      </c>
      <c r="D12" s="113" t="inlineStr">
        <is>
          <t>Henry Orlando Aragón Oquendo</t>
        </is>
      </c>
      <c r="E12" s="113" t="inlineStr">
        <is>
          <t>Director de área I - Oficina de Calidad</t>
        </is>
      </c>
    </row>
    <row r="13" ht="43.5" customHeight="1">
      <c r="B13" s="111" t="n">
        <v>46076</v>
      </c>
      <c r="C13" s="116" t="inlineStr">
        <is>
          <t>ESG03: Para este indicador se incrementa el porcentaje de la meta en un 5%, de este modo pasa de un porcentaje de 95% al 100%</t>
        </is>
      </c>
      <c r="D13" s="113" t="inlineStr">
        <is>
          <t>Henry Orlando Aragón Oquendo</t>
        </is>
      </c>
      <c r="E13" s="113" t="inlineStr">
        <is>
          <t>Director de área I - Oficina de Calidad</t>
        </is>
      </c>
    </row>
    <row r="14">
      <c r="B14" s="72" t="n"/>
      <c r="C14" s="74" t="n"/>
      <c r="D14" s="73" t="n"/>
      <c r="E14" s="73" t="n"/>
    </row>
    <row r="15">
      <c r="B15" s="72" t="n"/>
      <c r="C15" s="74" t="n"/>
      <c r="D15" s="73" t="n"/>
      <c r="E15" s="73" t="n"/>
    </row>
    <row r="16">
      <c r="B16" s="72" t="n"/>
      <c r="C16" s="74" t="n"/>
      <c r="D16" s="73" t="n"/>
      <c r="E16" s="73" t="n"/>
    </row>
    <row r="17">
      <c r="B17" s="72" t="n"/>
      <c r="C17" s="75" t="n"/>
      <c r="D17" s="73" t="n"/>
      <c r="E17" s="73" t="n"/>
    </row>
    <row r="18">
      <c r="B18" s="72" t="n"/>
      <c r="C18" s="76" t="n"/>
      <c r="D18" s="73" t="n"/>
      <c r="E18" s="73" t="n"/>
    </row>
    <row r="19">
      <c r="B19" s="72" t="n"/>
      <c r="C19" s="76" t="n"/>
      <c r="D19" s="73" t="n"/>
      <c r="E19" s="73" t="n"/>
    </row>
    <row r="20">
      <c r="B20" s="72" t="n"/>
      <c r="C20" s="76" t="n"/>
      <c r="D20" s="73" t="n"/>
      <c r="E20" s="73" t="n"/>
    </row>
    <row r="21">
      <c r="B21" s="69" t="n"/>
      <c r="C21" s="70" t="n"/>
      <c r="D21" s="71" t="n"/>
      <c r="E21" s="71" t="n"/>
    </row>
    <row r="22">
      <c r="B22" s="69" t="n"/>
      <c r="C22" s="75" t="n"/>
      <c r="D22" s="71" t="n"/>
      <c r="E22" s="71" t="n"/>
    </row>
    <row r="23" ht="16.5" customHeight="1">
      <c r="B23" s="69" t="n"/>
      <c r="C23" s="70" t="n"/>
      <c r="D23" s="71" t="n"/>
      <c r="E23" s="71" t="n"/>
    </row>
    <row r="26" ht="55.5" customHeight="1">
      <c r="B26" s="117" t="inlineStr">
        <is>
          <t xml:space="preserve">Diagonal 18 No. 20-29 Fusagasugá – Cundinamarca
Teléfono (601)  8281483 Línea Gratuita 018000180414
www.ucundinamarca.edu.co   E-mail:  info@ucundinamarca.edu.co
NIT: 890.680.062-2                                                                             </t>
        </is>
      </c>
      <c r="F26" s="60" t="n"/>
      <c r="G26" s="60" t="n"/>
      <c r="H26" s="60" t="n"/>
      <c r="I26" s="60" t="n"/>
      <c r="J26" s="60" t="n"/>
      <c r="K26" s="60" t="n"/>
      <c r="L26" s="60" t="n"/>
      <c r="M26" s="60" t="n"/>
      <c r="N26" s="60" t="n"/>
      <c r="O26" s="60" t="n"/>
      <c r="P26" s="60" t="n"/>
    </row>
    <row r="27" ht="14.25" customHeight="1">
      <c r="F27" s="61" t="n"/>
      <c r="G27" s="61" t="n"/>
      <c r="H27" s="61" t="n"/>
      <c r="I27" s="61" t="n"/>
      <c r="J27" s="61" t="n"/>
      <c r="K27" s="61" t="n"/>
      <c r="L27" s="61" t="n"/>
      <c r="M27" s="61" t="n"/>
      <c r="N27" s="61" t="n"/>
      <c r="O27" s="61" t="n"/>
      <c r="P27" s="61" t="n"/>
    </row>
    <row r="29" ht="39.75" customHeight="1">
      <c r="B29" s="118" t="inlineStr">
        <is>
          <t>Documento controlado por el Sistema de Gestión de la Calidad
Asegúrese que corresponde a la última versión consultando el Portal Institucional</t>
        </is>
      </c>
    </row>
  </sheetData>
  <sheetProtection selectLockedCells="0" selectUnlockedCells="0" algorithmName="SHA-512" sheet="1" objects="1" insertRows="0" insertHyperlinks="1" autoFilter="1" scenarios="1" formatColumns="0" deleteColumns="1" insertColumns="1" pivotTables="1" deleteRows="0" formatCells="0" saltValue="8oS13i4eUtrTt++/3nb1FA==" formatRows="0" sort="1" spinCount="100000" hashValue="iQ/PaTcdbTrPDiwICgrbsNRgttu9QNjlZ6SS4YHz0rS1Nbrc3UXph4xvDYp3yp5BYmTh1BQC11gNdAhcdYGhJA=="/>
  <mergeCells count="7">
    <mergeCell ref="B26:E26"/>
    <mergeCell ref="C4:D5"/>
    <mergeCell ref="C2:D2"/>
    <mergeCell ref="B2:B5"/>
    <mergeCell ref="B29:E29"/>
    <mergeCell ref="B7:E7"/>
    <mergeCell ref="C3:D3"/>
  </mergeCells>
  <pageMargins left="0.7" right="0.7" top="0.75" bottom="0.75" header="0.3" footer="0.3"/>
  <pageSetup orientation="portrait" paperSize="9" scale="52"/>
  <drawing xmlns:r="http://schemas.openxmlformats.org/officeDocument/2006/relationships" r:id="rId1"/>
</worksheet>
</file>

<file path=xl/worksheets/sheet6.xml><?xml version="1.0" encoding="utf-8"?>
<worksheet xmlns="http://schemas.openxmlformats.org/spreadsheetml/2006/main">
  <sheetPr codeName="Hoja4">
    <outlinePr summaryBelow="1" summaryRight="1"/>
    <pageSetUpPr/>
  </sheetPr>
  <dimension ref="B2:R38"/>
  <sheetViews>
    <sheetView view="pageBreakPreview" zoomScale="70" zoomScaleNormal="100" zoomScaleSheetLayoutView="70" workbookViewId="0">
      <selection activeCell="K19" sqref="K19:P19"/>
    </sheetView>
  </sheetViews>
  <sheetFormatPr baseColWidth="10" defaultColWidth="11.42578125" defaultRowHeight="15"/>
  <cols>
    <col width="4.140625" customWidth="1" style="2" min="1" max="1"/>
    <col width="11.42578125" customWidth="1" style="2" min="2" max="2"/>
    <col width="3.42578125" customWidth="1" style="2" min="3" max="3"/>
    <col width="7.42578125" customWidth="1" style="2" min="4" max="4"/>
    <col width="8.5703125" customWidth="1" style="2" min="5" max="5"/>
    <col width="3.85546875" customWidth="1" style="2" min="6" max="8"/>
    <col width="5.5703125" customWidth="1" style="2" min="9" max="10"/>
    <col width="11.42578125" customWidth="1" style="2" min="11" max="15"/>
    <col width="16.7109375" customWidth="1" style="2" min="16" max="16"/>
    <col width="5" customWidth="1" style="2" min="17" max="17"/>
    <col width="11.42578125" customWidth="1" style="2" min="18" max="16384"/>
  </cols>
  <sheetData>
    <row r="2" ht="15.75" customHeight="1">
      <c r="B2" s="317" t="n"/>
      <c r="C2" s="318" t="inlineStr">
        <is>
          <t>MACROPROCESO ESTRATÉGICO</t>
        </is>
      </c>
      <c r="D2" s="330" t="n"/>
      <c r="E2" s="330" t="n"/>
      <c r="F2" s="330" t="n"/>
      <c r="G2" s="330" t="n"/>
      <c r="H2" s="330" t="n"/>
      <c r="I2" s="330" t="n"/>
      <c r="J2" s="330" t="n"/>
      <c r="K2" s="330" t="n"/>
      <c r="L2" s="330" t="n"/>
      <c r="M2" s="330" t="n"/>
      <c r="N2" s="330" t="n"/>
      <c r="O2" s="320" t="inlineStr">
        <is>
          <t>CÓDIGO: ESGF027</t>
        </is>
      </c>
      <c r="P2" s="401" t="n"/>
      <c r="Q2" s="1" t="n"/>
      <c r="R2" s="1" t="n"/>
    </row>
    <row r="3" ht="15.75" customHeight="1">
      <c r="B3" s="399" t="n"/>
      <c r="C3" s="318" t="inlineStr">
        <is>
          <t>PROCESO GESTIÓN SISTEMAS INTEGRADOS - CALIDAD</t>
        </is>
      </c>
      <c r="D3" s="330" t="n"/>
      <c r="E3" s="330" t="n"/>
      <c r="F3" s="330" t="n"/>
      <c r="G3" s="330" t="n"/>
      <c r="H3" s="330" t="n"/>
      <c r="I3" s="330" t="n"/>
      <c r="J3" s="330" t="n"/>
      <c r="K3" s="330" t="n"/>
      <c r="L3" s="330" t="n"/>
      <c r="M3" s="330" t="n"/>
      <c r="N3" s="330" t="n"/>
      <c r="O3" s="320" t="inlineStr">
        <is>
          <t>VERSIÓN: 10</t>
        </is>
      </c>
      <c r="P3" s="401" t="n"/>
      <c r="Q3" s="1" t="n"/>
      <c r="R3" s="1" t="n"/>
    </row>
    <row r="4" ht="16.5" customHeight="1">
      <c r="B4" s="399" t="n"/>
      <c r="C4" s="318" t="inlineStr">
        <is>
          <t>MATRIZ Y FICHA DE MEDICIÓN DE INDICADORES Y SEGUIMIENTO A LOS PROCESOS DE GESTIÓN</t>
        </is>
      </c>
      <c r="D4" s="327" t="n"/>
      <c r="E4" s="327" t="n"/>
      <c r="F4" s="327" t="n"/>
      <c r="G4" s="327" t="n"/>
      <c r="H4" s="327" t="n"/>
      <c r="I4" s="327" t="n"/>
      <c r="J4" s="327" t="n"/>
      <c r="K4" s="327" t="n"/>
      <c r="L4" s="327" t="n"/>
      <c r="M4" s="327" t="n"/>
      <c r="N4" s="327" t="n"/>
      <c r="O4" s="325" t="inlineStr">
        <is>
          <t>VIGENCIA: 2026-02-26</t>
        </is>
      </c>
      <c r="P4" s="401" t="n"/>
      <c r="Q4" s="1" t="n"/>
      <c r="R4" s="1" t="n"/>
    </row>
    <row r="5" ht="15" customHeight="1">
      <c r="B5" s="348" t="n"/>
      <c r="C5" s="335" t="n"/>
      <c r="D5" s="336" t="n"/>
      <c r="E5" s="336" t="n"/>
      <c r="F5" s="336" t="n"/>
      <c r="G5" s="336" t="n"/>
      <c r="H5" s="336" t="n"/>
      <c r="I5" s="336" t="n"/>
      <c r="J5" s="336" t="n"/>
      <c r="K5" s="336" t="n"/>
      <c r="L5" s="336" t="n"/>
      <c r="M5" s="336" t="n"/>
      <c r="N5" s="336" t="n"/>
      <c r="O5" s="320" t="inlineStr">
        <is>
          <t>PÁGINA: 5 de 5</t>
        </is>
      </c>
      <c r="P5" s="401" t="n"/>
      <c r="Q5" s="1" t="n"/>
      <c r="R5" s="1" t="n"/>
    </row>
    <row r="6">
      <c r="B6" s="1" t="n"/>
      <c r="C6" s="1" t="n"/>
      <c r="D6" s="1" t="n"/>
      <c r="E6" s="1" t="n"/>
      <c r="F6" s="1" t="n"/>
      <c r="G6" s="1" t="n"/>
      <c r="H6" s="1" t="n"/>
      <c r="I6" s="1" t="n"/>
      <c r="J6" s="1" t="n"/>
      <c r="K6" s="1" t="n"/>
      <c r="L6" s="1" t="n"/>
      <c r="M6" s="1" t="n"/>
      <c r="N6" s="1" t="n"/>
      <c r="O6" s="1" t="n"/>
      <c r="P6" s="1" t="n"/>
      <c r="Q6" s="1" t="n"/>
      <c r="R6" s="1" t="n"/>
    </row>
    <row r="7">
      <c r="B7" s="3" t="n">
        <v>13.1</v>
      </c>
      <c r="C7" s="1" t="n"/>
      <c r="D7" s="1" t="n"/>
      <c r="E7" s="1" t="n"/>
      <c r="F7" s="1" t="n"/>
      <c r="G7" s="1" t="n"/>
      <c r="H7" s="1" t="n"/>
      <c r="I7" s="1" t="n"/>
      <c r="J7" s="1" t="n"/>
      <c r="K7" s="1" t="n"/>
      <c r="L7" s="1" t="n"/>
      <c r="M7" s="1" t="n"/>
      <c r="N7" s="1" t="n"/>
      <c r="O7" s="1" t="n"/>
      <c r="P7" s="1" t="n"/>
      <c r="Q7" s="1" t="n"/>
      <c r="R7" s="1" t="n"/>
    </row>
    <row r="8">
      <c r="B8" s="3" t="n"/>
      <c r="C8" s="1" t="n"/>
      <c r="D8" s="1" t="n"/>
      <c r="E8" s="1" t="n"/>
      <c r="F8" s="1" t="n"/>
      <c r="G8" s="1" t="n"/>
      <c r="H8" s="1" t="n"/>
      <c r="I8" s="1" t="n"/>
      <c r="J8" s="1" t="n"/>
      <c r="K8" s="1" t="n"/>
      <c r="L8" s="1" t="n"/>
      <c r="M8" s="1" t="n"/>
      <c r="N8" s="1" t="n"/>
      <c r="O8" s="1" t="n"/>
      <c r="P8" s="1" t="n"/>
      <c r="Q8" s="1" t="n"/>
      <c r="R8" s="1" t="n"/>
    </row>
    <row r="9">
      <c r="B9" s="308" t="inlineStr">
        <is>
          <t>VERSIÓN</t>
        </is>
      </c>
      <c r="C9" s="402" t="n"/>
      <c r="D9" s="309" t="inlineStr">
        <is>
          <t>FECHA DE APROBACIÓN</t>
        </is>
      </c>
      <c r="E9" s="403" t="n"/>
      <c r="F9" s="403" t="n"/>
      <c r="G9" s="403" t="n"/>
      <c r="H9" s="403" t="n"/>
      <c r="I9" s="403" t="n"/>
      <c r="J9" s="401" t="n"/>
      <c r="K9" s="309" t="inlineStr">
        <is>
          <t>DESCRIPCIÓN DEL CAMBIO</t>
        </is>
      </c>
      <c r="L9" s="404" t="n"/>
      <c r="M9" s="404" t="n"/>
      <c r="N9" s="404" t="n"/>
      <c r="O9" s="404" t="n"/>
      <c r="P9" s="402" t="n"/>
    </row>
    <row r="10">
      <c r="B10" s="405" t="n"/>
      <c r="C10" s="406" t="n"/>
      <c r="D10" s="299" t="inlineStr">
        <is>
          <t>AAAA</t>
        </is>
      </c>
      <c r="E10" s="401" t="n"/>
      <c r="F10" s="299" t="inlineStr">
        <is>
          <t>MM</t>
        </is>
      </c>
      <c r="G10" s="403" t="n"/>
      <c r="H10" s="401" t="n"/>
      <c r="I10" s="299" t="inlineStr">
        <is>
          <t>DD</t>
        </is>
      </c>
      <c r="J10" s="401" t="n"/>
      <c r="K10" s="407" t="n"/>
      <c r="L10" s="408" t="n"/>
      <c r="M10" s="408" t="n"/>
      <c r="N10" s="408" t="n"/>
      <c r="O10" s="408" t="n"/>
      <c r="P10" s="406" t="n"/>
    </row>
    <row r="11">
      <c r="B11" s="290" t="n">
        <v>1</v>
      </c>
      <c r="C11" s="401" t="n"/>
      <c r="D11" s="291" t="n">
        <v>2013</v>
      </c>
      <c r="E11" s="401" t="n"/>
      <c r="F11" s="291" t="n">
        <v>7</v>
      </c>
      <c r="G11" s="403" t="n"/>
      <c r="H11" s="401" t="n"/>
      <c r="I11" s="291" t="n">
        <v>8</v>
      </c>
      <c r="J11" s="401" t="n"/>
      <c r="K11" s="306" t="inlineStr">
        <is>
          <t>Emisión del documento.</t>
        </is>
      </c>
      <c r="L11" s="403" t="n"/>
      <c r="M11" s="403" t="n"/>
      <c r="N11" s="403" t="n"/>
      <c r="O11" s="403" t="n"/>
      <c r="P11" s="401" t="n"/>
    </row>
    <row r="12" ht="15" customHeight="1">
      <c r="B12" s="290" t="n">
        <v>2</v>
      </c>
      <c r="C12" s="401" t="n"/>
      <c r="D12" s="291" t="n">
        <v>2014</v>
      </c>
      <c r="E12" s="401" t="n"/>
      <c r="F12" s="291" t="n">
        <v>10</v>
      </c>
      <c r="G12" s="403" t="n"/>
      <c r="H12" s="401" t="n"/>
      <c r="I12" s="291" t="n">
        <v>11</v>
      </c>
      <c r="J12" s="401" t="n"/>
      <c r="K12" s="306" t="inlineStr">
        <is>
          <t>Ajustar el formato "Tablero de Indicadores" de acuerdo al aplicativo Indicadores.</t>
        </is>
      </c>
      <c r="L12" s="403" t="n"/>
      <c r="M12" s="403" t="n"/>
      <c r="N12" s="403" t="n"/>
      <c r="O12" s="403" t="n"/>
      <c r="P12" s="401" t="n"/>
    </row>
    <row r="13" ht="121.5" customHeight="1">
      <c r="B13" s="290" t="n">
        <v>3</v>
      </c>
      <c r="C13" s="401" t="n"/>
      <c r="D13" s="291" t="n">
        <v>2017</v>
      </c>
      <c r="E13" s="401" t="n"/>
      <c r="F13" s="291" t="n">
        <v>11</v>
      </c>
      <c r="G13" s="403" t="n"/>
      <c r="H13" s="401" t="n"/>
      <c r="I13" s="291" t="n">
        <v>7</v>
      </c>
      <c r="J13" s="401" t="n"/>
      <c r="K13" s="409" t="inlineStr">
        <is>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is>
      </c>
      <c r="L13" s="403" t="n"/>
      <c r="M13" s="403" t="n"/>
      <c r="N13" s="403" t="n"/>
      <c r="O13" s="403" t="n"/>
      <c r="P13" s="410" t="n"/>
    </row>
    <row r="14" ht="29.25" customHeight="1">
      <c r="B14" s="290" t="n">
        <v>4</v>
      </c>
      <c r="C14" s="401" t="n"/>
      <c r="D14" s="291" t="n">
        <v>2018</v>
      </c>
      <c r="E14" s="401" t="n"/>
      <c r="F14" s="291" t="n">
        <v>3</v>
      </c>
      <c r="G14" s="403" t="n"/>
      <c r="H14" s="401" t="n"/>
      <c r="I14" s="291" t="n">
        <v>1</v>
      </c>
      <c r="J14" s="401" t="n"/>
      <c r="K14" s="306" t="inlineStr">
        <is>
          <t>Se modifica códigos del documento, en razón a la actualización documental (Resolución 156 de 2017).</t>
        </is>
      </c>
      <c r="L14" s="403" t="n"/>
      <c r="M14" s="403" t="n"/>
      <c r="N14" s="403" t="n"/>
      <c r="O14" s="403" t="n"/>
      <c r="P14" s="401" t="n"/>
    </row>
    <row r="15">
      <c r="B15" s="290" t="n">
        <v>5</v>
      </c>
      <c r="C15" s="401" t="n"/>
      <c r="D15" s="291" t="n">
        <v>2018</v>
      </c>
      <c r="E15" s="401" t="n"/>
      <c r="F15" s="291" t="n">
        <v>8</v>
      </c>
      <c r="G15" s="403" t="n"/>
      <c r="H15" s="401" t="n"/>
      <c r="I15" s="291" t="n">
        <v>3</v>
      </c>
      <c r="J15" s="401" t="n"/>
      <c r="K15" s="306" t="inlineStr">
        <is>
          <t>Se agrega campo de actualizaciones para modificaciones en los indicadores.</t>
        </is>
      </c>
      <c r="L15" s="403" t="n"/>
      <c r="M15" s="403" t="n"/>
      <c r="N15" s="403" t="n"/>
      <c r="O15" s="403" t="n"/>
      <c r="P15" s="401" t="n"/>
    </row>
    <row r="16" ht="16.5" customHeight="1">
      <c r="B16" s="290" t="n">
        <v>6</v>
      </c>
      <c r="C16" s="401" t="n"/>
      <c r="D16" s="291" t="n">
        <v>2019</v>
      </c>
      <c r="E16" s="401" t="n"/>
      <c r="F16" s="291" t="n">
        <v>8</v>
      </c>
      <c r="G16" s="403" t="n"/>
      <c r="H16" s="401" t="n"/>
      <c r="I16" s="291" t="n">
        <v>15</v>
      </c>
      <c r="J16" s="401" t="n"/>
      <c r="K16" s="306" t="inlineStr">
        <is>
          <t>Se incluyen columnas para definir actividades, recursos y finalización del indicador.</t>
        </is>
      </c>
      <c r="L16" s="403" t="n"/>
      <c r="M16" s="403" t="n"/>
      <c r="N16" s="403" t="n"/>
      <c r="O16" s="403" t="n"/>
      <c r="P16" s="401" t="n"/>
    </row>
    <row r="17" ht="51.75" customHeight="1">
      <c r="B17" s="290" t="n">
        <v>7</v>
      </c>
      <c r="C17" s="401" t="n"/>
      <c r="D17" s="291" t="n">
        <v>2020</v>
      </c>
      <c r="E17" s="401" t="n"/>
      <c r="F17" s="291" t="n">
        <v>3</v>
      </c>
      <c r="G17" s="403" t="n"/>
      <c r="H17" s="401" t="n"/>
      <c r="I17" s="291" t="n">
        <v>31</v>
      </c>
      <c r="J17" s="401" t="n"/>
      <c r="K17" s="306" t="inlineStr">
        <is>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is>
      </c>
      <c r="L17" s="403" t="n"/>
      <c r="M17" s="403" t="n"/>
      <c r="N17" s="403" t="n"/>
      <c r="O17" s="403" t="n"/>
      <c r="P17" s="401" t="n"/>
    </row>
    <row r="18" ht="60.75" customHeight="1">
      <c r="B18" s="290" t="n">
        <v>8</v>
      </c>
      <c r="C18" s="401" t="n"/>
      <c r="D18" s="291" t="n">
        <v>2023</v>
      </c>
      <c r="E18" s="401" t="n"/>
      <c r="F18" s="291" t="n">
        <v>7</v>
      </c>
      <c r="G18" s="403" t="n"/>
      <c r="H18" s="401" t="n"/>
      <c r="I18" s="291" t="n">
        <v>28</v>
      </c>
      <c r="J18" s="401" t="n"/>
      <c r="K18" s="411" t="inlineStr">
        <is>
          <t>En la hoja MATRIZ DE INDICADORES se incorporan listas desplegables de los sistemas y columnas denominadas "OBJETIVOS ESPECÍFICOS, RESPONSABLE DE LA ACTIVIDAD, FECHA EJECUCIÓN DE ACTIVIDADES y EVIDENCIA". Adicional, se modifica la columna:  ¿QUÉ SE VA A HACER? Por ACTIVIDAD.</t>
        </is>
      </c>
      <c r="L18" s="403" t="n"/>
      <c r="M18" s="403" t="n"/>
      <c r="N18" s="403" t="n"/>
      <c r="O18" s="403" t="n"/>
      <c r="P18" s="410" t="n"/>
    </row>
    <row r="19" ht="195.75" customHeight="1">
      <c r="B19" s="290" t="n">
        <v>9</v>
      </c>
      <c r="C19" s="401" t="n"/>
      <c r="D19" s="291" t="n">
        <v>2025</v>
      </c>
      <c r="E19" s="401" t="n"/>
      <c r="F19" s="412" t="n">
        <v>12</v>
      </c>
      <c r="G19" s="403" t="n"/>
      <c r="H19" s="401" t="n"/>
      <c r="I19" s="412" t="n">
        <v>2</v>
      </c>
      <c r="J19" s="401" t="n"/>
      <c r="K19" s="413" t="inlineStr">
        <is>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is>
      </c>
      <c r="L19" s="403" t="n"/>
      <c r="M19" s="403" t="n"/>
      <c r="N19" s="403" t="n"/>
      <c r="O19" s="403" t="n"/>
      <c r="P19" s="410" t="n"/>
    </row>
    <row r="20" ht="85.5" customHeight="1">
      <c r="B20" s="414" t="n">
        <v>10</v>
      </c>
      <c r="C20" s="401" t="n"/>
      <c r="D20" s="412" t="n">
        <v>2026</v>
      </c>
      <c r="E20" s="401" t="n"/>
      <c r="F20" s="412" t="n">
        <v>2</v>
      </c>
      <c r="G20" s="403" t="n"/>
      <c r="H20" s="401" t="n"/>
      <c r="I20" s="412" t="n">
        <v>26</v>
      </c>
      <c r="J20" s="401" t="n"/>
      <c r="K20" s="413" t="inlineStr">
        <is>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is>
      </c>
      <c r="L20" s="403" t="n"/>
      <c r="M20" s="403" t="n"/>
      <c r="N20" s="403" t="n"/>
      <c r="O20" s="403" t="n"/>
      <c r="P20" s="410" t="n"/>
    </row>
    <row r="21">
      <c r="B21" s="298" t="inlineStr">
        <is>
          <t>NOMBRES Y APELLIDOS</t>
        </is>
      </c>
      <c r="C21" s="403" t="n"/>
      <c r="D21" s="403" t="n"/>
      <c r="E21" s="403" t="n"/>
      <c r="F21" s="403" t="n"/>
      <c r="G21" s="403" t="n"/>
      <c r="H21" s="403" t="n"/>
      <c r="I21" s="403" t="n"/>
      <c r="J21" s="401" t="n"/>
      <c r="K21" s="299" t="inlineStr">
        <is>
          <t>CARGO</t>
        </is>
      </c>
      <c r="L21" s="403" t="n"/>
      <c r="M21" s="403" t="n"/>
      <c r="N21" s="403" t="n"/>
      <c r="O21" s="403" t="n"/>
      <c r="P21" s="401" t="n"/>
    </row>
    <row r="22">
      <c r="B22" s="290" t="inlineStr">
        <is>
          <t>Henry Orlando Aragón Oquendo</t>
        </is>
      </c>
      <c r="C22" s="403" t="n"/>
      <c r="D22" s="403" t="n"/>
      <c r="E22" s="403" t="n"/>
      <c r="F22" s="403" t="n"/>
      <c r="G22" s="403" t="n"/>
      <c r="H22" s="403" t="n"/>
      <c r="I22" s="403" t="n"/>
      <c r="J22" s="401" t="n"/>
      <c r="K22" s="291" t="inlineStr">
        <is>
          <t>Profesional Director de Área I – Oficina de la Calidad</t>
        </is>
      </c>
      <c r="L22" s="403" t="n"/>
      <c r="M22" s="403" t="n"/>
      <c r="N22" s="403" t="n"/>
      <c r="O22" s="403" t="n"/>
      <c r="P22" s="401" t="n"/>
    </row>
    <row r="23">
      <c r="B23" s="290" t="inlineStr">
        <is>
          <t>Jennifer Melissa Moreno Galindo</t>
        </is>
      </c>
      <c r="C23" s="403" t="n"/>
      <c r="D23" s="403" t="n"/>
      <c r="E23" s="403" t="n"/>
      <c r="F23" s="403" t="n"/>
      <c r="G23" s="403" t="n"/>
      <c r="H23" s="403" t="n"/>
      <c r="I23" s="403" t="n"/>
      <c r="J23" s="401" t="n"/>
      <c r="K23" s="291" t="inlineStr">
        <is>
          <t>Técnico III</t>
        </is>
      </c>
      <c r="L23" s="403" t="n"/>
      <c r="M23" s="403" t="n"/>
      <c r="N23" s="403" t="n"/>
      <c r="O23" s="403" t="n"/>
      <c r="P23" s="401" t="n"/>
    </row>
    <row r="24">
      <c r="B24" s="290" t="inlineStr">
        <is>
          <t>Paola Andrea Martínez Borda</t>
        </is>
      </c>
      <c r="C24" s="403" t="n"/>
      <c r="D24" s="403" t="n"/>
      <c r="E24" s="403" t="n"/>
      <c r="F24" s="403" t="n"/>
      <c r="G24" s="403" t="n"/>
      <c r="H24" s="403" t="n"/>
      <c r="I24" s="403" t="n"/>
      <c r="J24" s="401" t="n"/>
      <c r="K24" s="291" t="inlineStr">
        <is>
          <t>Profesional OPS</t>
        </is>
      </c>
      <c r="L24" s="403" t="n"/>
      <c r="M24" s="403" t="n"/>
      <c r="N24" s="403" t="n"/>
      <c r="O24" s="403" t="n"/>
      <c r="P24" s="401" t="n"/>
    </row>
    <row r="25">
      <c r="B25" s="290" t="inlineStr">
        <is>
          <t>Carlos Julio Silva Mora</t>
        </is>
      </c>
      <c r="C25" s="403" t="n"/>
      <c r="D25" s="403" t="n"/>
      <c r="E25" s="403" t="n"/>
      <c r="F25" s="403" t="n"/>
      <c r="G25" s="403" t="n"/>
      <c r="H25" s="403" t="n"/>
      <c r="I25" s="403" t="n"/>
      <c r="J25" s="401" t="n"/>
      <c r="K25" s="291" t="inlineStr">
        <is>
          <t>Profesional OPS</t>
        </is>
      </c>
      <c r="L25" s="403" t="n"/>
      <c r="M25" s="403" t="n"/>
      <c r="N25" s="403" t="n"/>
      <c r="O25" s="403" t="n"/>
      <c r="P25" s="401" t="n"/>
    </row>
    <row r="26">
      <c r="B26" s="290" t="inlineStr">
        <is>
          <t xml:space="preserve">Yenifer Alejandra Panqueva Páez	</t>
        </is>
      </c>
      <c r="C26" s="403" t="n"/>
      <c r="D26" s="403" t="n"/>
      <c r="E26" s="403" t="n"/>
      <c r="F26" s="403" t="n"/>
      <c r="G26" s="403" t="n"/>
      <c r="H26" s="403" t="n"/>
      <c r="I26" s="403" t="n"/>
      <c r="J26" s="401" t="n"/>
      <c r="K26" s="291" t="inlineStr">
        <is>
          <t>Profesional I</t>
        </is>
      </c>
      <c r="L26" s="403" t="n"/>
      <c r="M26" s="403" t="n"/>
      <c r="N26" s="403" t="n"/>
      <c r="O26" s="403" t="n"/>
      <c r="P26" s="401" t="n"/>
    </row>
    <row r="27">
      <c r="B27" s="298" t="inlineStr">
        <is>
          <t>REVISÓ</t>
        </is>
      </c>
      <c r="C27" s="403" t="n"/>
      <c r="D27" s="403" t="n"/>
      <c r="E27" s="403" t="n"/>
      <c r="F27" s="403" t="n"/>
      <c r="G27" s="403" t="n"/>
      <c r="H27" s="403" t="n"/>
      <c r="I27" s="403" t="n"/>
      <c r="J27" s="403" t="n"/>
      <c r="K27" s="403" t="n"/>
      <c r="L27" s="403" t="n"/>
      <c r="M27" s="403" t="n"/>
      <c r="N27" s="403" t="n"/>
      <c r="O27" s="403" t="n"/>
      <c r="P27" s="401" t="n"/>
    </row>
    <row r="28">
      <c r="B28" s="298" t="inlineStr">
        <is>
          <t>NOMBRES Y APELLIDOS</t>
        </is>
      </c>
      <c r="C28" s="403" t="n"/>
      <c r="D28" s="403" t="n"/>
      <c r="E28" s="403" t="n"/>
      <c r="F28" s="403" t="n"/>
      <c r="G28" s="403" t="n"/>
      <c r="H28" s="403" t="n"/>
      <c r="I28" s="403" t="n"/>
      <c r="J28" s="401" t="n"/>
      <c r="K28" s="299" t="inlineStr">
        <is>
          <t>CARGO</t>
        </is>
      </c>
      <c r="L28" s="403" t="n"/>
      <c r="M28" s="403" t="n"/>
      <c r="N28" s="403" t="n"/>
      <c r="O28" s="403" t="n"/>
      <c r="P28" s="401" t="n"/>
    </row>
    <row r="29" ht="15" customHeight="1">
      <c r="B29" s="290" t="inlineStr">
        <is>
          <t>Henry Orlando Aragón Oquendo</t>
        </is>
      </c>
      <c r="C29" s="403" t="n"/>
      <c r="D29" s="403" t="n"/>
      <c r="E29" s="403" t="n"/>
      <c r="F29" s="403" t="n"/>
      <c r="G29" s="403" t="n"/>
      <c r="H29" s="403" t="n"/>
      <c r="I29" s="403" t="n"/>
      <c r="J29" s="401" t="n"/>
      <c r="K29" s="291" t="inlineStr">
        <is>
          <t xml:space="preserve">Director de área I - Oficina de Calidad </t>
        </is>
      </c>
      <c r="L29" s="403" t="n"/>
      <c r="M29" s="403" t="n"/>
      <c r="N29" s="403" t="n"/>
      <c r="O29" s="403" t="n"/>
      <c r="P29" s="401" t="n"/>
    </row>
    <row r="30">
      <c r="B30" s="308" t="inlineStr">
        <is>
          <t>APROBÓ (GESTOR RESPONSABLE DEL PROCESO)</t>
        </is>
      </c>
      <c r="C30" s="403" t="n"/>
      <c r="D30" s="403" t="n"/>
      <c r="E30" s="403" t="n"/>
      <c r="F30" s="403" t="n"/>
      <c r="G30" s="403" t="n"/>
      <c r="H30" s="403" t="n"/>
      <c r="I30" s="403" t="n"/>
      <c r="J30" s="403" t="n"/>
      <c r="K30" s="403" t="n"/>
      <c r="L30" s="403" t="n"/>
      <c r="M30" s="403" t="n"/>
      <c r="N30" s="403" t="n"/>
      <c r="O30" s="403" t="n"/>
      <c r="P30" s="401" t="n"/>
    </row>
    <row r="31">
      <c r="B31" s="298" t="inlineStr">
        <is>
          <t>NOMBRES Y APELLIDOS</t>
        </is>
      </c>
      <c r="C31" s="404" t="n"/>
      <c r="D31" s="404" t="n"/>
      <c r="E31" s="404" t="n"/>
      <c r="F31" s="404" t="n"/>
      <c r="G31" s="404" t="n"/>
      <c r="H31" s="402" t="n"/>
      <c r="I31" s="299" t="inlineStr">
        <is>
          <t>CARGO</t>
        </is>
      </c>
      <c r="J31" s="404" t="n"/>
      <c r="K31" s="404" t="n"/>
      <c r="L31" s="402" t="n"/>
      <c r="M31" s="299" t="inlineStr">
        <is>
          <t>FECHA</t>
        </is>
      </c>
      <c r="N31" s="403" t="n"/>
      <c r="O31" s="403" t="n"/>
      <c r="P31" s="401" t="n"/>
    </row>
    <row r="32">
      <c r="B32" s="405" t="n"/>
      <c r="C32" s="408" t="n"/>
      <c r="D32" s="408" t="n"/>
      <c r="E32" s="408" t="n"/>
      <c r="F32" s="408" t="n"/>
      <c r="G32" s="408" t="n"/>
      <c r="H32" s="406" t="n"/>
      <c r="I32" s="407" t="n"/>
      <c r="J32" s="408" t="n"/>
      <c r="K32" s="408" t="n"/>
      <c r="L32" s="406" t="n"/>
      <c r="M32" s="299" t="inlineStr">
        <is>
          <t>AAAA</t>
        </is>
      </c>
      <c r="N32" s="299" t="inlineStr">
        <is>
          <t>MM</t>
        </is>
      </c>
      <c r="O32" s="299" t="inlineStr">
        <is>
          <t>DD</t>
        </is>
      </c>
      <c r="P32" s="401" t="n"/>
    </row>
    <row r="33">
      <c r="B33" s="294" t="inlineStr">
        <is>
          <t>Adriana Asención Torres Espitia</t>
        </is>
      </c>
      <c r="C33" s="415" t="n"/>
      <c r="D33" s="415" t="n"/>
      <c r="E33" s="415" t="n"/>
      <c r="F33" s="415" t="n"/>
      <c r="G33" s="415" t="n"/>
      <c r="H33" s="416" t="n"/>
      <c r="I33" s="295" t="inlineStr">
        <is>
          <t>Directora de Planeación Institucional</t>
        </is>
      </c>
      <c r="J33" s="415" t="n"/>
      <c r="K33" s="415" t="n"/>
      <c r="L33" s="416" t="n"/>
      <c r="M33" s="296" t="n">
        <v>2026</v>
      </c>
      <c r="N33" s="296" t="n">
        <v>2</v>
      </c>
      <c r="O33" s="296" t="n">
        <v>26</v>
      </c>
      <c r="P33" s="416" t="n"/>
    </row>
    <row r="34">
      <c r="B34" s="5" t="n"/>
      <c r="C34" s="5" t="n"/>
      <c r="D34" s="5" t="n"/>
      <c r="E34" s="5" t="n"/>
      <c r="F34" s="5" t="n"/>
      <c r="G34" s="5" t="n"/>
      <c r="H34" s="5" t="n"/>
      <c r="I34" s="5" t="n"/>
      <c r="J34" s="5" t="n"/>
      <c r="K34" s="5" t="n"/>
      <c r="L34" s="5" t="n"/>
      <c r="M34" s="5" t="n"/>
      <c r="N34" s="5" t="n"/>
      <c r="O34" s="5" t="n"/>
      <c r="P34" s="5" t="n"/>
    </row>
    <row r="36" ht="53.25" customHeight="1">
      <c r="B36" s="117" t="inlineStr">
        <is>
          <t xml:space="preserve">Diagonal 18 No. 20-29 Fusagasugá – Cundinamarca
Teléfono (601)  8281483 Línea Gratuita 018000180414
www.ucundinamarca.edu.co   E-mail:  info@ucundinamarca.edu.co
NIT: 890.680.062-2                                                                             </t>
        </is>
      </c>
      <c r="Q36" s="6" t="n"/>
      <c r="R36" s="6" t="n"/>
    </row>
    <row r="37" ht="13.5" customHeight="1">
      <c r="B37" s="117" t="n"/>
      <c r="C37" s="117" t="n"/>
      <c r="D37" s="117" t="n"/>
      <c r="E37" s="117" t="n"/>
      <c r="F37" s="117" t="n"/>
      <c r="G37" s="117" t="n"/>
      <c r="H37" s="117" t="n"/>
      <c r="I37" s="117" t="n"/>
      <c r="J37" s="117" t="n"/>
      <c r="K37" s="117" t="n"/>
      <c r="L37" s="117" t="n"/>
      <c r="M37" s="117" t="n"/>
      <c r="N37" s="117" t="n"/>
      <c r="O37" s="117" t="n"/>
      <c r="P37" s="117" t="n"/>
      <c r="Q37" s="6" t="n"/>
      <c r="R37" s="6" t="n"/>
    </row>
    <row r="38" ht="35.25" customHeight="1">
      <c r="B38" s="118" t="inlineStr">
        <is>
          <t>Documento controlado por el Sistema de Gestión de la Calidad
Asegúrese que corresponde a la última versión consultando el Portal Institucional</t>
        </is>
      </c>
      <c r="Q38" s="1" t="n"/>
      <c r="R38" s="1" t="n"/>
    </row>
  </sheetData>
  <mergeCells count="91">
    <mergeCell ref="D20:E20"/>
    <mergeCell ref="F18:H18"/>
    <mergeCell ref="K22:P22"/>
    <mergeCell ref="B23:J23"/>
    <mergeCell ref="F17:H17"/>
    <mergeCell ref="B33:H33"/>
    <mergeCell ref="K9:P10"/>
    <mergeCell ref="K12:P12"/>
    <mergeCell ref="B12:C12"/>
    <mergeCell ref="I16:J16"/>
    <mergeCell ref="D13:E13"/>
    <mergeCell ref="K14:P14"/>
    <mergeCell ref="O32:P32"/>
    <mergeCell ref="B14:C14"/>
    <mergeCell ref="K23:P23"/>
    <mergeCell ref="I18:J18"/>
    <mergeCell ref="B24:J24"/>
    <mergeCell ref="B13:C13"/>
    <mergeCell ref="F14:H14"/>
    <mergeCell ref="B36:P36"/>
    <mergeCell ref="B26:J26"/>
    <mergeCell ref="K24:P24"/>
    <mergeCell ref="O2:P2"/>
    <mergeCell ref="B25:J25"/>
    <mergeCell ref="I20:J20"/>
    <mergeCell ref="K26:P26"/>
    <mergeCell ref="F12:H12"/>
    <mergeCell ref="I13:J13"/>
    <mergeCell ref="O3:P3"/>
    <mergeCell ref="B16:C16"/>
    <mergeCell ref="D10:E10"/>
    <mergeCell ref="D9:J9"/>
    <mergeCell ref="I15:J15"/>
    <mergeCell ref="D19:E19"/>
    <mergeCell ref="B18:C18"/>
    <mergeCell ref="B2:B5"/>
    <mergeCell ref="B9:C10"/>
    <mergeCell ref="B29:J29"/>
    <mergeCell ref="B11:C11"/>
    <mergeCell ref="D11:E11"/>
    <mergeCell ref="K13:P13"/>
    <mergeCell ref="I17:J17"/>
    <mergeCell ref="F11:H11"/>
    <mergeCell ref="K15:P15"/>
    <mergeCell ref="B15:C15"/>
    <mergeCell ref="D15:E15"/>
    <mergeCell ref="I10:J10"/>
    <mergeCell ref="I19:J19"/>
    <mergeCell ref="B27:P27"/>
    <mergeCell ref="K21:P21"/>
    <mergeCell ref="F15:H15"/>
    <mergeCell ref="I33:L33"/>
    <mergeCell ref="I11:J11"/>
    <mergeCell ref="C2:N2"/>
    <mergeCell ref="B38:P38"/>
    <mergeCell ref="O5:P5"/>
    <mergeCell ref="F13:H13"/>
    <mergeCell ref="B28:J28"/>
    <mergeCell ref="K17:P17"/>
    <mergeCell ref="B17:C17"/>
    <mergeCell ref="O4:P4"/>
    <mergeCell ref="D17:E17"/>
    <mergeCell ref="C4:N5"/>
    <mergeCell ref="K19:P19"/>
    <mergeCell ref="B19:C19"/>
    <mergeCell ref="K28:P28"/>
    <mergeCell ref="K25:P25"/>
    <mergeCell ref="D12:E12"/>
    <mergeCell ref="F16:H16"/>
    <mergeCell ref="M31:P31"/>
    <mergeCell ref="B20:C20"/>
    <mergeCell ref="D14:E14"/>
    <mergeCell ref="K11:P11"/>
    <mergeCell ref="B31:H32"/>
    <mergeCell ref="F20:H20"/>
    <mergeCell ref="O33:P33"/>
    <mergeCell ref="B30:P30"/>
    <mergeCell ref="I12:J12"/>
    <mergeCell ref="D16:E16"/>
    <mergeCell ref="K18:P18"/>
    <mergeCell ref="I14:J14"/>
    <mergeCell ref="C3:N3"/>
    <mergeCell ref="D18:E18"/>
    <mergeCell ref="K16:P16"/>
    <mergeCell ref="F10:H10"/>
    <mergeCell ref="F19:H19"/>
    <mergeCell ref="I31:L32"/>
    <mergeCell ref="B22:J22"/>
    <mergeCell ref="K20:P20"/>
    <mergeCell ref="B21:J21"/>
    <mergeCell ref="K29:P29"/>
  </mergeCells>
  <pageMargins left="0.7" right="0.7" top="0.75" bottom="0.75" header="0.3" footer="0.3"/>
  <pageSetup orientation="portrait" paperSize="9" scale="62"/>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1:C4"/>
  <sheetViews>
    <sheetView workbookViewId="0">
      <selection activeCell="A1" sqref="A1"/>
    </sheetView>
  </sheetViews>
  <sheetFormatPr baseColWidth="10" defaultColWidth="11.42578125" defaultRowHeight="15"/>
  <cols>
    <col width="26.85546875" customWidth="1" min="1" max="1"/>
  </cols>
  <sheetData>
    <row r="1">
      <c r="A1" t="inlineStr">
        <is>
          <t>MENSUAL</t>
        </is>
      </c>
      <c r="C1" t="inlineStr">
        <is>
          <t>NÚMERO</t>
        </is>
      </c>
    </row>
    <row r="2">
      <c r="A2" t="inlineStr">
        <is>
          <t>TRIMESTRAL</t>
        </is>
      </c>
      <c r="C2" t="inlineStr">
        <is>
          <t>PORCENTAJE</t>
        </is>
      </c>
    </row>
    <row r="3">
      <c r="A3" t="inlineStr">
        <is>
          <t>SEMESTRAL</t>
        </is>
      </c>
    </row>
    <row r="4">
      <c r="A4" t="inlineStr">
        <is>
          <t>ANUAL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2026-08-04T17:30:29Z</dcterms:modified>
  <cp:lastModifiedBy>YENIFER ALEJANDRA PANQUEVA PAEZ</cp:lastModifiedBy>
  <cp:lastPrinted>2025-12-02T15:38:16Z</cp:lastPrinted>
</cp:coreProperties>
</file>