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comments/comment2.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externalLinks/externalLink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720" tabRatio="718" firstSheet="0" activeTab="0" autoFilterDateGrouping="1"/>
  </bookViews>
  <sheets>
    <sheet xmlns:r="http://schemas.openxmlformats.org/officeDocument/2006/relationships" name="MATRIZ DE INDICADORES" sheetId="1" state="visible" r:id="rId1"/>
    <sheet xmlns:r="http://schemas.openxmlformats.org/officeDocument/2006/relationships" name="ADO-2" sheetId="2" state="visible" r:id="rId2"/>
    <sheet xmlns:r="http://schemas.openxmlformats.org/officeDocument/2006/relationships" name="ADO-3" sheetId="3" state="visible" r:id="rId3"/>
    <sheet xmlns:r="http://schemas.openxmlformats.org/officeDocument/2006/relationships" name="ACTUALIZACIONES" sheetId="4" state="visible" r:id="rId4"/>
    <sheet xmlns:r="http://schemas.openxmlformats.org/officeDocument/2006/relationships" name="CONTROL DE CAMBIOS " sheetId="5" state="hidden" r:id="rId5"/>
    <sheet xmlns:r="http://schemas.openxmlformats.org/officeDocument/2006/relationships" name="ITEM" sheetId="6" state="hidden" r:id="rId6"/>
  </sheets>
  <externalReferences>
    <externalReference xmlns:r="http://schemas.openxmlformats.org/officeDocument/2006/relationships" r:id="rId7"/>
  </externalReferences>
  <definedNames>
    <definedName name="ANUAL">ITEM!$D$2</definedName>
    <definedName name="MENSUAL">ITEM!$A$2:$A$5</definedName>
    <definedName name="MFA_8">'MATRIZ DE INDICADORES'!#REF!</definedName>
    <definedName name="SEMESTRAL">ITEM!$C$2:$C$3</definedName>
    <definedName name="TRI">ITEM!#REF!</definedName>
    <definedName name="TRIMESTRAL">ITEM!$B$2:$B$4</definedName>
    <definedName name="TRIMESTRE">ITEM!#REF!</definedName>
    <definedName name="TRIMESTRUAL">ITEM!#REF!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 name="_xlnm._FilterDatabase" localSheetId="0" hidden="1">'MATRIZ DE INDICADORES'!$E$9:$N$58</definedName>
    <definedName name="_xlnm.Print_Area" localSheetId="0">'MATRIZ DE INDICADORES'!$A$1:$U$34</definedName>
    <definedName name="_xlnm.Print_Area" localSheetId="1">'ADO-2'!$A$1:$P$64</definedName>
    <definedName name="_xlnm.Print_Area" localSheetId="2">'ADO-3'!$A$1:$P$63</definedName>
    <definedName name="MFA_8" localSheetId="3">#REF!</definedName>
    <definedName name="OLE_LINK1" localSheetId="3">ACTUALIZACIONES!#REF!</definedName>
    <definedName name="_xlnm.Print_Area" localSheetId="3">'ACTUALIZACIONES'!$A$1:$F$31</definedName>
    <definedName name="_xlnm.Print_Area" localSheetId="4">'CONTROL DE CAMBIOS '!$A$1:$Q$39</definedName>
  </definedNames>
  <calcPr calcId="191028" fullCalcOnLoad="1"/>
</workbook>
</file>

<file path=xl/styles.xml><?xml version="1.0" encoding="utf-8"?>
<styleSheet xmlns="http://schemas.openxmlformats.org/spreadsheetml/2006/main">
  <numFmts count="0"/>
  <fonts count="33">
    <font>
      <name val="Calibri"/>
      <family val="2"/>
      <color theme="1"/>
      <sz val="11"/>
      <scheme val="minor"/>
    </font>
    <font>
      <name val="Calibri"/>
      <family val="2"/>
      <color theme="1"/>
      <sz val="11"/>
      <scheme val="minor"/>
    </font>
    <font>
      <name val="Arial"/>
      <family val="2"/>
      <b val="1"/>
      <color theme="1"/>
      <sz val="9"/>
    </font>
    <font>
      <name val="Arial"/>
      <family val="2"/>
      <b val="1"/>
      <color theme="1"/>
      <sz val="11"/>
    </font>
    <font>
      <name val="Calibri"/>
      <family val="2"/>
      <color theme="10"/>
      <sz val="11"/>
      <u val="single"/>
      <scheme val="minor"/>
    </font>
    <font>
      <name val="Arial"/>
      <family val="2"/>
      <color theme="1"/>
      <sz val="11"/>
    </font>
    <font>
      <name val="Calibri"/>
      <family val="2"/>
      <b val="1"/>
      <color theme="1"/>
      <sz val="9"/>
      <scheme val="minor"/>
    </font>
    <font>
      <name val="Arial"/>
      <family val="2"/>
      <b val="1"/>
      <color theme="1"/>
      <sz val="10"/>
    </font>
    <font>
      <name val="Arial"/>
      <family val="2"/>
      <b val="1"/>
      <color theme="0"/>
      <sz val="11"/>
    </font>
    <font>
      <name val="Arial"/>
      <family val="2"/>
      <b val="1"/>
      <color theme="0"/>
      <sz val="10"/>
    </font>
    <font>
      <name val="Arial"/>
      <family val="2"/>
      <b val="1"/>
      <color theme="1" tint="0.499984740745262"/>
      <sz val="9"/>
    </font>
    <font>
      <name val="Arial"/>
      <family val="2"/>
      <b val="1"/>
      <sz val="10"/>
    </font>
    <font>
      <name val="Arial"/>
      <family val="2"/>
      <sz val="11"/>
    </font>
    <font>
      <name val="Arial"/>
      <family val="2"/>
      <color rgb="FF000000"/>
      <sz val="11"/>
    </font>
    <font>
      <name val="Arial"/>
      <family val="2"/>
      <b val="1"/>
      <color rgb="FF292929"/>
      <sz val="9"/>
    </font>
    <font>
      <name val="Arial"/>
      <family val="2"/>
      <color theme="1"/>
      <sz val="10"/>
    </font>
    <font>
      <name val="Arial"/>
      <family val="2"/>
      <b val="1"/>
      <color rgb="FFFFFFFF"/>
      <sz val="10"/>
    </font>
    <font>
      <name val="Arial"/>
      <family val="2"/>
      <sz val="10"/>
    </font>
    <font>
      <name val="Arial"/>
      <family val="2"/>
      <i val="1"/>
      <color theme="1"/>
      <sz val="10"/>
    </font>
    <font>
      <name val="Arial"/>
      <family val="2"/>
      <b val="1"/>
      <color rgb="FF000000"/>
      <sz val="10"/>
    </font>
    <font>
      <name val="Segoe UI"/>
      <family val="2"/>
      <color rgb="FF000000"/>
      <sz val="8"/>
    </font>
    <font>
      <name val="Arial"/>
      <family val="2"/>
      <color theme="1"/>
      <sz val="12"/>
    </font>
    <font>
      <name val="Arial"/>
      <family val="2"/>
      <b val="1"/>
      <color rgb="FF0F3D38"/>
      <sz val="11"/>
    </font>
    <font>
      <name val="Arial"/>
      <family val="2"/>
      <b val="1"/>
      <color theme="1"/>
      <sz val="12"/>
    </font>
    <font>
      <name val="Arial"/>
      <family val="2"/>
      <b val="1"/>
      <color theme="1"/>
      <sz val="8"/>
    </font>
    <font>
      <name val="Arial"/>
      <family val="2"/>
      <b val="1"/>
      <color rgb="FFFF0000"/>
      <sz val="11"/>
    </font>
    <font>
      <name val="Arial"/>
      <family val="2"/>
      <b val="1"/>
      <color rgb="FF0070C0"/>
      <sz val="11"/>
    </font>
    <font>
      <name val="Arial"/>
      <family val="2"/>
      <sz val="12"/>
    </font>
    <font>
      <name val="Arial"/>
      <family val="2"/>
      <color theme="0" tint="-0.1499984740745262"/>
      <sz val="11"/>
    </font>
    <font>
      <name val="Tahoma"/>
      <family val="2"/>
      <b val="1"/>
      <color indexed="81"/>
      <sz val="9"/>
    </font>
    <font>
      <name val="Tahoma"/>
      <family val="2"/>
      <color indexed="81"/>
      <sz val="9"/>
    </font>
    <font>
      <name val="Arial"/>
      <family val="2"/>
      <b val="1"/>
      <sz val="9"/>
    </font>
    <font>
      <name val="Arial"/>
      <family val="2"/>
      <b val="1"/>
      <color theme="1"/>
      <sz val="11"/>
      <u val="single"/>
    </font>
  </fonts>
  <fills count="13">
    <fill>
      <patternFill/>
    </fill>
    <fill>
      <patternFill patternType="gray125"/>
    </fill>
    <fill>
      <patternFill patternType="solid">
        <fgColor theme="0"/>
        <bgColor indexed="64"/>
      </patternFill>
    </fill>
    <fill>
      <patternFill patternType="solid">
        <fgColor theme="0" tint="-0.1499984740745262"/>
        <bgColor indexed="64"/>
      </patternFill>
    </fill>
    <fill>
      <patternFill patternType="solid">
        <fgColor rgb="FFD9D9D9"/>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4B514E"/>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s>
  <borders count="73">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style="thin">
        <color rgb="FF4B514E"/>
      </left>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indexed="64"/>
      </left>
      <right style="thin">
        <color indexed="64"/>
      </right>
      <top style="thin">
        <color indexed="64"/>
      </top>
      <bottom style="thin">
        <color indexed="64"/>
      </bottom>
      <diagonal/>
    </border>
    <border>
      <left style="thin">
        <color theme="1" tint="0.3499862666707358"/>
      </left>
      <right style="thin">
        <color theme="1" tint="0.3499862666707358"/>
      </right>
      <top style="thin">
        <color theme="1" tint="0.3499862666707358"/>
      </top>
      <bottom style="thin">
        <color theme="1" tint="0.349986266670735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4B514E"/>
      </bottom>
      <diagonal/>
    </border>
    <border>
      <left/>
      <right style="thin">
        <color rgb="FF4B514E"/>
      </right>
      <top/>
      <bottom/>
      <diagonal/>
    </border>
    <border>
      <left/>
      <right style="thin">
        <color rgb="FF4B514E"/>
      </right>
      <top/>
      <bottom style="thin">
        <color rgb="FF4B514E"/>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rgb="FF000000"/>
      </right>
      <top style="thin">
        <color rgb="FF4B514E"/>
      </top>
      <bottom/>
      <diagonal/>
    </border>
    <border>
      <left style="thin">
        <color indexed="64"/>
      </left>
      <right style="thin">
        <color rgb="FF000000"/>
      </right>
      <top/>
      <bottom/>
      <diagonal/>
    </border>
    <border>
      <left style="thin">
        <color indexed="64"/>
      </left>
      <right style="thin">
        <color rgb="FF000000"/>
      </right>
      <top/>
      <bottom style="thin">
        <color rgb="FF4B514E"/>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E4B48"/>
      </left>
      <right style="thin">
        <color rgb="FF4E4B48"/>
      </right>
      <top style="thin">
        <color rgb="FF4E4B48"/>
      </top>
      <bottom/>
      <diagonal/>
    </border>
    <border>
      <left style="thin">
        <color rgb="FF000000"/>
      </left>
      <right style="thin">
        <color rgb="FF000000"/>
      </right>
      <top style="thin">
        <color rgb="FF000000"/>
      </top>
      <bottom style="thin">
        <color rgb="FF4B514E"/>
      </bottom>
      <diagonal/>
    </border>
    <border>
      <left style="thin">
        <color rgb="FF000000"/>
      </left>
      <right/>
      <top/>
      <bottom/>
      <diagonal/>
    </border>
    <border>
      <left style="thin">
        <color rgb="FF000000"/>
      </left>
      <right style="thin">
        <color rgb="FF000000"/>
      </right>
      <top/>
      <bottom/>
      <diagonal/>
    </border>
    <border>
      <left/>
      <right/>
      <top style="thin">
        <color theme="1" tint="0.3499862666707358"/>
      </top>
      <bottom/>
      <diagonal/>
    </border>
    <border>
      <left/>
      <right style="thin">
        <color theme="1" tint="0.3499862666707358"/>
      </right>
      <top style="thin">
        <color theme="1" tint="0.3499862666707358"/>
      </top>
      <bottom/>
      <diagonal/>
    </border>
    <border>
      <left/>
      <right/>
      <top style="thin">
        <color theme="1" tint="0.3499862666707358"/>
      </top>
      <bottom style="thin">
        <color theme="1" tint="0.3499862666707358"/>
      </bottom>
      <diagonal/>
    </border>
    <border>
      <left/>
      <right style="thin">
        <color theme="1" tint="0.3499862666707358"/>
      </right>
      <top style="thin">
        <color theme="1" tint="0.3499862666707358"/>
      </top>
      <bottom style="thin">
        <color theme="1" tint="0.3499862666707358"/>
      </bottom>
      <diagonal/>
    </border>
    <border>
      <left style="thin">
        <color theme="1" tint="0.3499862666707358"/>
      </left>
      <right/>
      <top/>
      <bottom/>
      <diagonal/>
    </border>
    <border>
      <left/>
      <right style="thin">
        <color theme="1" tint="0.3499862666707358"/>
      </right>
      <top/>
      <bottom/>
      <diagonal/>
    </border>
    <border>
      <left style="thin">
        <color theme="1" tint="0.3499862666707358"/>
      </left>
      <right/>
      <top/>
      <bottom style="thin">
        <color theme="1" tint="0.3499862666707358"/>
      </bottom>
      <diagonal/>
    </border>
    <border>
      <left/>
      <right/>
      <top/>
      <bottom style="thin">
        <color theme="1" tint="0.3499862666707358"/>
      </bottom>
      <diagonal/>
    </border>
    <border>
      <left/>
      <right style="thin">
        <color theme="1" tint="0.3499862666707358"/>
      </right>
      <top/>
      <bottom style="thin">
        <color theme="1" tint="0.3499862666707358"/>
      </bottom>
      <diagonal/>
    </border>
    <border>
      <left style="thin">
        <color indexed="64"/>
      </left>
      <right style="thin">
        <color rgb="FF000000"/>
      </right>
      <top style="thin">
        <color rgb="FF4B514E"/>
      </top>
      <bottom style="thin">
        <color rgb="FF4B514E"/>
      </bottom>
      <diagonal/>
    </border>
    <border>
      <left/>
      <right/>
      <top style="thin">
        <color indexed="64"/>
      </top>
      <bottom/>
      <diagonal/>
    </border>
    <border>
      <left/>
      <right style="thin">
        <color indexed="64"/>
      </right>
      <top style="thin">
        <color indexed="64"/>
      </top>
      <bottom/>
      <diagonal/>
    </border>
    <border>
      <left/>
      <right style="thin">
        <color rgb="FF4E4B48"/>
      </right>
      <top style="thin">
        <color rgb="FF4E4B48"/>
      </top>
      <bottom/>
      <diagonal/>
    </border>
    <border>
      <left style="thin">
        <color rgb="FF4E4B48"/>
      </left>
      <right/>
      <top/>
      <bottom/>
      <diagonal/>
    </border>
    <border>
      <left/>
      <right style="thin">
        <color rgb="FF4E4B48"/>
      </right>
      <top/>
      <bottom/>
      <diagonal/>
    </border>
    <border>
      <left style="thin">
        <color rgb="FF4E4B48"/>
      </left>
      <right/>
      <top/>
      <bottom style="thin">
        <color rgb="FF4E4B48"/>
      </bottom>
      <diagonal/>
    </border>
    <border>
      <left/>
      <right/>
      <top/>
      <bottom style="thin">
        <color rgb="FF4E4B48"/>
      </bottom>
      <diagonal/>
    </border>
    <border>
      <left/>
      <right style="thin">
        <color rgb="FF4E4B48"/>
      </right>
      <top/>
      <bottom style="thin">
        <color rgb="FF4E4B48"/>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1" fillId="0" borderId="0"/>
    <xf numFmtId="9" fontId="1" fillId="0" borderId="0"/>
    <xf numFmtId="0" fontId="4" fillId="0" borderId="0"/>
  </cellStyleXfs>
  <cellXfs count="366">
    <xf numFmtId="0" fontId="0" fillId="0" borderId="0" pivotButton="0" quotePrefix="0" xfId="0"/>
    <xf numFmtId="0" fontId="5" fillId="2" borderId="0" pivotButton="0" quotePrefix="0" xfId="0"/>
    <xf numFmtId="0" fontId="0" fillId="2" borderId="0" pivotButton="0" quotePrefix="0" xfId="0"/>
    <xf numFmtId="0" fontId="15" fillId="2" borderId="0" pivotButton="0" quotePrefix="0" xfId="0"/>
    <xf numFmtId="0" fontId="9" fillId="5" borderId="14" applyAlignment="1" pivotButton="0" quotePrefix="0" xfId="0">
      <alignment horizontal="center" vertical="center" wrapText="1"/>
    </xf>
    <xf numFmtId="0" fontId="15" fillId="2" borderId="0" applyAlignment="1" pivotButton="0" quotePrefix="0" xfId="0">
      <alignment horizontal="center" vertical="center" wrapText="1"/>
    </xf>
    <xf numFmtId="0" fontId="12" fillId="2" borderId="0" pivotButton="0" quotePrefix="0" xfId="0"/>
    <xf numFmtId="14" fontId="5" fillId="0" borderId="1" applyAlignment="1" applyProtection="1" pivotButton="0" quotePrefix="0" xfId="0">
      <alignment horizontal="center" vertical="center"/>
      <protection locked="0" hidden="0"/>
    </xf>
    <xf numFmtId="0" fontId="5" fillId="0" borderId="1" applyAlignment="1" applyProtection="1" pivotButton="0" quotePrefix="0" xfId="0">
      <alignment horizontal="justify"/>
      <protection locked="0" hidden="0"/>
    </xf>
    <xf numFmtId="0" fontId="5" fillId="0" borderId="1" applyAlignment="1" applyProtection="1" pivotButton="0" quotePrefix="0" xfId="0">
      <alignment horizontal="center" vertical="center"/>
      <protection locked="0" hidden="0"/>
    </xf>
    <xf numFmtId="14" fontId="5" fillId="0" borderId="1" applyAlignment="1" applyProtection="1" pivotButton="0" quotePrefix="0" xfId="0">
      <alignment vertical="center"/>
      <protection locked="0" hidden="0"/>
    </xf>
    <xf numFmtId="0" fontId="5" fillId="0" borderId="1" applyAlignment="1" applyProtection="1" pivotButton="0" quotePrefix="0" xfId="0">
      <alignment vertical="center"/>
      <protection locked="0" hidden="0"/>
    </xf>
    <xf numFmtId="0" fontId="5" fillId="2" borderId="1" applyAlignment="1" applyProtection="1" pivotButton="0" quotePrefix="0" xfId="0">
      <alignment horizontal="justify" vertical="center" wrapText="1"/>
      <protection locked="0" hidden="0"/>
    </xf>
    <xf numFmtId="0" fontId="5" fillId="0" borderId="1" applyAlignment="1" applyProtection="1" pivotButton="0" quotePrefix="0" xfId="0">
      <alignment horizontal="justify" wrapText="1"/>
      <protection locked="0" hidden="0"/>
    </xf>
    <xf numFmtId="0" fontId="5" fillId="0" borderId="1" applyAlignment="1" applyProtection="1" pivotButton="0" quotePrefix="0" xfId="0">
      <alignment horizontal="justify" vertical="top" wrapText="1"/>
      <protection locked="0" hidden="0"/>
    </xf>
    <xf numFmtId="0" fontId="17" fillId="2" borderId="0" applyAlignment="1" pivotButton="0" quotePrefix="0" xfId="0">
      <alignment horizontal="center" wrapText="1"/>
    </xf>
    <xf numFmtId="0" fontId="3" fillId="2" borderId="1" applyAlignment="1" applyProtection="1" pivotButton="0" quotePrefix="0" xfId="0">
      <alignment horizontal="center" vertical="center"/>
      <protection locked="0" hidden="0"/>
    </xf>
    <xf numFmtId="0" fontId="3" fillId="2" borderId="0" applyAlignment="1" applyProtection="1" pivotButton="0" quotePrefix="0" xfId="0">
      <alignment horizontal="center" vertical="center"/>
      <protection locked="0" hidden="0"/>
    </xf>
    <xf numFmtId="0" fontId="17" fillId="0" borderId="24" applyAlignment="1" pivotButton="0" quotePrefix="0" xfId="0">
      <alignment horizontal="center" vertical="center" wrapText="1"/>
    </xf>
    <xf numFmtId="0" fontId="5" fillId="2" borderId="0" applyProtection="1" pivotButton="0" quotePrefix="0" xfId="0">
      <protection locked="0" hidden="0"/>
    </xf>
    <xf numFmtId="0" fontId="5" fillId="4" borderId="0" applyProtection="1" pivotButton="0" quotePrefix="0" xfId="0">
      <protection locked="0" hidden="0"/>
    </xf>
    <xf numFmtId="0" fontId="21" fillId="4" borderId="0" applyAlignment="1" applyProtection="1" pivotButton="0" quotePrefix="0" xfId="0">
      <alignment vertical="center"/>
      <protection locked="0" hidden="0"/>
    </xf>
    <xf numFmtId="0" fontId="5" fillId="4" borderId="0" applyAlignment="1" applyProtection="1" pivotButton="0" quotePrefix="0" xfId="0">
      <alignment vertical="center"/>
      <protection locked="0" hidden="0"/>
    </xf>
    <xf numFmtId="0" fontId="5" fillId="2" borderId="0" applyAlignment="1" applyProtection="1" pivotButton="0" quotePrefix="0" xfId="0">
      <alignment vertical="center"/>
      <protection locked="0" hidden="0"/>
    </xf>
    <xf numFmtId="0" fontId="21" fillId="2" borderId="0" applyAlignment="1" applyProtection="1" pivotButton="0" quotePrefix="0" xfId="0">
      <alignment vertical="center"/>
      <protection locked="0" hidden="0"/>
    </xf>
    <xf numFmtId="0" fontId="21" fillId="2" borderId="0" applyAlignment="1" applyProtection="1" pivotButton="0" quotePrefix="0" xfId="0">
      <alignment horizontal="left" vertical="center"/>
      <protection locked="0" hidden="0"/>
    </xf>
    <xf numFmtId="0" fontId="3" fillId="9" borderId="1" applyAlignment="1" applyProtection="1" pivotButton="0" quotePrefix="0" xfId="0">
      <alignment horizontal="center" vertical="center"/>
      <protection locked="0" hidden="0"/>
    </xf>
    <xf numFmtId="0" fontId="3" fillId="10" borderId="1" applyAlignment="1" applyProtection="1" pivotButton="0" quotePrefix="0" xfId="0">
      <alignment horizontal="center" vertical="center"/>
      <protection locked="0" hidden="0"/>
    </xf>
    <xf numFmtId="0" fontId="3" fillId="11" borderId="1" applyAlignment="1" applyProtection="1" pivotButton="0" quotePrefix="0" xfId="0">
      <alignment horizontal="center" vertical="center"/>
      <protection locked="0" hidden="0"/>
    </xf>
    <xf numFmtId="0" fontId="3" fillId="12" borderId="1" applyAlignment="1" applyProtection="1" pivotButton="0" quotePrefix="0" xfId="0">
      <alignment horizontal="center" vertical="center"/>
      <protection locked="0" hidden="0"/>
    </xf>
    <xf numFmtId="0" fontId="8" fillId="2" borderId="0" applyAlignment="1" applyProtection="1" pivotButton="0" quotePrefix="0" xfId="0">
      <alignment horizontal="center" vertical="center"/>
      <protection locked="0" hidden="0"/>
    </xf>
    <xf numFmtId="0" fontId="5" fillId="2" borderId="0" applyAlignment="1" applyProtection="1" pivotButton="0" quotePrefix="0" xfId="0">
      <alignment horizontal="center" vertical="center"/>
      <protection locked="0" hidden="0"/>
    </xf>
    <xf numFmtId="0" fontId="21" fillId="2" borderId="0" applyAlignment="1" applyProtection="1" pivotButton="0" quotePrefix="0" xfId="0">
      <alignment horizontal="center" vertical="center"/>
      <protection locked="0" hidden="0"/>
    </xf>
    <xf numFmtId="0" fontId="21" fillId="4" borderId="0" applyAlignment="1" applyProtection="1" pivotButton="0" quotePrefix="0" xfId="0">
      <alignment horizontal="center" vertical="center"/>
      <protection locked="0" hidden="0"/>
    </xf>
    <xf numFmtId="1" fontId="21" fillId="2" borderId="0" applyAlignment="1" applyProtection="1" pivotButton="0" quotePrefix="0" xfId="0">
      <alignment horizontal="center" vertical="center"/>
      <protection locked="0" hidden="0"/>
    </xf>
    <xf numFmtId="0" fontId="5" fillId="3" borderId="0" applyProtection="1" pivotButton="0" quotePrefix="0" xfId="0">
      <protection locked="0" hidden="0"/>
    </xf>
    <xf numFmtId="0" fontId="21" fillId="3" borderId="0" applyProtection="1" pivotButton="0" quotePrefix="0" xfId="0">
      <protection locked="0" hidden="0"/>
    </xf>
    <xf numFmtId="0" fontId="26" fillId="2" borderId="0" applyAlignment="1" applyProtection="1" pivotButton="0" quotePrefix="0" xfId="0">
      <alignment horizontal="center" vertical="center"/>
      <protection locked="0" hidden="0"/>
    </xf>
    <xf numFmtId="0" fontId="5" fillId="2" borderId="0" applyAlignment="1" applyProtection="1" pivotButton="0" quotePrefix="0" xfId="1">
      <alignment horizontal="center" vertical="center"/>
      <protection locked="0" hidden="0"/>
    </xf>
    <xf numFmtId="0" fontId="12" fillId="4" borderId="0" applyProtection="1" pivotButton="0" quotePrefix="0" xfId="0">
      <protection locked="0" hidden="0"/>
    </xf>
    <xf numFmtId="0" fontId="27" fillId="4" borderId="0" applyProtection="1" pivotButton="0" quotePrefix="0" xfId="0">
      <protection locked="0" hidden="0"/>
    </xf>
    <xf numFmtId="0" fontId="28" fillId="3" borderId="0" applyProtection="1" pivotButton="0" quotePrefix="0" xfId="0">
      <protection locked="0" hidden="0"/>
    </xf>
    <xf numFmtId="0" fontId="28" fillId="4" borderId="0" applyProtection="1" pivotButton="0" quotePrefix="0" xfId="0">
      <protection locked="0" hidden="0"/>
    </xf>
    <xf numFmtId="0" fontId="21" fillId="4" borderId="0" applyProtection="1" pivotButton="0" quotePrefix="0" xfId="0">
      <protection locked="0" hidden="0"/>
    </xf>
    <xf numFmtId="0" fontId="3" fillId="2" borderId="1" applyAlignment="1" pivotButton="0" quotePrefix="0" xfId="0">
      <alignment horizontal="center" vertical="center"/>
    </xf>
    <xf numFmtId="0" fontId="8" fillId="5" borderId="1" applyAlignment="1" pivotButton="0" quotePrefix="0" xfId="0">
      <alignment horizontal="center" vertical="center"/>
    </xf>
    <xf numFmtId="0" fontId="8" fillId="5" borderId="1" applyAlignment="1" pivotButton="0" quotePrefix="0" xfId="0">
      <alignment horizontal="center" vertical="center" wrapText="1"/>
    </xf>
    <xf numFmtId="0" fontId="25" fillId="2" borderId="1" applyAlignment="1" pivotButton="0" quotePrefix="0" xfId="0">
      <alignment horizontal="center" vertical="center"/>
    </xf>
    <xf numFmtId="0" fontId="26" fillId="2" borderId="1" applyAlignment="1" pivotButton="0" quotePrefix="0" xfId="0">
      <alignment horizontal="center" vertical="center"/>
    </xf>
    <xf numFmtId="9" fontId="5" fillId="2" borderId="1" applyAlignment="1" pivotButton="0" quotePrefix="0" xfId="1">
      <alignment horizontal="center" vertical="center"/>
    </xf>
    <xf numFmtId="0" fontId="17" fillId="2" borderId="0" applyAlignment="1" applyProtection="1" pivotButton="0" quotePrefix="0" xfId="0">
      <alignment wrapText="1"/>
      <protection locked="0" hidden="0"/>
    </xf>
    <xf numFmtId="0" fontId="18" fillId="2" borderId="0" applyAlignment="1" applyProtection="1" pivotButton="0" quotePrefix="0" xfId="0">
      <alignment vertical="center" wrapText="1"/>
      <protection locked="0" hidden="0"/>
    </xf>
    <xf numFmtId="0" fontId="0" fillId="2" borderId="0" applyProtection="1" pivotButton="0" quotePrefix="0" xfId="0">
      <protection locked="0" hidden="0"/>
    </xf>
    <xf numFmtId="14" fontId="5" fillId="2" borderId="0" applyAlignment="1" applyProtection="1" pivotButton="0" quotePrefix="0" xfId="0">
      <alignment horizontal="center" vertical="center"/>
      <protection locked="0" hidden="0"/>
    </xf>
    <xf numFmtId="0" fontId="5" fillId="2" borderId="0" applyAlignment="1" applyProtection="1" pivotButton="0" quotePrefix="0" xfId="0">
      <alignment horizontal="justify"/>
      <protection locked="0" hidden="0"/>
    </xf>
    <xf numFmtId="0" fontId="11" fillId="2" borderId="15" applyAlignment="1" pivotButton="0" quotePrefix="0" xfId="0">
      <alignment horizontal="center" vertical="center" wrapText="1"/>
    </xf>
    <xf numFmtId="0" fontId="7" fillId="2" borderId="15" applyAlignment="1" pivotButton="0" quotePrefix="0" xfId="0">
      <alignment horizontal="center" vertical="center" wrapText="1"/>
    </xf>
    <xf numFmtId="14" fontId="9" fillId="5" borderId="1" applyAlignment="1" pivotButton="0" quotePrefix="0" xfId="0">
      <alignment horizontal="center" vertical="center" wrapText="1"/>
    </xf>
    <xf numFmtId="0" fontId="9" fillId="5" borderId="1" applyAlignment="1" pivotButton="0" quotePrefix="0" xfId="0">
      <alignment horizontal="center" vertical="center" wrapText="1"/>
    </xf>
    <xf numFmtId="0" fontId="5" fillId="0" borderId="1" applyAlignment="1" applyProtection="1" pivotButton="0" quotePrefix="0" xfId="0">
      <alignment horizontal="center" vertical="center" wrapText="1"/>
      <protection locked="0" hidden="0"/>
    </xf>
    <xf numFmtId="9" fontId="3" fillId="12" borderId="1" applyAlignment="1" applyProtection="1" pivotButton="0" quotePrefix="0" xfId="0">
      <alignment horizontal="center" vertical="center"/>
      <protection locked="0" hidden="0"/>
    </xf>
    <xf numFmtId="0" fontId="17" fillId="2" borderId="0" applyAlignment="1" pivotButton="0" quotePrefix="0" xfId="0">
      <alignment horizontal="center" wrapText="1"/>
    </xf>
    <xf numFmtId="0" fontId="18" fillId="2" borderId="0" applyAlignment="1" pivotButton="0" quotePrefix="0" xfId="0">
      <alignment horizontal="right" vertical="center" wrapText="1"/>
    </xf>
    <xf numFmtId="0" fontId="7" fillId="2" borderId="8" applyAlignment="1" pivotButton="0" quotePrefix="0" xfId="0">
      <alignment horizontal="center" vertical="center" wrapText="1"/>
    </xf>
    <xf numFmtId="0" fontId="7" fillId="2" borderId="3" applyAlignment="1" pivotButton="0" quotePrefix="0" xfId="0">
      <alignment horizontal="center" vertical="center" wrapText="1"/>
    </xf>
    <xf numFmtId="0" fontId="11" fillId="2" borderId="8" applyAlignment="1" pivotButton="0" quotePrefix="0" xfId="0">
      <alignment horizontal="center" vertical="center" wrapText="1"/>
    </xf>
    <xf numFmtId="0" fontId="11" fillId="2" borderId="3" applyAlignment="1" pivotButton="0" quotePrefix="0" xfId="0">
      <alignment horizontal="center" vertical="center" wrapText="1"/>
    </xf>
    <xf numFmtId="0" fontId="22" fillId="2" borderId="0" applyAlignment="1" applyProtection="1" pivotButton="0" quotePrefix="0" xfId="2">
      <alignment horizontal="center" vertical="center"/>
      <protection locked="0" hidden="0"/>
    </xf>
    <xf numFmtId="0" fontId="5" fillId="2" borderId="4" applyAlignment="1" pivotButton="0" quotePrefix="0" xfId="0">
      <alignment horizontal="center" vertical="center"/>
    </xf>
    <xf numFmtId="0" fontId="5" fillId="2" borderId="5" applyAlignment="1" pivotButton="0" quotePrefix="0" xfId="0">
      <alignment horizontal="center" vertical="center"/>
    </xf>
    <xf numFmtId="0" fontId="5" fillId="2" borderId="6" applyAlignment="1" pivotButton="0" quotePrefix="0" xfId="0">
      <alignment horizontal="center" vertical="center"/>
    </xf>
    <xf numFmtId="0" fontId="5" fillId="2" borderId="28" applyAlignment="1" pivotButton="0" quotePrefix="0" xfId="0">
      <alignment horizontal="center" vertical="center"/>
    </xf>
    <xf numFmtId="0" fontId="5" fillId="2" borderId="7" applyAlignment="1" pivotButton="0" quotePrefix="0" xfId="0">
      <alignment horizontal="center" vertical="center"/>
    </xf>
    <xf numFmtId="0" fontId="5" fillId="2" borderId="29" applyAlignment="1" pivotButton="0" quotePrefix="0" xfId="0">
      <alignment horizontal="center" vertical="center"/>
    </xf>
    <xf numFmtId="0" fontId="7" fillId="2" borderId="2" applyAlignment="1" pivotButton="0" quotePrefix="0" xfId="0">
      <alignment horizontal="center" vertical="center" wrapText="1"/>
    </xf>
    <xf numFmtId="0" fontId="19" fillId="2" borderId="4" applyAlignment="1" pivotButton="0" quotePrefix="0" xfId="0">
      <alignment horizontal="center" vertical="center" wrapText="1"/>
    </xf>
    <xf numFmtId="0" fontId="19" fillId="2" borderId="9" applyAlignment="1" pivotButton="0" quotePrefix="0" xfId="0">
      <alignment horizontal="center" vertical="center" wrapText="1"/>
    </xf>
    <xf numFmtId="0" fontId="19" fillId="2" borderId="5" applyAlignment="1" pivotButton="0" quotePrefix="0" xfId="0">
      <alignment horizontal="center" vertical="center" wrapText="1"/>
    </xf>
    <xf numFmtId="0" fontId="19" fillId="2" borderId="7" applyAlignment="1" pivotButton="0" quotePrefix="0" xfId="0">
      <alignment horizontal="center" vertical="center" wrapText="1"/>
    </xf>
    <xf numFmtId="0" fontId="19" fillId="2" borderId="10" applyAlignment="1" pivotButton="0" quotePrefix="0" xfId="0">
      <alignment horizontal="center" vertical="center" wrapText="1"/>
    </xf>
    <xf numFmtId="0" fontId="19" fillId="2" borderId="29" applyAlignment="1" pivotButton="0" quotePrefix="0" xfId="0">
      <alignment horizontal="center" vertical="center" wrapText="1"/>
    </xf>
    <xf numFmtId="0" fontId="8" fillId="7" borderId="1" applyAlignment="1" pivotButton="0" quotePrefix="0" xfId="0">
      <alignment horizontal="center" vertical="center"/>
    </xf>
    <xf numFmtId="0" fontId="5" fillId="2" borderId="9" applyAlignment="1" applyProtection="1" pivotButton="0" quotePrefix="0" xfId="0">
      <alignment horizontal="center" vertical="center"/>
      <protection locked="0" hidden="0"/>
    </xf>
    <xf numFmtId="0" fontId="23" fillId="6" borderId="30" applyAlignment="1" pivotButton="0" quotePrefix="0" xfId="0">
      <alignment horizontal="center" vertical="center"/>
    </xf>
    <xf numFmtId="0" fontId="8" fillId="5" borderId="1" applyAlignment="1" pivotButton="0" quotePrefix="0" xfId="0">
      <alignment horizontal="center" vertical="center" wrapText="1"/>
    </xf>
    <xf numFmtId="0" fontId="3" fillId="2" borderId="1" applyAlignment="1" applyProtection="1" pivotButton="0" quotePrefix="0" xfId="0">
      <alignment horizontal="left" vertical="center" wrapText="1"/>
      <protection locked="0" hidden="0"/>
    </xf>
    <xf numFmtId="9" fontId="3" fillId="2" borderId="1" applyAlignment="1" applyProtection="1" pivotButton="0" quotePrefix="0" xfId="1">
      <alignment horizontal="center" vertical="center" wrapText="1"/>
      <protection locked="0" hidden="0"/>
    </xf>
    <xf numFmtId="0" fontId="8" fillId="5" borderId="1" applyAlignment="1" pivotButton="0" quotePrefix="0" xfId="0">
      <alignment horizontal="center" vertical="center"/>
    </xf>
    <xf numFmtId="0" fontId="3" fillId="2" borderId="1" applyAlignment="1" applyProtection="1" pivotButton="0" quotePrefix="0" xfId="0">
      <alignment horizontal="left" vertical="center"/>
      <protection locked="0" hidden="0"/>
    </xf>
    <xf numFmtId="0" fontId="5" fillId="2" borderId="1" applyAlignment="1" applyProtection="1" pivotButton="0" quotePrefix="0" xfId="0">
      <alignment horizontal="left" vertical="center"/>
      <protection locked="0" hidden="0"/>
    </xf>
    <xf numFmtId="0" fontId="5" fillId="2" borderId="3" applyAlignment="1" applyProtection="1" pivotButton="0" quotePrefix="0" xfId="0">
      <alignment horizontal="center" vertical="center"/>
      <protection locked="0" hidden="0"/>
    </xf>
    <xf numFmtId="0" fontId="5" fillId="2" borderId="1" applyAlignment="1" applyProtection="1" pivotButton="0" quotePrefix="0" xfId="0">
      <alignment horizontal="center" vertical="center"/>
      <protection locked="0" hidden="0"/>
    </xf>
    <xf numFmtId="0" fontId="5" fillId="2" borderId="2" applyAlignment="1" applyProtection="1" pivotButton="0" quotePrefix="0" xfId="0">
      <alignment horizontal="center" vertical="center"/>
      <protection locked="0" hidden="0"/>
    </xf>
    <xf numFmtId="0" fontId="23" fillId="2" borderId="0" applyAlignment="1" applyProtection="1" pivotButton="0" quotePrefix="0" xfId="0">
      <alignment horizontal="center" vertical="center"/>
      <protection locked="0" hidden="0"/>
    </xf>
    <xf numFmtId="0" fontId="8" fillId="5" borderId="1" applyAlignment="1" applyProtection="1" pivotButton="0" quotePrefix="0" xfId="0">
      <alignment horizontal="center" vertical="center"/>
      <protection locked="0" hidden="0"/>
    </xf>
    <xf numFmtId="0" fontId="3" fillId="2" borderId="2" applyAlignment="1" applyProtection="1" pivotButton="0" quotePrefix="0" xfId="0">
      <alignment horizontal="center" vertical="center" wrapText="1"/>
      <protection locked="0" hidden="0"/>
    </xf>
    <xf numFmtId="0" fontId="3" fillId="2" borderId="8" applyAlignment="1" applyProtection="1" pivotButton="0" quotePrefix="0" xfId="0">
      <alignment horizontal="center" vertical="center" wrapText="1"/>
      <protection locked="0" hidden="0"/>
    </xf>
    <xf numFmtId="0" fontId="3" fillId="2" borderId="3" applyAlignment="1" applyProtection="1" pivotButton="0" quotePrefix="0" xfId="0">
      <alignment horizontal="center" vertical="center" wrapText="1"/>
      <protection locked="0" hidden="0"/>
    </xf>
    <xf numFmtId="0" fontId="3" fillId="2" borderId="2" applyAlignment="1" applyProtection="1" pivotButton="0" quotePrefix="0" xfId="0">
      <alignment horizontal="center" vertical="center"/>
      <protection locked="0" hidden="0"/>
    </xf>
    <xf numFmtId="0" fontId="3" fillId="2" borderId="8" applyAlignment="1" applyProtection="1" pivotButton="0" quotePrefix="0" xfId="0">
      <alignment horizontal="center" vertical="center"/>
      <protection locked="0" hidden="0"/>
    </xf>
    <xf numFmtId="0" fontId="3" fillId="2" borderId="3" applyAlignment="1" applyProtection="1" pivotButton="0" quotePrefix="0" xfId="0">
      <alignment horizontal="center" vertical="center"/>
      <protection locked="0" hidden="0"/>
    </xf>
    <xf numFmtId="0" fontId="8" fillId="2" borderId="2" applyAlignment="1" applyProtection="1" pivotButton="0" quotePrefix="0" xfId="0">
      <alignment horizontal="center" vertical="center" wrapText="1"/>
      <protection locked="0" hidden="0"/>
    </xf>
    <xf numFmtId="0" fontId="8" fillId="2" borderId="8" applyAlignment="1" applyProtection="1" pivotButton="0" quotePrefix="0" xfId="0">
      <alignment horizontal="center" vertical="center" wrapText="1"/>
      <protection locked="0" hidden="0"/>
    </xf>
    <xf numFmtId="0" fontId="8" fillId="2" borderId="3" applyAlignment="1" applyProtection="1" pivotButton="0" quotePrefix="0" xfId="0">
      <alignment horizontal="center" vertical="center" wrapText="1"/>
      <protection locked="0" hidden="0"/>
    </xf>
    <xf numFmtId="0" fontId="3" fillId="2" borderId="1" applyAlignment="1" applyProtection="1" pivotButton="0" quotePrefix="0" xfId="0">
      <alignment horizontal="center" vertical="center"/>
      <protection locked="0" hidden="0"/>
    </xf>
    <xf numFmtId="0" fontId="24" fillId="2" borderId="1" applyAlignment="1" applyProtection="1" pivotButton="0" quotePrefix="0" xfId="0">
      <alignment horizontal="center" vertical="center" wrapText="1"/>
      <protection locked="0" hidden="0"/>
    </xf>
    <xf numFmtId="0" fontId="8" fillId="5" borderId="4" applyAlignment="1" pivotButton="0" quotePrefix="0" xfId="0">
      <alignment horizontal="center" vertical="center"/>
    </xf>
    <xf numFmtId="0" fontId="8" fillId="5" borderId="5" applyAlignment="1" pivotButton="0" quotePrefix="0" xfId="0">
      <alignment horizontal="center" vertical="center"/>
    </xf>
    <xf numFmtId="0" fontId="8" fillId="5" borderId="6" applyAlignment="1" pivotButton="0" quotePrefix="0" xfId="0">
      <alignment horizontal="center" vertical="center"/>
    </xf>
    <xf numFmtId="0" fontId="8" fillId="5" borderId="28" applyAlignment="1" pivotButton="0" quotePrefix="0" xfId="0">
      <alignment horizontal="center" vertical="center"/>
    </xf>
    <xf numFmtId="0" fontId="8" fillId="5" borderId="7" applyAlignment="1" pivotButton="0" quotePrefix="0" xfId="0">
      <alignment horizontal="center" vertical="center"/>
    </xf>
    <xf numFmtId="0" fontId="8" fillId="5" borderId="29" applyAlignment="1" pivotButton="0" quotePrefix="0" xfId="0">
      <alignment horizontal="center" vertical="center"/>
    </xf>
    <xf numFmtId="0" fontId="3" fillId="2" borderId="4" applyAlignment="1" applyProtection="1" pivotButton="0" quotePrefix="0" xfId="0">
      <alignment horizontal="center" vertical="center"/>
      <protection locked="0" hidden="0"/>
    </xf>
    <xf numFmtId="0" fontId="3" fillId="2" borderId="9" applyAlignment="1" applyProtection="1" pivotButton="0" quotePrefix="0" xfId="0">
      <alignment horizontal="center" vertical="center"/>
      <protection locked="0" hidden="0"/>
    </xf>
    <xf numFmtId="0" fontId="3" fillId="2" borderId="5" applyAlignment="1" applyProtection="1" pivotButton="0" quotePrefix="0" xfId="0">
      <alignment horizontal="center" vertical="center"/>
      <protection locked="0" hidden="0"/>
    </xf>
    <xf numFmtId="0" fontId="3" fillId="2" borderId="6" applyAlignment="1" applyProtection="1" pivotButton="0" quotePrefix="0" xfId="0">
      <alignment horizontal="center" vertical="center"/>
      <protection locked="0" hidden="0"/>
    </xf>
    <xf numFmtId="0" fontId="3" fillId="2" borderId="0" applyAlignment="1" applyProtection="1" pivotButton="0" quotePrefix="0" xfId="0">
      <alignment horizontal="center" vertical="center"/>
      <protection locked="0" hidden="0"/>
    </xf>
    <xf numFmtId="0" fontId="3" fillId="2" borderId="28" applyAlignment="1" applyProtection="1" pivotButton="0" quotePrefix="0" xfId="0">
      <alignment horizontal="center" vertical="center"/>
      <protection locked="0" hidden="0"/>
    </xf>
    <xf numFmtId="0" fontId="3" fillId="2" borderId="7" applyAlignment="1" applyProtection="1" pivotButton="0" quotePrefix="0" xfId="0">
      <alignment horizontal="center" vertical="center"/>
      <protection locked="0" hidden="0"/>
    </xf>
    <xf numFmtId="0" fontId="3" fillId="2" borderId="10" applyAlignment="1" applyProtection="1" pivotButton="0" quotePrefix="0" xfId="0">
      <alignment horizontal="center" vertical="center"/>
      <protection locked="0" hidden="0"/>
    </xf>
    <xf numFmtId="0" fontId="3" fillId="2" borderId="29" applyAlignment="1" applyProtection="1" pivotButton="0" quotePrefix="0" xfId="0">
      <alignment horizontal="center" vertical="center"/>
      <protection locked="0" hidden="0"/>
    </xf>
    <xf numFmtId="0" fontId="8" fillId="5" borderId="4" applyAlignment="1" pivotButton="0" quotePrefix="0" xfId="0">
      <alignment horizontal="center" vertical="center" wrapText="1"/>
    </xf>
    <xf numFmtId="0" fontId="8" fillId="5" borderId="5" applyAlignment="1" pivotButton="0" quotePrefix="0" xfId="0">
      <alignment horizontal="center" vertical="center" wrapText="1"/>
    </xf>
    <xf numFmtId="0" fontId="8" fillId="5" borderId="6" applyAlignment="1" pivotButton="0" quotePrefix="0" xfId="0">
      <alignment horizontal="center" vertical="center" wrapText="1"/>
    </xf>
    <xf numFmtId="0" fontId="8" fillId="5" borderId="28" applyAlignment="1" pivotButton="0" quotePrefix="0" xfId="0">
      <alignment horizontal="center" vertical="center" wrapText="1"/>
    </xf>
    <xf numFmtId="0" fontId="8" fillId="5" borderId="7" applyAlignment="1" pivotButton="0" quotePrefix="0" xfId="0">
      <alignment horizontal="center" vertical="center" wrapText="1"/>
    </xf>
    <xf numFmtId="0" fontId="8" fillId="5" borderId="29" applyAlignment="1" pivotButton="0" quotePrefix="0" xfId="0">
      <alignment horizontal="center" vertical="center" wrapText="1"/>
    </xf>
    <xf numFmtId="0" fontId="8" fillId="5" borderId="9" applyAlignment="1" pivotButton="0" quotePrefix="0" xfId="0">
      <alignment horizontal="center" vertical="center" wrapText="1"/>
    </xf>
    <xf numFmtId="0" fontId="8" fillId="5" borderId="10" applyAlignment="1" pivotButton="0" quotePrefix="0" xfId="0">
      <alignment horizontal="center" vertical="center" wrapText="1"/>
    </xf>
    <xf numFmtId="0" fontId="5" fillId="2" borderId="29" applyAlignment="1" applyProtection="1" pivotButton="0" quotePrefix="0" xfId="0">
      <alignment horizontal="justify" vertical="top" wrapText="1"/>
      <protection locked="0" hidden="0"/>
    </xf>
    <xf numFmtId="0" fontId="5" fillId="2" borderId="11" applyAlignment="1" applyProtection="1" pivotButton="0" quotePrefix="0" xfId="0">
      <alignment horizontal="justify" vertical="top"/>
      <protection locked="0" hidden="0"/>
    </xf>
    <xf numFmtId="0" fontId="5" fillId="2" borderId="3" applyAlignment="1" applyProtection="1" pivotButton="0" quotePrefix="0" xfId="0">
      <alignment horizontal="justify" vertical="top"/>
      <protection locked="0" hidden="0"/>
    </xf>
    <xf numFmtId="0" fontId="5" fillId="2" borderId="1" applyAlignment="1" applyProtection="1" pivotButton="0" quotePrefix="0" xfId="0">
      <alignment horizontal="justify" vertical="top"/>
      <protection locked="0" hidden="0"/>
    </xf>
    <xf numFmtId="0" fontId="5" fillId="2" borderId="5" applyAlignment="1" applyProtection="1" pivotButton="0" quotePrefix="0" xfId="0">
      <alignment horizontal="justify" vertical="top"/>
      <protection locked="0" hidden="0"/>
    </xf>
    <xf numFmtId="0" fontId="5" fillId="2" borderId="12" applyAlignment="1" applyProtection="1" pivotButton="0" quotePrefix="0" xfId="0">
      <alignment horizontal="justify" vertical="top"/>
      <protection locked="0" hidden="0"/>
    </xf>
    <xf numFmtId="0" fontId="3" fillId="6" borderId="28" applyAlignment="1" pivotButton="0" quotePrefix="0" xfId="0">
      <alignment horizontal="left" vertical="center" wrapText="1"/>
    </xf>
    <xf numFmtId="0" fontId="5" fillId="6" borderId="13" applyAlignment="1" pivotButton="0" quotePrefix="0" xfId="0">
      <alignment horizontal="left" vertical="center" wrapText="1"/>
    </xf>
    <xf numFmtId="0" fontId="5" fillId="2" borderId="30" applyAlignment="1" applyProtection="1" pivotButton="0" quotePrefix="0" xfId="1">
      <alignment horizontal="center" vertical="center"/>
      <protection locked="0" hidden="0"/>
    </xf>
    <xf numFmtId="1" fontId="5" fillId="2" borderId="14" applyAlignment="1" applyProtection="1" pivotButton="0" quotePrefix="0" xfId="1">
      <alignment horizontal="center" vertical="center"/>
      <protection locked="0" hidden="0"/>
    </xf>
    <xf numFmtId="0" fontId="5" fillId="2" borderId="14" applyAlignment="1" applyProtection="1" pivotButton="0" quotePrefix="0" xfId="1">
      <alignment horizontal="center" vertical="center" wrapText="1"/>
      <protection locked="0" hidden="0"/>
    </xf>
    <xf numFmtId="0" fontId="8" fillId="7" borderId="12" applyAlignment="1" pivotButton="0" quotePrefix="0" xfId="0">
      <alignment horizontal="center" vertical="center"/>
    </xf>
    <xf numFmtId="0" fontId="3" fillId="6" borderId="5" applyAlignment="1" pivotButton="0" quotePrefix="0" xfId="0">
      <alignment horizontal="left" vertical="center" wrapText="1"/>
    </xf>
    <xf numFmtId="0" fontId="5" fillId="6" borderId="12" applyAlignment="1" pivotButton="0" quotePrefix="0" xfId="0">
      <alignment horizontal="left" vertical="center" wrapText="1"/>
    </xf>
    <xf numFmtId="0" fontId="5" fillId="2" borderId="28" applyAlignment="1" applyProtection="1" pivotButton="0" quotePrefix="0" xfId="0">
      <alignment horizontal="justify" vertical="top"/>
      <protection locked="0" hidden="0"/>
    </xf>
    <xf numFmtId="0" fontId="5" fillId="2" borderId="13" applyAlignment="1" applyProtection="1" pivotButton="0" quotePrefix="0" xfId="0">
      <alignment horizontal="justify" vertical="top"/>
      <protection locked="0" hidden="0"/>
    </xf>
    <xf numFmtId="0" fontId="5" fillId="2" borderId="29" applyAlignment="1" applyProtection="1" pivotButton="0" quotePrefix="0" xfId="0">
      <alignment horizontal="justify" vertical="top"/>
      <protection locked="0" hidden="0"/>
    </xf>
    <xf numFmtId="0" fontId="8" fillId="7" borderId="7" applyAlignment="1" pivotButton="0" quotePrefix="0" xfId="0">
      <alignment horizontal="center" vertical="center"/>
    </xf>
    <xf numFmtId="0" fontId="8" fillId="7" borderId="10" applyAlignment="1" pivotButton="0" quotePrefix="0" xfId="0">
      <alignment horizontal="center" vertical="center"/>
    </xf>
    <xf numFmtId="0" fontId="8" fillId="7" borderId="29" applyAlignment="1" pivotButton="0" quotePrefix="0" xfId="0">
      <alignment horizontal="center" vertical="center"/>
    </xf>
    <xf numFmtId="0" fontId="8" fillId="8" borderId="12" applyAlignment="1" pivotButton="0" quotePrefix="0" xfId="0">
      <alignment horizontal="center" vertical="center"/>
    </xf>
    <xf numFmtId="0" fontId="8" fillId="5" borderId="43" applyAlignment="1" pivotButton="0" quotePrefix="0" xfId="0">
      <alignment horizontal="center" vertical="center" wrapText="1"/>
    </xf>
    <xf numFmtId="0" fontId="8" fillId="5" borderId="43" applyAlignment="1" pivotButton="0" quotePrefix="0" xfId="0">
      <alignment horizontal="center" vertical="center"/>
    </xf>
    <xf numFmtId="0" fontId="5" fillId="2" borderId="14" applyAlignment="1" applyProtection="1" pivotButton="0" quotePrefix="0" xfId="1">
      <alignment horizontal="center" vertical="center"/>
      <protection locked="0" hidden="0"/>
    </xf>
    <xf numFmtId="9" fontId="3" fillId="2" borderId="1" applyAlignment="1" applyProtection="1" pivotButton="0" quotePrefix="0" xfId="1">
      <alignment horizontal="center" vertical="center"/>
      <protection locked="0" hidden="0"/>
    </xf>
    <xf numFmtId="9" fontId="3" fillId="2" borderId="4" applyAlignment="1" applyProtection="1" pivotButton="0" quotePrefix="0" xfId="1">
      <alignment horizontal="center" vertical="center"/>
      <protection locked="0" hidden="0"/>
    </xf>
    <xf numFmtId="9" fontId="3" fillId="2" borderId="5" applyAlignment="1" applyProtection="1" pivotButton="0" quotePrefix="0" xfId="1">
      <alignment horizontal="center" vertical="center"/>
      <protection locked="0" hidden="0"/>
    </xf>
    <xf numFmtId="9" fontId="3" fillId="2" borderId="7" applyAlignment="1" applyProtection="1" pivotButton="0" quotePrefix="0" xfId="1">
      <alignment horizontal="center" vertical="center"/>
      <protection locked="0" hidden="0"/>
    </xf>
    <xf numFmtId="9" fontId="3" fillId="2" borderId="29" applyAlignment="1" applyProtection="1" pivotButton="0" quotePrefix="0" xfId="1">
      <alignment horizontal="center" vertical="center"/>
      <protection locked="0" hidden="0"/>
    </xf>
    <xf numFmtId="0" fontId="8" fillId="5" borderId="2" applyAlignment="1" pivotButton="0" quotePrefix="0" xfId="0">
      <alignment horizontal="center" vertical="center"/>
    </xf>
    <xf numFmtId="0" fontId="8" fillId="5" borderId="8" applyAlignment="1" pivotButton="0" quotePrefix="0" xfId="0">
      <alignment horizontal="center" vertical="center"/>
    </xf>
    <xf numFmtId="0" fontId="8" fillId="5" borderId="3" applyAlignment="1" pivotButton="0" quotePrefix="0" xfId="0">
      <alignment horizontal="center" vertical="center"/>
    </xf>
    <xf numFmtId="0" fontId="5" fillId="2" borderId="40" applyAlignment="1" applyProtection="1" pivotButton="0" quotePrefix="0" xfId="1">
      <alignment horizontal="center" vertical="center"/>
      <protection locked="0" hidden="0"/>
    </xf>
    <xf numFmtId="0" fontId="5" fillId="2" borderId="41" applyAlignment="1" applyProtection="1" pivotButton="0" quotePrefix="0" xfId="1">
      <alignment horizontal="center" vertical="center"/>
      <protection locked="0" hidden="0"/>
    </xf>
    <xf numFmtId="0" fontId="5" fillId="2" borderId="42" applyAlignment="1" applyProtection="1" pivotButton="0" quotePrefix="0" xfId="1">
      <alignment horizontal="center" vertical="center"/>
      <protection locked="0" hidden="0"/>
    </xf>
    <xf numFmtId="0" fontId="5" fillId="2" borderId="43" applyAlignment="1" applyProtection="1" pivotButton="0" quotePrefix="0" xfId="1">
      <alignment horizontal="center" vertical="center"/>
      <protection locked="0" hidden="0"/>
    </xf>
    <xf numFmtId="0" fontId="5" fillId="2" borderId="31" applyAlignment="1" applyProtection="1" pivotButton="0" quotePrefix="0" xfId="1">
      <alignment horizontal="center" vertical="center"/>
      <protection locked="0" hidden="0"/>
    </xf>
    <xf numFmtId="1" fontId="5" fillId="2" borderId="30" applyAlignment="1" applyProtection="1" pivotButton="0" quotePrefix="0" xfId="1">
      <alignment horizontal="center" vertical="center"/>
      <protection locked="0" hidden="0"/>
    </xf>
    <xf numFmtId="0" fontId="5" fillId="2" borderId="30" applyAlignment="1" applyProtection="1" pivotButton="0" quotePrefix="0" xfId="1">
      <alignment horizontal="center" vertical="center" wrapText="1"/>
      <protection locked="0" hidden="0"/>
    </xf>
    <xf numFmtId="0" fontId="8" fillId="5" borderId="30" applyAlignment="1" pivotButton="0" quotePrefix="0" xfId="0">
      <alignment horizontal="center" vertical="center" wrapText="1"/>
    </xf>
    <xf numFmtId="0" fontId="8" fillId="5" borderId="30" applyAlignment="1" pivotButton="0" quotePrefix="0" xfId="0">
      <alignment horizontal="center" vertical="center"/>
    </xf>
    <xf numFmtId="0" fontId="13" fillId="2" borderId="1" applyAlignment="1" pivotButton="0" quotePrefix="0" xfId="0">
      <alignment vertical="top" wrapText="1"/>
    </xf>
    <xf numFmtId="0" fontId="14" fillId="2" borderId="2" applyAlignment="1" pivotButton="0" quotePrefix="0" xfId="0">
      <alignment horizontal="center" vertical="center" wrapText="1"/>
    </xf>
    <xf numFmtId="0" fontId="14" fillId="2" borderId="8" applyAlignment="1" pivotButton="0" quotePrefix="0" xfId="0">
      <alignment horizontal="center" vertical="center" wrapText="1"/>
    </xf>
    <xf numFmtId="0" fontId="31" fillId="2" borderId="4" applyAlignment="1" pivotButton="0" quotePrefix="0" xfId="0">
      <alignment horizontal="center" vertical="center" wrapText="1"/>
    </xf>
    <xf numFmtId="0" fontId="31" fillId="2" borderId="9" applyAlignment="1" pivotButton="0" quotePrefix="0" xfId="0">
      <alignment horizontal="center" vertical="center" wrapText="1"/>
    </xf>
    <xf numFmtId="0" fontId="31" fillId="2" borderId="7" applyAlignment="1" pivotButton="0" quotePrefix="0" xfId="0">
      <alignment horizontal="center" vertical="center" wrapText="1"/>
    </xf>
    <xf numFmtId="0" fontId="31" fillId="2" borderId="10" applyAlignment="1" pivotButton="0" quotePrefix="0" xfId="0">
      <alignment horizontal="center" vertical="center" wrapText="1"/>
    </xf>
    <xf numFmtId="0" fontId="9" fillId="5" borderId="10" applyAlignment="1" pivotButton="0" quotePrefix="0" xfId="0">
      <alignment horizontal="center"/>
    </xf>
    <xf numFmtId="0" fontId="13" fillId="0" borderId="1" applyAlignment="1" pivotButton="0" quotePrefix="0" xfId="0">
      <alignment vertical="top" wrapText="1"/>
    </xf>
    <xf numFmtId="0" fontId="14" fillId="0" borderId="2" applyAlignment="1" pivotButton="0" quotePrefix="0" xfId="0">
      <alignment horizontal="center" vertical="center" wrapText="1"/>
    </xf>
    <xf numFmtId="0" fontId="14" fillId="0" borderId="8" applyAlignment="1" pivotButton="0" quotePrefix="0" xfId="0">
      <alignment horizontal="center" vertical="center" wrapText="1"/>
    </xf>
    <xf numFmtId="0" fontId="14" fillId="0" borderId="14" applyAlignment="1" pivotButton="0" quotePrefix="0" xfId="0">
      <alignment horizontal="center" vertical="center" wrapText="1"/>
    </xf>
    <xf numFmtId="0" fontId="14" fillId="0" borderId="4" applyAlignment="1" pivotButton="0" quotePrefix="0" xfId="0">
      <alignment horizontal="center" vertical="center" wrapText="1"/>
    </xf>
    <xf numFmtId="0" fontId="14" fillId="0" borderId="9" applyAlignment="1" pivotButton="0" quotePrefix="0" xfId="0">
      <alignment horizontal="center" vertical="center" wrapText="1"/>
    </xf>
    <xf numFmtId="0" fontId="14" fillId="0" borderId="7" applyAlignment="1" pivotButton="0" quotePrefix="0" xfId="0">
      <alignment horizontal="center" vertical="center" wrapText="1"/>
    </xf>
    <xf numFmtId="0" fontId="14" fillId="0" borderId="10" applyAlignment="1" pivotButton="0" quotePrefix="0" xfId="0">
      <alignment horizontal="center" vertical="center" wrapText="1"/>
    </xf>
    <xf numFmtId="0" fontId="31" fillId="0" borderId="14" applyAlignment="1" pivotButton="0" quotePrefix="0" xfId="0">
      <alignment horizontal="center" vertical="center" wrapText="1"/>
    </xf>
    <xf numFmtId="0" fontId="16" fillId="5" borderId="16" applyAlignment="1" pivotButton="0" quotePrefix="0" xfId="0">
      <alignment horizontal="center" vertical="center" wrapText="1"/>
    </xf>
    <xf numFmtId="0" fontId="16" fillId="5" borderId="14" applyAlignment="1" pivotButton="0" quotePrefix="0" xfId="0">
      <alignment horizontal="center" vertical="center" wrapText="1"/>
    </xf>
    <xf numFmtId="0" fontId="16" fillId="5" borderId="17" applyAlignment="1" pivotButton="0" quotePrefix="0" xfId="0">
      <alignment horizontal="center" vertical="center" wrapText="1"/>
    </xf>
    <xf numFmtId="0" fontId="9" fillId="5" borderId="14" applyAlignment="1" pivotButton="0" quotePrefix="0" xfId="0">
      <alignment horizontal="center" vertical="center" wrapText="1"/>
    </xf>
    <xf numFmtId="0" fontId="15" fillId="0" borderId="18" applyAlignment="1" pivotButton="0" quotePrefix="0" xfId="0">
      <alignment horizontal="center" vertical="center" wrapText="1"/>
    </xf>
    <xf numFmtId="0" fontId="15" fillId="0" borderId="19" applyAlignment="1" pivotButton="0" quotePrefix="0" xfId="0">
      <alignment horizontal="center" vertical="center" wrapText="1"/>
    </xf>
    <xf numFmtId="0" fontId="15" fillId="0" borderId="20" applyAlignment="1" pivotButton="0" quotePrefix="0" xfId="0">
      <alignment horizontal="center" vertical="center" wrapText="1"/>
    </xf>
    <xf numFmtId="0" fontId="15" fillId="0" borderId="21" applyAlignment="1" pivotButton="0" quotePrefix="0" xfId="0">
      <alignment horizontal="center" vertical="center" wrapText="1"/>
    </xf>
    <xf numFmtId="0" fontId="15" fillId="0" borderId="14" applyAlignment="1" pivotButton="0" quotePrefix="0" xfId="0">
      <alignment horizontal="center" vertical="center" wrapText="1"/>
    </xf>
    <xf numFmtId="0" fontId="15" fillId="0" borderId="14" applyAlignment="1" pivotButton="0" quotePrefix="0" xfId="0">
      <alignment horizontal="justify" vertical="justify" wrapText="1"/>
    </xf>
    <xf numFmtId="0" fontId="15" fillId="0" borderId="17" applyAlignment="1" pivotButton="0" quotePrefix="0" xfId="0">
      <alignment horizontal="justify" vertical="justify" wrapText="1"/>
    </xf>
    <xf numFmtId="0" fontId="15" fillId="0" borderId="20" applyAlignment="1" pivotButton="0" quotePrefix="0" xfId="0">
      <alignment horizontal="justify" vertical="justify"/>
    </xf>
    <xf numFmtId="0" fontId="15" fillId="0" borderId="21" applyAlignment="1" pivotButton="0" quotePrefix="0" xfId="0">
      <alignment horizontal="justify" vertical="justify"/>
    </xf>
    <xf numFmtId="0" fontId="15" fillId="0" borderId="22" applyAlignment="1" pivotButton="0" quotePrefix="0" xfId="0">
      <alignment horizontal="justify" vertical="justify"/>
    </xf>
    <xf numFmtId="0" fontId="15" fillId="0" borderId="20" applyAlignment="1" pivotButton="0" quotePrefix="0" xfId="0">
      <alignment horizontal="justify" vertical="center" wrapText="1"/>
    </xf>
    <xf numFmtId="0" fontId="15" fillId="0" borderId="21" applyAlignment="1" pivotButton="0" quotePrefix="0" xfId="0">
      <alignment horizontal="justify" vertical="center" wrapText="1"/>
    </xf>
    <xf numFmtId="0" fontId="15" fillId="0" borderId="22" applyAlignment="1" pivotButton="0" quotePrefix="0" xfId="0">
      <alignment horizontal="justify" vertical="center" wrapText="1"/>
    </xf>
    <xf numFmtId="0" fontId="15" fillId="0" borderId="16" applyAlignment="1" pivotButton="0" quotePrefix="0" xfId="0">
      <alignment horizontal="center" vertical="center" wrapText="1"/>
    </xf>
    <xf numFmtId="0" fontId="15" fillId="0" borderId="17" applyAlignment="1" pivotButton="0" quotePrefix="0" xfId="0">
      <alignment horizontal="center" vertical="center" wrapText="1"/>
    </xf>
    <xf numFmtId="0" fontId="9" fillId="5" borderId="16" applyAlignment="1" pivotButton="0" quotePrefix="0" xfId="0">
      <alignment horizontal="center" vertical="center" wrapText="1"/>
    </xf>
    <xf numFmtId="0" fontId="9" fillId="5" borderId="17" applyAlignment="1" pivotButton="0" quotePrefix="0" xfId="0">
      <alignment horizontal="center" vertical="center" wrapText="1"/>
    </xf>
    <xf numFmtId="0" fontId="17" fillId="0" borderId="20" applyAlignment="1" pivotButton="0" quotePrefix="0" xfId="0">
      <alignment horizontal="center" vertical="center" wrapText="1"/>
    </xf>
    <xf numFmtId="0" fontId="17" fillId="0" borderId="21" applyAlignment="1" pivotButton="0" quotePrefix="0" xfId="0">
      <alignment horizontal="center" vertical="center" wrapText="1"/>
    </xf>
    <xf numFmtId="0" fontId="17" fillId="0" borderId="19" applyAlignment="1" pivotButton="0" quotePrefix="0" xfId="0">
      <alignment horizontal="center" vertical="center" wrapText="1"/>
    </xf>
    <xf numFmtId="0" fontId="17" fillId="0" borderId="20" applyAlignment="1" pivotButton="0" quotePrefix="0" xfId="0">
      <alignment horizontal="justify" vertical="center" wrapText="1"/>
    </xf>
    <xf numFmtId="0" fontId="17" fillId="0" borderId="21" applyAlignment="1" pivotButton="0" quotePrefix="0" xfId="0">
      <alignment horizontal="justify" vertical="center" wrapText="1"/>
    </xf>
    <xf numFmtId="0" fontId="17" fillId="0" borderId="22" applyAlignment="1" pivotButton="0" quotePrefix="0" xfId="0">
      <alignment horizontal="justify" vertical="center" wrapText="1"/>
    </xf>
    <xf numFmtId="0" fontId="15" fillId="0" borderId="23" applyAlignment="1" pivotButton="0" quotePrefix="0" xfId="0">
      <alignment horizontal="center" vertical="center" wrapText="1"/>
    </xf>
    <xf numFmtId="0" fontId="15" fillId="0" borderId="24" applyAlignment="1" pivotButton="0" quotePrefix="0" xfId="0">
      <alignment horizontal="center" vertical="center" wrapText="1"/>
    </xf>
    <xf numFmtId="0" fontId="17" fillId="0" borderId="24" applyAlignment="1" pivotButton="0" quotePrefix="0" xfId="0">
      <alignment horizontal="center" vertical="center" wrapText="1"/>
    </xf>
    <xf numFmtId="0" fontId="17" fillId="0" borderId="25" applyAlignment="1" pivotButton="0" quotePrefix="0" xfId="0">
      <alignment horizontal="center" vertical="center" wrapText="1"/>
    </xf>
    <xf numFmtId="0" fontId="17" fillId="0" borderId="18" applyAlignment="1" pivotButton="0" quotePrefix="0" xfId="0">
      <alignment horizontal="center" vertical="center" wrapText="1"/>
    </xf>
    <xf numFmtId="0" fontId="5" fillId="2" borderId="0" pivotButton="0" quotePrefix="0" xfId="0"/>
    <xf numFmtId="0" fontId="7" fillId="2" borderId="0" pivotButton="0" quotePrefix="0" xfId="0"/>
    <xf numFmtId="0" fontId="3" fillId="2" borderId="0" applyAlignment="1" pivotButton="0" quotePrefix="0" xfId="0">
      <alignment horizontal="center" vertical="center"/>
    </xf>
    <xf numFmtId="0" fontId="7" fillId="2" borderId="0" applyAlignment="1" pivotButton="0" quotePrefix="0" xfId="0">
      <alignment vertical="center"/>
    </xf>
    <xf numFmtId="0" fontId="5" fillId="2" borderId="0" applyAlignment="1" pivotButton="0" quotePrefix="0" xfId="0">
      <alignment horizontal="center" vertical="top"/>
    </xf>
    <xf numFmtId="0" fontId="10" fillId="2" borderId="0" applyAlignment="1" pivotButton="0" quotePrefix="0" xfId="0">
      <alignment horizontal="left" vertical="top"/>
    </xf>
    <xf numFmtId="0" fontId="5" fillId="4" borderId="0" pivotButton="0" quotePrefix="0" xfId="0"/>
    <xf numFmtId="0" fontId="0" fillId="4" borderId="0" pivotButton="0" quotePrefix="0" xfId="0"/>
    <xf numFmtId="0" fontId="5" fillId="2" borderId="4" applyAlignment="1" pivotButton="0" quotePrefix="0" xfId="0">
      <alignment horizontal="center"/>
    </xf>
    <xf numFmtId="0" fontId="5" fillId="2" borderId="9" applyAlignment="1" pivotButton="0" quotePrefix="0" xfId="0">
      <alignment horizontal="center"/>
    </xf>
    <xf numFmtId="0" fontId="7" fillId="2" borderId="15" applyAlignment="1" pivotButton="0" quotePrefix="0" xfId="0">
      <alignment horizontal="center" vertical="center" wrapText="1"/>
    </xf>
    <xf numFmtId="0" fontId="7" fillId="2" borderId="8" applyAlignment="1" pivotButton="0" quotePrefix="0" xfId="0">
      <alignment horizontal="center" vertical="center" wrapText="1"/>
    </xf>
    <xf numFmtId="0" fontId="7" fillId="2" borderId="3" applyAlignment="1" pivotButton="0" quotePrefix="0" xfId="0">
      <alignment horizontal="center" vertical="center" wrapText="1"/>
    </xf>
    <xf numFmtId="0" fontId="5" fillId="2" borderId="6" applyAlignment="1" pivotButton="0" quotePrefix="0" xfId="0">
      <alignment horizontal="center"/>
    </xf>
    <xf numFmtId="0" fontId="5" fillId="2" borderId="0" applyAlignment="1" pivotButton="0" quotePrefix="0" xfId="0">
      <alignment horizontal="center"/>
    </xf>
    <xf numFmtId="0" fontId="11" fillId="2" borderId="8" applyAlignment="1" pivotButton="0" quotePrefix="0" xfId="0">
      <alignment horizontal="center" vertical="center" wrapText="1"/>
    </xf>
    <xf numFmtId="0" fontId="11" fillId="2" borderId="3" applyAlignment="1" pivotButton="0" quotePrefix="0" xfId="0">
      <alignment horizontal="center" vertical="center" wrapText="1"/>
    </xf>
    <xf numFmtId="0" fontId="5" fillId="2" borderId="7" applyAlignment="1" pivotButton="0" quotePrefix="0" xfId="0">
      <alignment horizontal="center"/>
    </xf>
    <xf numFmtId="0" fontId="5" fillId="2" borderId="10" applyAlignment="1" pivotButton="0" quotePrefix="0" xfId="0">
      <alignment horizontal="center"/>
    </xf>
    <xf numFmtId="0" fontId="7" fillId="2" borderId="0" applyAlignment="1" pivotButton="0" quotePrefix="0" xfId="0">
      <alignment wrapText="1"/>
    </xf>
    <xf numFmtId="0" fontId="8" fillId="7" borderId="32" applyAlignment="1" pivotButton="0" quotePrefix="0" xfId="0">
      <alignment horizontal="center" vertical="center" wrapText="1"/>
    </xf>
    <xf numFmtId="0" fontId="8" fillId="7" borderId="33" applyAlignment="1" pivotButton="0" quotePrefix="0" xfId="0">
      <alignment horizontal="center" vertical="center" wrapText="1"/>
    </xf>
    <xf numFmtId="0" fontId="8" fillId="7" borderId="14" applyAlignment="1" pivotButton="0" quotePrefix="0" xfId="0">
      <alignment horizontal="center" vertical="center"/>
    </xf>
    <xf numFmtId="0" fontId="3" fillId="2" borderId="14" applyAlignment="1" pivotButton="0" quotePrefix="0" xfId="0">
      <alignment horizontal="center" vertical="center"/>
    </xf>
    <xf numFmtId="0" fontId="3" fillId="6" borderId="4" applyAlignment="1" pivotButton="0" quotePrefix="0" xfId="0">
      <alignment horizontal="center" vertical="center"/>
    </xf>
    <xf numFmtId="0" fontId="3" fillId="6" borderId="9" applyAlignment="1" pivotButton="0" quotePrefix="0" xfId="0">
      <alignment horizontal="center" vertical="center"/>
    </xf>
    <xf numFmtId="0" fontId="3" fillId="6" borderId="5" applyAlignment="1" pivotButton="0" quotePrefix="0" xfId="0">
      <alignment horizontal="center" vertical="center"/>
    </xf>
    <xf numFmtId="0" fontId="3" fillId="6" borderId="7" applyAlignment="1" pivotButton="0" quotePrefix="0" xfId="0">
      <alignment horizontal="center" vertical="center"/>
    </xf>
    <xf numFmtId="0" fontId="3" fillId="6" borderId="10" applyAlignment="1" pivotButton="0" quotePrefix="0" xfId="0">
      <alignment horizontal="center" vertical="center"/>
    </xf>
    <xf numFmtId="0" fontId="3" fillId="6" borderId="0" applyAlignment="1" pivotButton="0" quotePrefix="0" xfId="0">
      <alignment horizontal="center" vertical="center"/>
    </xf>
    <xf numFmtId="0" fontId="3" fillId="6" borderId="28" applyAlignment="1" pivotButton="0" quotePrefix="0" xfId="0">
      <alignment horizontal="center" vertical="center"/>
    </xf>
    <xf numFmtId="0" fontId="2" fillId="2" borderId="0" applyAlignment="1" pivotButton="0" quotePrefix="0" xfId="0">
      <alignment horizontal="center" vertical="center"/>
    </xf>
    <xf numFmtId="0" fontId="9" fillId="5" borderId="12" applyAlignment="1" pivotButton="0" quotePrefix="0" xfId="0">
      <alignment horizontal="center" vertical="center" wrapText="1"/>
    </xf>
    <xf numFmtId="0" fontId="9" fillId="5" borderId="13" applyAlignment="1" pivotButton="0" quotePrefix="0" xfId="0">
      <alignment horizontal="center" vertical="center" wrapText="1"/>
    </xf>
    <xf numFmtId="0" fontId="9" fillId="5" borderId="4" applyAlignment="1" pivotButton="0" quotePrefix="0" xfId="0">
      <alignment horizontal="center" vertical="center" wrapText="1"/>
    </xf>
    <xf numFmtId="0" fontId="9" fillId="5" borderId="26" applyAlignment="1" pivotButton="0" quotePrefix="0" xfId="0">
      <alignment horizontal="center" vertical="center" wrapText="1"/>
    </xf>
    <xf numFmtId="0" fontId="2" fillId="4" borderId="0" applyAlignment="1" pivotButton="0" quotePrefix="0" xfId="0">
      <alignment horizontal="center" vertical="center"/>
    </xf>
    <xf numFmtId="0" fontId="6" fillId="4" borderId="0" applyAlignment="1" pivotButton="0" quotePrefix="0" xfId="0">
      <alignment horizontal="center" vertical="center"/>
    </xf>
    <xf numFmtId="0" fontId="9" fillId="5" borderId="11" applyAlignment="1" pivotButton="0" quotePrefix="0" xfId="0">
      <alignment horizontal="center" vertical="center" wrapText="1"/>
    </xf>
    <xf numFmtId="0" fontId="7" fillId="6" borderId="1" applyAlignment="1" pivotButton="0" quotePrefix="0" xfId="0">
      <alignment horizontal="center" vertical="center" wrapText="1"/>
    </xf>
    <xf numFmtId="0" fontId="9" fillId="5" borderId="7" applyAlignment="1" pivotButton="0" quotePrefix="0" xfId="0">
      <alignment horizontal="center" vertical="center" wrapText="1"/>
    </xf>
    <xf numFmtId="0" fontId="9" fillId="5" borderId="27" applyAlignment="1" pivotButton="0" quotePrefix="0" xfId="0">
      <alignment horizontal="center" vertical="center" wrapText="1"/>
    </xf>
    <xf numFmtId="0" fontId="7" fillId="2" borderId="14" applyAlignment="1" pivotButton="0" quotePrefix="0" xfId="0">
      <alignment horizontal="center" vertical="center" wrapText="1"/>
    </xf>
    <xf numFmtId="0" fontId="15" fillId="2" borderId="34" applyAlignment="1" pivotButton="0" quotePrefix="0" xfId="0">
      <alignment horizontal="center" vertical="center" wrapText="1"/>
    </xf>
    <xf numFmtId="0" fontId="15" fillId="2" borderId="14" applyAlignment="1" pivotButton="0" quotePrefix="0" xfId="0">
      <alignment horizontal="center" vertical="center" wrapText="1"/>
    </xf>
    <xf numFmtId="9" fontId="15" fillId="2" borderId="14" applyAlignment="1" pivotButton="0" quotePrefix="0" xfId="0">
      <alignment horizontal="center" vertical="center" wrapText="1"/>
    </xf>
    <xf numFmtId="0" fontId="15" fillId="2" borderId="14" applyAlignment="1" pivotButton="0" quotePrefix="0" xfId="0">
      <alignment horizontal="justify" vertical="center" wrapText="1"/>
    </xf>
    <xf numFmtId="0" fontId="15" fillId="2" borderId="14" applyAlignment="1" pivotButton="0" quotePrefix="0" xfId="0">
      <alignment horizontal="center" vertical="center" wrapText="1"/>
    </xf>
    <xf numFmtId="17" fontId="15" fillId="2" borderId="14" applyAlignment="1" pivotButton="0" quotePrefix="0" xfId="0">
      <alignment horizontal="center" vertical="center" wrapText="1"/>
    </xf>
    <xf numFmtId="9" fontId="7" fillId="12" borderId="37" applyAlignment="1" pivotButton="0" quotePrefix="0" xfId="1">
      <alignment horizontal="center" vertical="center" wrapText="1"/>
    </xf>
    <xf numFmtId="0" fontId="15" fillId="2" borderId="35" applyAlignment="1" pivotButton="0" quotePrefix="0" xfId="0">
      <alignment horizontal="center" vertical="center" wrapText="1"/>
    </xf>
    <xf numFmtId="9" fontId="7" fillId="12" borderId="38" applyAlignment="1" pivotButton="0" quotePrefix="0" xfId="1">
      <alignment horizontal="center" vertical="center" wrapText="1"/>
    </xf>
    <xf numFmtId="9" fontId="7" fillId="12" borderId="39" applyAlignment="1" pivotButton="0" quotePrefix="0" xfId="1">
      <alignment horizontal="center" vertical="center" wrapText="1"/>
    </xf>
    <xf numFmtId="9" fontId="15" fillId="2" borderId="34" applyAlignment="1" pivotButton="0" quotePrefix="0" xfId="0">
      <alignment horizontal="center" vertical="center" wrapText="1"/>
    </xf>
    <xf numFmtId="0" fontId="0" fillId="0" borderId="14" applyAlignment="1" pivotButton="0" quotePrefix="0" xfId="0">
      <alignment horizontal="justify" vertical="center"/>
    </xf>
    <xf numFmtId="0" fontId="0" fillId="0" borderId="14" applyAlignment="1" pivotButton="0" quotePrefix="0" xfId="0">
      <alignment horizontal="justify" vertical="center" wrapText="1"/>
    </xf>
    <xf numFmtId="0" fontId="7" fillId="2" borderId="34" applyAlignment="1" pivotButton="0" quotePrefix="0" xfId="0">
      <alignment horizontal="center" vertical="center" wrapText="1"/>
    </xf>
    <xf numFmtId="9" fontId="15" fillId="2" borderId="35" applyAlignment="1" pivotButton="0" quotePrefix="0" xfId="0">
      <alignment horizontal="center" vertical="center" wrapText="1"/>
    </xf>
    <xf numFmtId="0" fontId="7" fillId="2" borderId="35" applyAlignment="1" pivotButton="0" quotePrefix="0" xfId="0">
      <alignment horizontal="center" vertical="center" wrapText="1"/>
    </xf>
    <xf numFmtId="0" fontId="15" fillId="2" borderId="36" applyAlignment="1" pivotButton="0" quotePrefix="0" xfId="0">
      <alignment horizontal="center" vertical="center" wrapText="1"/>
    </xf>
    <xf numFmtId="9" fontId="15" fillId="2" borderId="36" applyAlignment="1" pivotButton="0" quotePrefix="0" xfId="0">
      <alignment horizontal="center" vertical="center" wrapText="1"/>
    </xf>
    <xf numFmtId="0" fontId="7" fillId="2" borderId="36" applyAlignment="1" pivotButton="0" quotePrefix="0" xfId="0">
      <alignment horizontal="center" vertical="center" wrapText="1"/>
    </xf>
    <xf numFmtId="0" fontId="17" fillId="2" borderId="0" applyAlignment="1" pivotButton="0" quotePrefix="0" xfId="0">
      <alignment horizontal="center" wrapText="1"/>
    </xf>
    <xf numFmtId="0" fontId="18" fillId="2" borderId="0" applyAlignment="1" pivotButton="0" quotePrefix="0" xfId="0">
      <alignment horizontal="right" vertical="center" wrapText="1"/>
    </xf>
    <xf numFmtId="0" fontId="7" fillId="4" borderId="0" pivotButton="0" quotePrefix="0" xfId="0"/>
    <xf numFmtId="0" fontId="3" fillId="4" borderId="0" applyAlignment="1" pivotButton="0" quotePrefix="0" xfId="0">
      <alignment horizontal="center" vertical="center"/>
    </xf>
    <xf numFmtId="0" fontId="7" fillId="4" borderId="0" applyAlignment="1" pivotButton="0" quotePrefix="0" xfId="0">
      <alignment vertical="center"/>
    </xf>
    <xf numFmtId="0" fontId="5" fillId="4" borderId="0" applyAlignment="1" pivotButton="0" quotePrefix="0" xfId="0">
      <alignment horizontal="center" vertical="top"/>
    </xf>
    <xf numFmtId="0" fontId="10" fillId="3" borderId="0" applyAlignment="1" pivotButton="0" quotePrefix="0" xfId="0">
      <alignment horizontal="left" vertical="top"/>
    </xf>
    <xf numFmtId="0" fontId="5" fillId="2" borderId="2" applyAlignment="1" pivotButton="0" quotePrefix="0" xfId="0">
      <alignment horizontal="center"/>
    </xf>
    <xf numFmtId="0" fontId="0" fillId="0" borderId="9" pivotButton="0" quotePrefix="0" xfId="0"/>
    <xf numFmtId="0" fontId="0" fillId="0" borderId="49" pivotButton="0" quotePrefix="0" xfId="0"/>
    <xf numFmtId="0" fontId="0" fillId="0" borderId="50" pivotButton="0" quotePrefix="0" xfId="0"/>
    <xf numFmtId="0" fontId="0" fillId="0" borderId="8" pivotButton="0" quotePrefix="0" xfId="0"/>
    <xf numFmtId="0" fontId="0" fillId="0" borderId="3" pivotButton="0" quotePrefix="0" xfId="0"/>
    <xf numFmtId="0" fontId="0" fillId="0" borderId="6" pivotButton="0" quotePrefix="0" xfId="0"/>
    <xf numFmtId="0" fontId="0" fillId="0" borderId="47" pivotButton="0" quotePrefix="0" xfId="0"/>
    <xf numFmtId="0" fontId="0" fillId="0" borderId="48" pivotButton="0" quotePrefix="0" xfId="0"/>
    <xf numFmtId="0" fontId="0" fillId="0" borderId="7" pivotButton="0" quotePrefix="0" xfId="0"/>
    <xf numFmtId="0" fontId="0" fillId="0" borderId="10" pivotButton="0" quotePrefix="0" xfId="0"/>
    <xf numFmtId="0" fontId="0" fillId="0" borderId="53" pivotButton="0" quotePrefix="0" xfId="0"/>
    <xf numFmtId="0" fontId="0" fillId="0" borderId="54" pivotButton="0" quotePrefix="0" xfId="0"/>
    <xf numFmtId="0" fontId="0" fillId="0" borderId="55" pivotButton="0" quotePrefix="0" xfId="0"/>
    <xf numFmtId="0" fontId="8" fillId="7" borderId="35" applyAlignment="1" pivotButton="0" quotePrefix="0" xfId="0">
      <alignment horizontal="center" vertical="center" wrapText="1"/>
    </xf>
    <xf numFmtId="0" fontId="0" fillId="0" borderId="33" pivotButton="0" quotePrefix="0" xfId="0"/>
    <xf numFmtId="0" fontId="0" fillId="0" borderId="32" pivotButton="0" quotePrefix="0" xfId="0"/>
    <xf numFmtId="0" fontId="3" fillId="6" borderId="12" applyAlignment="1" pivotButton="0" quotePrefix="0" xfId="0">
      <alignment horizontal="center" vertical="center"/>
    </xf>
    <xf numFmtId="0" fontId="0" fillId="0" borderId="5" pivotButton="0" quotePrefix="0" xfId="0"/>
    <xf numFmtId="0" fontId="0" fillId="0" borderId="28" pivotButton="0" quotePrefix="0" xfId="0"/>
    <xf numFmtId="0" fontId="9" fillId="5" borderId="2" applyAlignment="1" pivotButton="0" quotePrefix="0" xfId="0">
      <alignment horizontal="center" vertical="center" wrapText="1"/>
    </xf>
    <xf numFmtId="0" fontId="9" fillId="5" borderId="44" applyAlignment="1" pivotButton="0" quotePrefix="0" xfId="0">
      <alignment horizontal="center" vertical="center" wrapText="1"/>
    </xf>
    <xf numFmtId="0" fontId="0" fillId="0" borderId="11" pivotButton="0" quotePrefix="0" xfId="0"/>
    <xf numFmtId="0" fontId="0" fillId="0" borderId="27" pivotButton="0" quotePrefix="0" xfId="0"/>
    <xf numFmtId="9" fontId="7" fillId="12" borderId="56" applyAlignment="1" pivotButton="0" quotePrefix="0" xfId="1">
      <alignment horizontal="center" vertical="center" wrapText="1"/>
    </xf>
    <xf numFmtId="0" fontId="0" fillId="0" borderId="35" pivotButton="0" quotePrefix="0" xfId="0"/>
    <xf numFmtId="0" fontId="0" fillId="0" borderId="38" pivotButton="0" quotePrefix="0" xfId="0"/>
    <xf numFmtId="0" fontId="0" fillId="0" borderId="36" pivotButton="0" quotePrefix="0" xfId="0"/>
    <xf numFmtId="0" fontId="0" fillId="0" borderId="39" pivotButton="0" quotePrefix="0" xfId="0"/>
    <xf numFmtId="0" fontId="0" fillId="0" borderId="0" applyProtection="1" pivotButton="0" quotePrefix="0" xfId="0">
      <protection locked="0" hidden="0"/>
    </xf>
    <xf numFmtId="0" fontId="5" fillId="2" borderId="1" applyAlignment="1" pivotButton="0" quotePrefix="0" xfId="0">
      <alignment horizontal="center" vertical="center"/>
    </xf>
    <xf numFmtId="0" fontId="7" fillId="2" borderId="1" applyAlignment="1" pivotButton="0" quotePrefix="0" xfId="0">
      <alignment horizontal="center" vertical="center" wrapText="1"/>
    </xf>
    <xf numFmtId="0" fontId="19" fillId="2" borderId="1" applyAlignment="1" pivotButton="0" quotePrefix="0" xfId="0">
      <alignment horizontal="center" vertical="center" wrapText="1"/>
    </xf>
    <xf numFmtId="0" fontId="0" fillId="0" borderId="29" pivotButton="0" quotePrefix="0" xfId="0"/>
    <xf numFmtId="0" fontId="0" fillId="0" borderId="9" applyProtection="1" pivotButton="0" quotePrefix="0" xfId="0">
      <protection locked="0" hidden="0"/>
    </xf>
    <xf numFmtId="0" fontId="0" fillId="0" borderId="31" pivotButton="0" quotePrefix="0" xfId="0"/>
    <xf numFmtId="0" fontId="0" fillId="0" borderId="59" pivotButton="0" quotePrefix="0" xfId="0"/>
    <xf numFmtId="0" fontId="0" fillId="0" borderId="62" pivotButton="0" quotePrefix="0" xfId="0"/>
    <xf numFmtId="0" fontId="0" fillId="0" borderId="63" pivotButton="0" quotePrefix="0" xfId="0"/>
    <xf numFmtId="0" fontId="0" fillId="0" borderId="64" pivotButton="0" quotePrefix="0" xfId="0"/>
    <xf numFmtId="0" fontId="0" fillId="0" borderId="8" applyProtection="1" pivotButton="0" quotePrefix="0" xfId="0">
      <protection locked="0" hidden="0"/>
    </xf>
    <xf numFmtId="0" fontId="0" fillId="0" borderId="3" applyProtection="1" pivotButton="0" quotePrefix="0" xfId="0">
      <protection locked="0" hidden="0"/>
    </xf>
    <xf numFmtId="0" fontId="8" fillId="2" borderId="1" applyAlignment="1" applyProtection="1" pivotButton="0" quotePrefix="0" xfId="0">
      <alignment horizontal="center" vertical="center" wrapText="1"/>
      <protection locked="0" hidden="0"/>
    </xf>
    <xf numFmtId="0" fontId="3" fillId="2" borderId="1" applyAlignment="1" applyProtection="1" pivotButton="0" quotePrefix="0" xfId="0">
      <alignment horizontal="center" vertical="center" wrapText="1"/>
      <protection locked="0" hidden="0"/>
    </xf>
    <xf numFmtId="0" fontId="0" fillId="0" borderId="5" applyProtection="1" pivotButton="0" quotePrefix="0" xfId="0">
      <protection locked="0" hidden="0"/>
    </xf>
    <xf numFmtId="0" fontId="0" fillId="0" borderId="7" applyProtection="1" pivotButton="0" quotePrefix="0" xfId="0">
      <protection locked="0" hidden="0"/>
    </xf>
    <xf numFmtId="0" fontId="0" fillId="0" borderId="29" applyProtection="1" pivotButton="0" quotePrefix="0" xfId="0">
      <protection locked="0" hidden="0"/>
    </xf>
    <xf numFmtId="0" fontId="0" fillId="0" borderId="6" applyProtection="1" pivotButton="0" quotePrefix="0" xfId="0">
      <protection locked="0" hidden="0"/>
    </xf>
    <xf numFmtId="0" fontId="0" fillId="0" borderId="28" applyProtection="1" pivotButton="0" quotePrefix="0" xfId="0">
      <protection locked="0" hidden="0"/>
    </xf>
    <xf numFmtId="0" fontId="0" fillId="0" borderId="10" applyProtection="1" pivotButton="0" quotePrefix="0" xfId="0">
      <protection locked="0" hidden="0"/>
    </xf>
    <xf numFmtId="0" fontId="8" fillId="5" borderId="3" applyAlignment="1" pivotButton="0" quotePrefix="0" xfId="0">
      <alignment horizontal="center" vertical="center" wrapText="1"/>
    </xf>
    <xf numFmtId="0" fontId="8" fillId="7" borderId="11" applyAlignment="1" pivotButton="0" quotePrefix="0" xfId="0">
      <alignment horizontal="center" vertical="center"/>
    </xf>
    <xf numFmtId="0" fontId="0" fillId="0" borderId="41" applyProtection="1" pivotButton="0" quotePrefix="0" xfId="0">
      <protection locked="0" hidden="0"/>
    </xf>
    <xf numFmtId="0" fontId="0" fillId="0" borderId="42" applyProtection="1" pivotButton="0" quotePrefix="0" xfId="0">
      <protection locked="0" hidden="0"/>
    </xf>
    <xf numFmtId="0" fontId="0" fillId="0" borderId="21" applyProtection="1" pivotButton="0" quotePrefix="0" xfId="0">
      <protection locked="0" hidden="0"/>
    </xf>
    <xf numFmtId="0" fontId="0" fillId="0" borderId="19" applyProtection="1" pivotButton="0" quotePrefix="0" xfId="0">
      <protection locked="0" hidden="0"/>
    </xf>
    <xf numFmtId="0" fontId="0" fillId="0" borderId="31" applyProtection="1" pivotButton="0" quotePrefix="0" xfId="0">
      <protection locked="0" hidden="0"/>
    </xf>
    <xf numFmtId="0" fontId="0" fillId="0" borderId="59" applyProtection="1" pivotButton="0" quotePrefix="0" xfId="0">
      <protection locked="0" hidden="0"/>
    </xf>
    <xf numFmtId="0" fontId="0" fillId="0" borderId="41" pivotButton="0" quotePrefix="0" xfId="0"/>
    <xf numFmtId="0" fontId="0" fillId="0" borderId="42" pivotButton="0" quotePrefix="0" xfId="0"/>
    <xf numFmtId="0" fontId="0" fillId="0" borderId="13" pivotButton="0" quotePrefix="0" xfId="0"/>
    <xf numFmtId="0" fontId="31" fillId="2" borderId="2" applyAlignment="1" pivotButton="0" quotePrefix="0" xfId="0">
      <alignment horizontal="center" vertical="center" wrapText="1"/>
    </xf>
    <xf numFmtId="0" fontId="0" fillId="0" borderId="19" pivotButton="0" quotePrefix="0" xfId="0"/>
    <xf numFmtId="0" fontId="0" fillId="0" borderId="58" pivotButton="0" quotePrefix="0" xfId="0"/>
    <xf numFmtId="0" fontId="0" fillId="0" borderId="21" pivotButton="0" quotePrefix="0" xfId="0"/>
    <xf numFmtId="0" fontId="0" fillId="0" borderId="57" pivotButton="0" quotePrefix="0" xfId="0"/>
    <xf numFmtId="0" fontId="0" fillId="0" borderId="69" pivotButton="0" quotePrefix="0" xfId="0"/>
    <xf numFmtId="0" fontId="0" fillId="0" borderId="71" pivotButton="0" quotePrefix="0" xfId="0"/>
    <xf numFmtId="0" fontId="0" fillId="0" borderId="72" pivotButton="0" quotePrefix="0" xfId="0"/>
    <xf numFmtId="0" fontId="0" fillId="0" borderId="70" pivotButton="0" quotePrefix="0" xfId="0"/>
    <xf numFmtId="0" fontId="15" fillId="0" borderId="17" applyAlignment="1" pivotButton="0" quotePrefix="0" xfId="0">
      <alignment horizontal="justify" vertical="justify"/>
    </xf>
    <xf numFmtId="0" fontId="0" fillId="0" borderId="22" pivotButton="0" quotePrefix="0" xfId="0"/>
    <xf numFmtId="0" fontId="15" fillId="0" borderId="17" applyAlignment="1" pivotButton="0" quotePrefix="0" xfId="0">
      <alignment horizontal="justify" vertical="center" wrapText="1"/>
    </xf>
    <xf numFmtId="0" fontId="17" fillId="0" borderId="14" applyAlignment="1" pivotButton="0" quotePrefix="0" xfId="0">
      <alignment horizontal="center" vertical="center" wrapText="1"/>
    </xf>
    <xf numFmtId="0" fontId="17" fillId="0" borderId="17" applyAlignment="1" pivotButton="0" quotePrefix="0" xfId="0">
      <alignment horizontal="justify" vertical="center" wrapText="1"/>
    </xf>
    <xf numFmtId="0" fontId="17" fillId="0" borderId="16" applyAlignment="1" pivotButton="0" quotePrefix="0" xfId="0">
      <alignment horizontal="center" vertical="center" wrapText="1"/>
    </xf>
    <xf numFmtId="0" fontId="0" fillId="0" borderId="66" pivotButton="0" quotePrefix="0" xfId="0"/>
    <xf numFmtId="0" fontId="0" fillId="0" borderId="67" pivotButton="0" quotePrefix="0" xfId="0"/>
  </cellXfs>
  <cellStyles count="3">
    <cellStyle name="Normal" xfId="0" builtinId="0"/>
    <cellStyle name="Porcentaje" xfId="1" builtinId="5"/>
    <cellStyle name="Hipervínculo" xfId="2" builtinId="8"/>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externalLink" Target="/xl/externalLinks/externalLink1.xml" Id="rId7"/><Relationship Type="http://schemas.openxmlformats.org/officeDocument/2006/relationships/styles" Target="styles.xml" Id="rId8"/><Relationship Type="http://schemas.openxmlformats.org/officeDocument/2006/relationships/theme" Target="theme/theme1.xml" Id="rId9"/></Relationships>
</file>

<file path=xl/charts/chart1.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'ADO-2'!$D$46:$E$46</f>
              <strCache>
                <ptCount val="2"/>
                <pt idx="0">
                  <v>JUNIO</v>
                </pt>
                <pt idx="1">
                  <v>DICIEMBRE</v>
                </pt>
              </strCache>
            </strRef>
          </cat>
          <val>
            <numRef>
              <f>'ADO-2'!$D$49:$E$49</f>
              <numCache>
                <formatCode>0%</formatCode>
                <ptCount val="2"/>
                <pt idx="0">
                  <v>0.8100000000000001</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'ADO-2'!$D$46:$E$46</f>
              <strCache>
                <ptCount val="2"/>
                <pt idx="0">
                  <v>JUNIO</v>
                </pt>
                <pt idx="1">
                  <v>DICIEMBRE</v>
                </pt>
              </strCache>
            </strRef>
          </cat>
          <val>
            <numRef>
              <f>'ADO-2'!$D$50:$E$50</f>
              <numCache>
                <formatCode>0%</formatCode>
                <ptCount val="2"/>
                <pt idx="0">
                  <v>0.3</v>
                </pt>
                <pt idx="1">
                  <v>0.6</v>
                </pt>
              </numCache>
            </numRef>
          </val>
        </ser>
        <dLbls>
          <showLegendKey val="0"/>
          <showVal val="1"/>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15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'ADO-3'!$D$46:$G$46</f>
              <strCache>
                <ptCount val="4"/>
                <pt idx="0">
                  <v>MARZO</v>
                </pt>
                <pt idx="1">
                  <v>JUNIO</v>
                </pt>
                <pt idx="2">
                  <v>SEPTIEMBRE</v>
                </pt>
                <pt idx="3">
                  <v>DICIEMBRE</v>
                </pt>
              </strCache>
            </strRef>
          </cat>
          <val>
            <numRef>
              <f>'ADO-3'!$D$49:$G$49</f>
              <numCache>
                <formatCode>0%</formatCode>
                <ptCount val="4"/>
                <pt idx="0">
                  <v>0.9769230769230769</v>
                </pt>
                <pt idx="1">
                  <v>0.9805825242718447</v>
                </pt>
                <pt idx="2">
                  <v>0</v>
                </pt>
                <pt idx="3">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'ADO-3'!$D$46:$G$46</f>
              <strCache>
                <ptCount val="4"/>
                <pt idx="0">
                  <v>MARZO</v>
                </pt>
                <pt idx="1">
                  <v>JUNIO</v>
                </pt>
                <pt idx="2">
                  <v>SEPTIEMBRE</v>
                </pt>
                <pt idx="3">
                  <v>DICIEMBRE</v>
                </pt>
              </strCache>
            </strRef>
          </cat>
          <val>
            <numRef>
              <f>'ADO-3'!$D$50:$G$50</f>
              <numCache>
                <formatCode>0%</formatCode>
                <ptCount val="4"/>
                <pt idx="0">
                  <v>0.97</v>
                </pt>
                <pt idx="1">
                  <v>0.97</v>
                </pt>
                <pt idx="2">
                  <v>0.97</v>
                </pt>
                <pt idx="3">
                  <v>0.97</v>
                </pt>
              </numCache>
            </numRef>
          </val>
        </ser>
        <dLbls>
          <showLegendKey val="0"/>
          <showVal val="1"/>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15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omments/comment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s>
</file>

<file path=xl/drawings/_rels/drawing2.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4.png" Id="rId2"/><Relationship Type="http://schemas.openxmlformats.org/officeDocument/2006/relationships/image" Target="/xl/media/image5.png" Id="rId3"/></Relationships>
</file>

<file path=xl/drawings/_rels/drawing3.xml.rels><Relationships xmlns="http://schemas.openxmlformats.org/package/2006/relationships"><Relationship Type="http://schemas.openxmlformats.org/officeDocument/2006/relationships/chart" Target="/xl/charts/chart2.xml" Id="rId1"/><Relationship Type="http://schemas.openxmlformats.org/officeDocument/2006/relationships/image" Target="/xl/media/image6.png" Id="rId2"/><Relationship Type="http://schemas.openxmlformats.org/officeDocument/2006/relationships/image" Target="/xl/media/image7.png" Id="rId3"/></Relationships>
</file>

<file path=xl/drawings/_rels/drawing4.xml.rels><Relationships xmlns="http://schemas.openxmlformats.org/package/2006/relationships"><Relationship Type="http://schemas.openxmlformats.org/officeDocument/2006/relationships/image" Target="/xl/media/image8.png" Id="rId1"/></Relationships>
</file>

<file path=xl/drawings/_rels/drawing5.xml.rels><Relationships xmlns="http://schemas.openxmlformats.org/package/2006/relationships"><Relationship Type="http://schemas.openxmlformats.org/officeDocument/2006/relationships/image" Target="/xl/media/image9.png" Id="rId1"/></Relationships>
</file>

<file path=xl/drawings/drawing1.xml><?xml version="1.0" encoding="utf-8"?>
<wsDr xmlns="http://schemas.openxmlformats.org/drawingml/2006/spreadsheetDrawing">
  <twoCellAnchor editAs="oneCell">
    <from>
      <col>1</col>
      <colOff>979715</colOff>
      <row>1</row>
      <rowOff>95249</rowOff>
    </from>
    <to>
      <col>2</col>
      <colOff>359355</colOff>
      <row>4</row>
      <rowOff>231322</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074965" y="285749"/>
          <a:ext cx="808390" cy="1211037"/>
        </a:xfrm>
        <a:prstGeom xmlns:a="http://schemas.openxmlformats.org/drawingml/2006/main" prst="rect">
          <avLst/>
        </a:prstGeom>
        <a:ln xmlns:a="http://schemas.openxmlformats.org/drawingml/2006/main">
          <a:prstDash val="solid"/>
        </a:ln>
      </spPr>
    </pic>
    <clientData/>
  </twoCellAnchor>
  <twoCellAnchor editAs="oneCell">
    <from>
      <col>20</col>
      <colOff>225786</colOff>
      <row>23</row>
      <rowOff>392906</rowOff>
    </from>
    <to>
      <col>20</col>
      <colOff>657226</colOff>
      <row>23</row>
      <rowOff>942975</rowOff>
    </to>
    <pic>
      <nvPicPr>
        <cNvPr id="4" name="Imagen 3">
          <a:hlinkClick xmlns:a="http://schemas.openxmlformats.org/drawingml/2006/main" xmlns:r="http://schemas.openxmlformats.org/officeDocument/2006/relationships" r:id="rId2"/>
        </cNvPr>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26333811" y="12584906"/>
          <a:ext cx="431440" cy="550069"/>
        </a:xfrm>
        <a:prstGeom xmlns:a="http://schemas.openxmlformats.org/drawingml/2006/main" prst="rect">
          <avLst/>
        </a:prstGeom>
        <a:ln xmlns:a="http://schemas.openxmlformats.org/drawingml/2006/main">
          <a:prstDash val="solid"/>
        </a:ln>
      </spPr>
    </pic>
    <clientData/>
  </twoCellAnchor>
  <twoCellAnchor editAs="oneCell">
    <from>
      <col>20</col>
      <colOff>239639</colOff>
      <row>16</row>
      <rowOff>753125</rowOff>
    </from>
    <to>
      <col>20</col>
      <colOff>686418</colOff>
      <row>17</row>
      <rowOff>276225</rowOff>
    </to>
    <pic>
      <nvPicPr>
        <cNvPr id="5" name="Imagen 4">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26347664" y="7582550"/>
          <a:ext cx="446779" cy="656575"/>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oneCell">
    <from>
      <col>1</col>
      <colOff>158750</colOff>
      <row>1</row>
      <rowOff>63500</rowOff>
    </from>
    <to>
      <col>1</col>
      <colOff>730250</colOff>
      <row>4</row>
      <rowOff>125905</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520700" y="254000"/>
          <a:ext cx="571500" cy="862505"/>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1</col>
      <colOff>171450</colOff>
      <row>1</row>
      <rowOff>47625</rowOff>
    </from>
    <to>
      <col>1</col>
      <colOff>638175</colOff>
      <row>4</row>
      <rowOff>137218</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447675" y="238125"/>
          <a:ext cx="466725" cy="699193"/>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Users/ypanqueva/Downloads/ESGr027_V8-ADO.xlsm"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MATRIZ DE INDICADORES"/>
      <sheetName val="ADO-2"/>
      <sheetName val="Propuesta 1"/>
      <sheetName val="ADO-3"/>
      <sheetName val="Hoja2"/>
      <sheetName val="ACTUALIZACIONES"/>
      <sheetName val="AFI-2"/>
      <sheetName val="SAC-1"/>
      <sheetName val="Hoja1"/>
      <sheetName val="ITEM"/>
    </sheetNames>
    <sheetDataSet>
      <sheetData sheetId="0" refreshError="1"/>
      <sheetData sheetId="1" refreshError="1">
        <row r="50">
          <cell r="D50">
            <v>0.6</v>
          </cell>
        </row>
      </sheetData>
      <sheetData sheetId="2" refreshError="1"/>
      <sheetData sheetId="3" refreshError="1">
        <row r="50">
          <cell r="D50">
            <v>0.97</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sheet1.xml><?xml version="1.0" encoding="utf-8"?>
<worksheet xmlns="http://schemas.openxmlformats.org/spreadsheetml/2006/main">
  <sheetPr codeName="Hoja1">
    <tabColor rgb="FF0F3D38"/>
    <outlinePr summaryBelow="1" summaryRight="1"/>
    <pageSetUpPr fitToPage="1"/>
  </sheetPr>
  <dimension ref="A1:AU72"/>
  <sheetViews>
    <sheetView tabSelected="1" view="pageBreakPreview" zoomScaleNormal="55" zoomScaleSheetLayoutView="100" workbookViewId="0">
      <selection activeCell="B2" sqref="B2:C5"/>
    </sheetView>
  </sheetViews>
  <sheetFormatPr baseColWidth="10" defaultColWidth="11.42578125" defaultRowHeight="15"/>
  <cols>
    <col width="1.42578125" customWidth="1" style="225" min="1" max="1"/>
    <col width="21.42578125" customWidth="1" style="283" min="2" max="2"/>
    <col width="20.42578125" customWidth="1" style="284" min="3" max="3"/>
    <col width="25.5703125" customWidth="1" style="285" min="4" max="4"/>
    <col width="26.7109375" customWidth="1" style="283" min="5" max="7"/>
    <col width="20.42578125" customWidth="1" style="284" min="8" max="17"/>
    <col width="22.140625" customWidth="1" style="286" min="18" max="18"/>
    <col width="16.140625" customWidth="1" style="225" min="19" max="20"/>
    <col width="13" customWidth="1" style="225" min="21" max="21"/>
    <col width="2.5703125" customWidth="1" style="287" min="22" max="22"/>
    <col width="11.42578125" customWidth="1" style="225" min="23" max="47"/>
    <col width="11.42578125" customWidth="1" style="226" min="48" max="16384"/>
  </cols>
  <sheetData>
    <row r="1">
      <c r="A1" s="219" t="n"/>
      <c r="B1" s="220" t="n"/>
      <c r="C1" s="221" t="n"/>
      <c r="D1" s="222" t="n"/>
      <c r="E1" s="220" t="n"/>
      <c r="F1" s="220" t="n"/>
      <c r="G1" s="220" t="n"/>
      <c r="H1" s="221" t="n"/>
      <c r="I1" s="221" t="n"/>
      <c r="J1" s="221" t="n"/>
      <c r="K1" s="221" t="n"/>
      <c r="L1" s="221" t="n"/>
      <c r="M1" s="221" t="n"/>
      <c r="N1" s="221" t="n"/>
      <c r="O1" s="221" t="n"/>
      <c r="P1" s="221" t="n"/>
      <c r="Q1" s="221" t="n"/>
      <c r="R1" s="223" t="n"/>
      <c r="S1" s="219" t="n"/>
      <c r="T1" s="219" t="n"/>
      <c r="U1" s="219" t="n"/>
      <c r="V1" s="224" t="n"/>
    </row>
    <row r="2" ht="27" customHeight="1">
      <c r="A2" s="219" t="n"/>
      <c r="B2" s="288" t="n"/>
      <c r="C2" s="289" t="n"/>
      <c r="D2" s="229" t="inlineStr">
        <is>
          <t>MACROPROCESO ESTRATÉGICO</t>
        </is>
      </c>
      <c r="E2" s="290" t="n"/>
      <c r="F2" s="290" t="n"/>
      <c r="G2" s="290" t="n"/>
      <c r="H2" s="290" t="n"/>
      <c r="I2" s="290" t="n"/>
      <c r="J2" s="290" t="n"/>
      <c r="K2" s="290" t="n"/>
      <c r="L2" s="290" t="n"/>
      <c r="M2" s="290" t="n"/>
      <c r="N2" s="290" t="n"/>
      <c r="O2" s="290" t="n"/>
      <c r="P2" s="290" t="n"/>
      <c r="Q2" s="290" t="n"/>
      <c r="R2" s="291" t="n"/>
      <c r="S2" s="231" t="inlineStr">
        <is>
          <t>CÓDIGO: ESGr027</t>
        </is>
      </c>
      <c r="T2" s="292" t="n"/>
      <c r="U2" s="293" t="n"/>
      <c r="V2" s="224" t="n"/>
    </row>
    <row r="3" ht="34.5" customHeight="1">
      <c r="A3" s="219" t="n"/>
      <c r="B3" s="294" t="n"/>
      <c r="D3" s="229" t="inlineStr">
        <is>
          <t>PROCESO GESTIÓN SISTEMAS INTEGRADOS - CALIDAD</t>
        </is>
      </c>
      <c r="E3" s="290" t="n"/>
      <c r="F3" s="290" t="n"/>
      <c r="G3" s="290" t="n"/>
      <c r="H3" s="290" t="n"/>
      <c r="I3" s="290" t="n"/>
      <c r="J3" s="290" t="n"/>
      <c r="K3" s="290" t="n"/>
      <c r="L3" s="290" t="n"/>
      <c r="M3" s="290" t="n"/>
      <c r="N3" s="290" t="n"/>
      <c r="O3" s="290" t="n"/>
      <c r="P3" s="290" t="n"/>
      <c r="Q3" s="290" t="n"/>
      <c r="R3" s="291" t="n"/>
      <c r="S3" s="231" t="inlineStr">
        <is>
          <t>VERSIÓN: 10</t>
        </is>
      </c>
      <c r="T3" s="292" t="n"/>
      <c r="U3" s="293" t="n"/>
      <c r="V3" s="224" t="n"/>
    </row>
    <row r="4" ht="23.25" customHeight="1">
      <c r="A4" s="219" t="n"/>
      <c r="B4" s="294" t="n"/>
      <c r="D4" s="229" t="inlineStr">
        <is>
          <t>MATRIZ Y FICHA DE MEDICIÓN DE INDICADORES Y SEGUIMIENTO A LOS PROCESOS DE GESTIÓN</t>
        </is>
      </c>
      <c r="E4" s="295" t="n"/>
      <c r="F4" s="295" t="n"/>
      <c r="G4" s="295" t="n"/>
      <c r="H4" s="295" t="n"/>
      <c r="I4" s="295" t="n"/>
      <c r="J4" s="295" t="n"/>
      <c r="K4" s="295" t="n"/>
      <c r="L4" s="295" t="n"/>
      <c r="M4" s="295" t="n"/>
      <c r="N4" s="295" t="n"/>
      <c r="O4" s="295" t="n"/>
      <c r="P4" s="295" t="n"/>
      <c r="Q4" s="295" t="n"/>
      <c r="R4" s="296" t="n"/>
      <c r="S4" s="235" t="inlineStr">
        <is>
          <t>VIGENCIA: 2026-02-26</t>
        </is>
      </c>
      <c r="T4" s="292" t="n"/>
      <c r="U4" s="293" t="n"/>
      <c r="V4" s="224" t="n"/>
    </row>
    <row r="5" ht="25.5" customHeight="1">
      <c r="A5" s="219" t="n"/>
      <c r="B5" s="297" t="n"/>
      <c r="C5" s="298" t="n"/>
      <c r="D5" s="299" t="n"/>
      <c r="E5" s="300" t="n"/>
      <c r="F5" s="300" t="n"/>
      <c r="G5" s="300" t="n"/>
      <c r="H5" s="300" t="n"/>
      <c r="I5" s="300" t="n"/>
      <c r="J5" s="300" t="n"/>
      <c r="K5" s="300" t="n"/>
      <c r="L5" s="300" t="n"/>
      <c r="M5" s="300" t="n"/>
      <c r="N5" s="300" t="n"/>
      <c r="O5" s="300" t="n"/>
      <c r="P5" s="300" t="n"/>
      <c r="Q5" s="300" t="n"/>
      <c r="R5" s="301" t="n"/>
      <c r="S5" s="231" t="inlineStr">
        <is>
          <t>PÁGINA: 1 de 4</t>
        </is>
      </c>
      <c r="T5" s="292" t="n"/>
      <c r="U5" s="293" t="n"/>
      <c r="V5" s="224" t="n"/>
    </row>
    <row r="6" ht="11.25" customHeight="1">
      <c r="A6" s="219" t="n"/>
      <c r="B6" s="238" t="n"/>
      <c r="C6" s="221" t="n"/>
      <c r="D6" s="222" t="n"/>
      <c r="E6" s="220" t="n"/>
      <c r="F6" s="220" t="n"/>
      <c r="G6" s="220" t="n"/>
      <c r="H6" s="221" t="n"/>
      <c r="I6" s="221" t="n"/>
      <c r="J6" s="221" t="n"/>
      <c r="K6" s="221" t="n"/>
      <c r="L6" s="221" t="n"/>
      <c r="M6" s="221" t="n"/>
      <c r="N6" s="221" t="n"/>
      <c r="O6" s="221" t="n"/>
      <c r="P6" s="221" t="n"/>
      <c r="Q6" s="221" t="n"/>
      <c r="R6" s="223" t="n"/>
      <c r="S6" s="219" t="n"/>
      <c r="T6" s="219" t="n"/>
      <c r="U6" s="219" t="n"/>
      <c r="V6" s="224" t="n"/>
    </row>
    <row r="7" ht="15" customHeight="1">
      <c r="A7" s="219" t="n"/>
      <c r="B7" s="238" t="n"/>
      <c r="C7" s="221" t="n"/>
      <c r="D7" s="221" t="n"/>
      <c r="E7" s="221" t="n"/>
      <c r="F7" s="221" t="n"/>
      <c r="G7" s="221" t="n"/>
      <c r="H7" s="221" t="n"/>
      <c r="I7" s="221" t="n"/>
      <c r="J7" s="221" t="n"/>
      <c r="K7" s="221" t="n"/>
      <c r="L7" s="221" t="n"/>
      <c r="M7" s="221" t="n"/>
      <c r="N7" s="221" t="n"/>
      <c r="O7" s="221" t="n"/>
      <c r="P7" s="221" t="n"/>
      <c r="Q7" s="302" t="inlineStr">
        <is>
          <t>FECHA DE ACTUALIZACIÓN:</t>
        </is>
      </c>
      <c r="R7" s="303" t="n"/>
      <c r="S7" s="241" t="inlineStr">
        <is>
          <t>AÑO</t>
        </is>
      </c>
      <c r="T7" s="241" t="inlineStr">
        <is>
          <t>MES</t>
        </is>
      </c>
      <c r="U7" s="241" t="inlineStr">
        <is>
          <t>DÍA</t>
        </is>
      </c>
      <c r="V7" s="224" t="n"/>
    </row>
    <row r="8" ht="15" customHeight="1">
      <c r="A8" s="219" t="n"/>
      <c r="B8" s="238" t="n"/>
      <c r="C8" s="221" t="n"/>
      <c r="D8" s="221" t="n"/>
      <c r="E8" s="221" t="n"/>
      <c r="F8" s="221" t="n"/>
      <c r="G8" s="221" t="n"/>
      <c r="H8" s="221" t="n"/>
      <c r="I8" s="221" t="n"/>
      <c r="J8" s="221" t="n"/>
      <c r="K8" s="221" t="n"/>
      <c r="L8" s="221" t="n"/>
      <c r="M8" s="221" t="n"/>
      <c r="N8" s="221" t="n"/>
      <c r="O8" s="221" t="n"/>
      <c r="P8" s="221" t="n"/>
      <c r="Q8" s="304" t="n"/>
      <c r="R8" s="303" t="n"/>
      <c r="S8" s="242" t="n"/>
      <c r="T8" s="242" t="n"/>
      <c r="U8" s="242" t="n"/>
      <c r="V8" s="224" t="n"/>
    </row>
    <row r="9" ht="11.25" customHeight="1">
      <c r="A9" s="219" t="n"/>
      <c r="B9" s="238" t="n"/>
      <c r="C9" s="221" t="n"/>
      <c r="D9" s="222" t="n"/>
      <c r="E9" s="220" t="n"/>
      <c r="F9" s="220" t="n"/>
      <c r="G9" s="220" t="n"/>
      <c r="H9" s="221" t="n"/>
      <c r="I9" s="221" t="n"/>
      <c r="J9" s="221" t="n"/>
      <c r="K9" s="221" t="n"/>
      <c r="L9" s="221" t="n"/>
      <c r="M9" s="221" t="n"/>
      <c r="N9" s="221" t="n"/>
      <c r="O9" s="221" t="n"/>
      <c r="P9" s="221" t="n"/>
      <c r="Q9" s="221" t="n"/>
      <c r="R9" s="223" t="n"/>
      <c r="S9" s="221" t="n"/>
      <c r="T9" s="221" t="n"/>
      <c r="U9" s="221" t="n"/>
      <c r="V9" s="224" t="n"/>
    </row>
    <row r="10">
      <c r="A10" s="219" t="n"/>
      <c r="B10" s="305" t="inlineStr">
        <is>
          <t>ALINEACIÓN DE LOS INDICADORES CON LOS DOCUMENTOS ESTRATÉGICOS Y LOS OBJETIVOS DE LOS SISTEMAS DE GESTIÓN</t>
        </is>
      </c>
      <c r="C10" s="289" t="n"/>
      <c r="D10" s="289" t="n"/>
      <c r="E10" s="289" t="n"/>
      <c r="F10" s="289" t="n"/>
      <c r="G10" s="289" t="n"/>
      <c r="H10" s="289" t="n"/>
      <c r="I10" s="289" t="n"/>
      <c r="J10" s="289" t="n"/>
      <c r="K10" s="289" t="n"/>
      <c r="L10" s="289" t="n"/>
      <c r="M10" s="289" t="n"/>
      <c r="N10" s="289" t="n"/>
      <c r="O10" s="289" t="n"/>
      <c r="P10" s="289" t="n"/>
      <c r="Q10" s="289" t="n"/>
      <c r="R10" s="289" t="n"/>
      <c r="S10" s="289" t="n"/>
      <c r="T10" s="289" t="n"/>
      <c r="U10" s="306" t="n"/>
      <c r="V10" s="224" t="n"/>
    </row>
    <row r="11">
      <c r="A11" s="219" t="n"/>
      <c r="B11" s="294" t="n"/>
      <c r="U11" s="307" t="n"/>
      <c r="V11" s="224" t="n"/>
    </row>
    <row r="12" ht="72.75" customFormat="1" customHeight="1" s="256">
      <c r="A12" s="250" t="n"/>
      <c r="B12" s="58" t="inlineStr">
        <is>
          <t>PROCESO GESTIÓN</t>
        </is>
      </c>
      <c r="C12" s="58" t="inlineStr">
        <is>
          <t>FRENTES DEL PLAN ESTRATÉGICO</t>
        </is>
      </c>
      <c r="D12" s="252" t="inlineStr">
        <is>
          <t>LINEAMIENTOS DE LA POLÍTICA DEL SISTEMA DE GESTIÓN</t>
        </is>
      </c>
      <c r="E12" s="252" t="inlineStr">
        <is>
          <t>OBJETIVOS  DEL SISTEMA DE GESTIÓN</t>
        </is>
      </c>
      <c r="F12" s="58" t="inlineStr">
        <is>
          <t>OBJETIVO GENERAL DEL PROCESO</t>
        </is>
      </c>
      <c r="G12" s="58" t="inlineStr">
        <is>
          <t>OBJETIVOS ESPECÍFICOS</t>
        </is>
      </c>
      <c r="H12" s="58" t="inlineStr">
        <is>
          <t>NOMBRE INDICADOR</t>
        </is>
      </c>
      <c r="I12" s="58" t="inlineStr">
        <is>
          <t>FÓRMULA</t>
        </is>
      </c>
      <c r="J12" s="58" t="inlineStr">
        <is>
          <t>TIPO DE INDICADOR</t>
        </is>
      </c>
      <c r="K12" s="58" t="inlineStr">
        <is>
          <t>FRECUENCIA 
MEDICIÓN</t>
        </is>
      </c>
      <c r="L12" s="58" t="inlineStr">
        <is>
          <t>META</t>
        </is>
      </c>
      <c r="M12" s="58" t="inlineStr">
        <is>
          <t>ACTIVIDADE(S) A DESARROLLAR</t>
        </is>
      </c>
      <c r="N12" s="58" t="inlineStr">
        <is>
          <t>RESPONSABLE DE LA ACTIVIDAD</t>
        </is>
      </c>
      <c r="O12" s="58" t="inlineStr">
        <is>
          <t>¿QUÉ RECURSOS SE REQUIEREN?</t>
        </is>
      </c>
      <c r="P12" s="58" t="inlineStr">
        <is>
          <t>FECHA EJECUCIÓN DE ACTIVIDADES</t>
        </is>
      </c>
      <c r="Q12" s="58" t="inlineStr">
        <is>
          <t>EVIDENCIA</t>
        </is>
      </c>
      <c r="R12" s="58" t="inlineStr">
        <is>
          <t>¿CUÁNDO FINALIZARÁ?</t>
        </is>
      </c>
      <c r="S12" s="308" t="inlineStr">
        <is>
          <t xml:space="preserve">RESULTADO </t>
        </is>
      </c>
      <c r="T12" s="308" t="inlineStr">
        <is>
          <t>NIVEL OBTENIDO</t>
        </is>
      </c>
      <c r="U12" s="309" t="inlineStr">
        <is>
          <t>ACCESO</t>
        </is>
      </c>
      <c r="V12" s="224" t="n"/>
      <c r="W12" s="255" t="n"/>
      <c r="X12" s="255" t="n"/>
      <c r="Y12" s="255" t="n"/>
      <c r="Z12" s="255" t="n"/>
      <c r="AA12" s="255" t="n"/>
      <c r="AB12" s="255" t="n"/>
      <c r="AC12" s="255" t="n"/>
      <c r="AD12" s="255" t="n"/>
      <c r="AE12" s="255" t="n"/>
      <c r="AF12" s="255" t="n"/>
      <c r="AG12" s="255" t="n"/>
      <c r="AH12" s="255" t="n"/>
      <c r="AI12" s="255" t="n"/>
      <c r="AJ12" s="255" t="n"/>
      <c r="AK12" s="255" t="n"/>
      <c r="AL12" s="255" t="n"/>
      <c r="AM12" s="255" t="n"/>
      <c r="AN12" s="255" t="n"/>
      <c r="AO12" s="255" t="n"/>
      <c r="AP12" s="255" t="n"/>
      <c r="AQ12" s="255" t="n"/>
      <c r="AR12" s="255" t="n"/>
      <c r="AS12" s="255" t="n"/>
      <c r="AT12" s="255" t="n"/>
      <c r="AU12" s="255" t="n"/>
    </row>
    <row r="13">
      <c r="A13" s="219" t="n"/>
      <c r="B13" s="310" t="n"/>
      <c r="C13" s="310" t="n"/>
      <c r="D13" s="258" t="inlineStr">
        <is>
          <t>CALIDAD</t>
        </is>
      </c>
      <c r="E13" s="258" t="inlineStr">
        <is>
          <t>CALIDAD</t>
        </is>
      </c>
      <c r="F13" s="310" t="n"/>
      <c r="G13" s="310" t="n"/>
      <c r="H13" s="310" t="n"/>
      <c r="I13" s="310" t="n"/>
      <c r="J13" s="310" t="n"/>
      <c r="K13" s="310" t="n"/>
      <c r="L13" s="310" t="n"/>
      <c r="M13" s="310" t="n"/>
      <c r="N13" s="310" t="n"/>
      <c r="O13" s="310" t="n"/>
      <c r="P13" s="310" t="n"/>
      <c r="Q13" s="310" t="n"/>
      <c r="R13" s="310" t="n"/>
      <c r="S13" s="297" t="n"/>
      <c r="T13" s="297" t="n"/>
      <c r="U13" s="311" t="n"/>
      <c r="V13" s="224" t="n"/>
    </row>
    <row r="14" ht="89.25" customHeight="1">
      <c r="A14" s="219" t="n"/>
      <c r="B14" s="261" t="inlineStr">
        <is>
          <t>Documental</t>
        </is>
      </c>
      <c r="C14" s="266" t="inlineStr">
        <is>
          <t>Frente Estratégico VI: Organización universitaria inteligente con alma y corazón</t>
        </is>
      </c>
      <c r="D14" s="266" t="inlineStr">
        <is>
          <t>Consolidación de una organización universitaria inteligente con alma y corazón</t>
        </is>
      </c>
      <c r="E14" s="266" t="inlineStr">
        <is>
          <t>5. Mejorar continuamente el desempeño de los procesos a través de la implementación de buenas prácticas institucionales y de la aplicación de los mecanismos dispuestos por la Universidad de Cundinamarca, para la constitución de una organización universitaria inteligente con alma y corazón.</t>
        </is>
      </c>
      <c r="F14" s="266" t="inlineStr">
        <is>
          <t xml:space="preserve">Contribuir a un Gobierno Digital Universitario mediante la administración de los documentos de la Universidad de Cundinamarca, desde su inicio  hasta su disposición final, a través de las tablas de retención, valoración documental e inventarios documentales, ejecutando acciones para mantener actualizados los archivos de gestión, central e histórico.
</t>
        </is>
      </c>
      <c r="G14" s="266" t="inlineStr">
        <is>
          <t>Digitalizar el 60% de los metros lineales identificados en los inventarios documentales durante la vigencia.</t>
        </is>
      </c>
      <c r="H14" s="266" t="inlineStr">
        <is>
          <t>ADO-2 Cumplimiento en la digitalización de documentos</t>
        </is>
      </c>
      <c r="I14" s="266" t="inlineStr">
        <is>
          <t># de metros lineales digitalizados a Seccionales y Extensiones*100/ Total de metros lineales</t>
        </is>
      </c>
      <c r="J14" s="266" t="inlineStr">
        <is>
          <t>Eficacia</t>
        </is>
      </c>
      <c r="K14" s="266" t="inlineStr">
        <is>
          <t>SEMESTRAL</t>
        </is>
      </c>
      <c r="L14" s="264" t="n">
        <v>0.6</v>
      </c>
      <c r="M14" s="265" t="inlineStr">
        <is>
          <t>Realizar un diagnóstico de los documentos que han cumplido el tiempo de retencion en el archivo de gestión para ser transferidos al Archivo Central</t>
        </is>
      </c>
      <c r="N14" s="266" t="inlineStr">
        <is>
          <t>Proceso de Gestión Documental</t>
        </is>
      </c>
      <c r="O14" s="266" t="inlineStr">
        <is>
          <t>Recurso Humano
Office 365</t>
        </is>
      </c>
      <c r="P14" s="267" t="n">
        <v>45689</v>
      </c>
      <c r="Q14" s="265" t="inlineStr">
        <is>
          <t>* Cronograma de transferencias documentales
* Correo electronico</t>
        </is>
      </c>
      <c r="R14" s="266" t="n">
        <v>2026</v>
      </c>
      <c r="S14" s="264">
        <f>'[1]ADO-2'!D50</f>
        <v/>
      </c>
      <c r="T14" s="312" t="inlineStr">
        <is>
          <t>Excelente</t>
        </is>
      </c>
      <c r="U14" s="261" t="inlineStr">
        <is>
          <t>ADO-2</t>
        </is>
      </c>
      <c r="V14" s="224" t="n"/>
    </row>
    <row r="15" ht="76.5" customHeight="1">
      <c r="A15" s="219" t="n"/>
      <c r="B15" s="313" t="n"/>
      <c r="C15" s="313" t="n"/>
      <c r="D15" s="313" t="n"/>
      <c r="E15" s="313" t="n"/>
      <c r="F15" s="313" t="n"/>
      <c r="G15" s="313" t="n"/>
      <c r="H15" s="313" t="n"/>
      <c r="I15" s="313" t="n"/>
      <c r="J15" s="313" t="n"/>
      <c r="K15" s="313" t="n"/>
      <c r="L15" s="313" t="n"/>
      <c r="M15" s="265" t="inlineStr">
        <is>
          <t>Verificar si los documentos del archivo  de gestión cumplen los parámetros de transferencia primaria</t>
        </is>
      </c>
      <c r="N15" s="266" t="inlineStr">
        <is>
          <t>Proceso de Gestión Documental
Directores o Jefes de los Procesos Sede, Seccionales y Extensiones</t>
        </is>
      </c>
      <c r="O15" s="266" t="inlineStr">
        <is>
          <t>Recurso Humano
Office 365
Personal a cargo en cada Proceso</t>
        </is>
      </c>
      <c r="P15" s="267" t="inlineStr">
        <is>
          <t>Permanente</t>
        </is>
      </c>
      <c r="Q15" s="265" t="inlineStr">
        <is>
          <t>ADOr021 (Inventario Único Documental) presentado por cada proceso</t>
        </is>
      </c>
      <c r="R15" s="313" t="n"/>
      <c r="S15" s="313" t="n"/>
      <c r="T15" s="314" t="n"/>
      <c r="U15" s="313" t="n"/>
      <c r="V15" s="224" t="n"/>
    </row>
    <row r="16" ht="76.5" customHeight="1">
      <c r="A16" s="219" t="n"/>
      <c r="B16" s="313" t="n"/>
      <c r="C16" s="313" t="n"/>
      <c r="D16" s="313" t="n"/>
      <c r="E16" s="313" t="n"/>
      <c r="F16" s="313" t="n"/>
      <c r="G16" s="313" t="n"/>
      <c r="H16" s="313" t="n"/>
      <c r="I16" s="313" t="n"/>
      <c r="J16" s="313" t="n"/>
      <c r="K16" s="313" t="n"/>
      <c r="L16" s="313" t="n"/>
      <c r="M16" s="265" t="inlineStr">
        <is>
          <t xml:space="preserve">Hacer un analisis de los documentos almacenados en el archivo central que por su valor deberan ser digitalizados  </t>
        </is>
      </c>
      <c r="N16" s="266" t="inlineStr">
        <is>
          <t>Proceso de Gestión Documental</t>
        </is>
      </c>
      <c r="O16" s="266" t="inlineStr">
        <is>
          <t xml:space="preserve">Recurso Humano
Office 365
</t>
        </is>
      </c>
      <c r="P16" s="267" t="inlineStr">
        <is>
          <t>Permanente</t>
        </is>
      </c>
      <c r="Q16" s="265" t="inlineStr">
        <is>
          <t>Base de datos</t>
        </is>
      </c>
      <c r="R16" s="313" t="n"/>
      <c r="S16" s="313" t="n"/>
      <c r="T16" s="314" t="n"/>
      <c r="U16" s="313" t="n"/>
      <c r="V16" s="224" t="n"/>
    </row>
    <row r="17" ht="89.25" customHeight="1">
      <c r="A17" s="219" t="n"/>
      <c r="B17" s="313" t="n"/>
      <c r="C17" s="313" t="n"/>
      <c r="D17" s="313" t="n"/>
      <c r="E17" s="313" t="n"/>
      <c r="F17" s="313" t="n"/>
      <c r="G17" s="313" t="n"/>
      <c r="H17" s="313" t="n"/>
      <c r="I17" s="313" t="n"/>
      <c r="J17" s="313" t="n"/>
      <c r="K17" s="313" t="n"/>
      <c r="L17" s="313" t="n"/>
      <c r="M17" s="265" t="inlineStr">
        <is>
          <t xml:space="preserve">Seleccionar los documentos que van a ser objeto de digitalización de acuerdo con la disposicion final descritas en las TRD </t>
        </is>
      </c>
      <c r="N17" s="266" t="inlineStr">
        <is>
          <t>Proceso de Gestión Documental</t>
        </is>
      </c>
      <c r="O17" s="266" t="inlineStr">
        <is>
          <t>Recurso Humano
Office 365</t>
        </is>
      </c>
      <c r="P17" s="267" t="inlineStr">
        <is>
          <t>Permanente</t>
        </is>
      </c>
      <c r="Q17" s="265" t="inlineStr">
        <is>
          <t>ADOr021 ( Regristro de Transferencias recibidas)
Listado de series de documentos custodiados en el Archivo Central,</t>
        </is>
      </c>
      <c r="R17" s="313" t="n"/>
      <c r="S17" s="313" t="n"/>
      <c r="T17" s="314" t="n"/>
      <c r="U17" s="313" t="n"/>
      <c r="V17" s="224" t="n"/>
    </row>
    <row r="18" ht="38.25" customHeight="1">
      <c r="A18" s="219" t="n"/>
      <c r="B18" s="313" t="n"/>
      <c r="C18" s="313" t="n"/>
      <c r="D18" s="313" t="n"/>
      <c r="E18" s="313" t="n"/>
      <c r="F18" s="313" t="n"/>
      <c r="G18" s="313" t="n"/>
      <c r="H18" s="313" t="n"/>
      <c r="I18" s="313" t="n"/>
      <c r="J18" s="313" t="n"/>
      <c r="K18" s="313" t="n"/>
      <c r="L18" s="313" t="n"/>
      <c r="M18" s="265" t="inlineStr">
        <is>
          <t xml:space="preserve">Digitalización de los documentos </t>
        </is>
      </c>
      <c r="N18" s="266" t="inlineStr">
        <is>
          <t>Proceso de Gestión Documental</t>
        </is>
      </c>
      <c r="O18" s="266" t="inlineStr">
        <is>
          <t>Recurso Humano
Office 365
Equipos de Escaner</t>
        </is>
      </c>
      <c r="P18" s="267" t="inlineStr">
        <is>
          <t>Permanente</t>
        </is>
      </c>
      <c r="Q18" s="265" t="inlineStr">
        <is>
          <t>Informe con la digitalización realizada</t>
        </is>
      </c>
      <c r="R18" s="313" t="n"/>
      <c r="S18" s="313" t="n"/>
      <c r="T18" s="314" t="n"/>
      <c r="U18" s="313" t="n"/>
      <c r="V18" s="224" t="n"/>
    </row>
    <row r="19" ht="76.5" customHeight="1">
      <c r="A19" s="219" t="n"/>
      <c r="B19" s="313" t="n"/>
      <c r="C19" s="313" t="n"/>
      <c r="D19" s="313" t="n"/>
      <c r="E19" s="313" t="n"/>
      <c r="F19" s="313" t="n"/>
      <c r="G19" s="313" t="n"/>
      <c r="H19" s="313" t="n"/>
      <c r="I19" s="313" t="n"/>
      <c r="J19" s="313" t="n"/>
      <c r="K19" s="313" t="n"/>
      <c r="L19" s="313" t="n"/>
      <c r="M19" s="265" t="inlineStr">
        <is>
          <t>Verificar el cumplimiento de los documentos digitalizados de acuerdo a los informes realizados</t>
        </is>
      </c>
      <c r="N19" s="266" t="inlineStr">
        <is>
          <t>Proceso de Gestión Documental</t>
        </is>
      </c>
      <c r="O19" s="266" t="inlineStr">
        <is>
          <t>Recurso Humano
Office 365</t>
        </is>
      </c>
      <c r="P19" s="267" t="inlineStr">
        <is>
          <t>Permanente</t>
        </is>
      </c>
      <c r="Q19" s="265" t="inlineStr">
        <is>
          <t>Informe de la documentación digitalizada.</t>
        </is>
      </c>
      <c r="R19" s="313" t="n"/>
      <c r="S19" s="313" t="n"/>
      <c r="T19" s="314" t="n"/>
      <c r="U19" s="313" t="n"/>
      <c r="V19" s="224" t="n"/>
    </row>
    <row r="20" ht="38.25" customHeight="1">
      <c r="A20" s="219" t="n"/>
      <c r="B20" s="313" t="n"/>
      <c r="C20" s="313" t="n"/>
      <c r="D20" s="313" t="n"/>
      <c r="E20" s="313" t="n"/>
      <c r="F20" s="313" t="n"/>
      <c r="G20" s="315" t="n"/>
      <c r="H20" s="315" t="n"/>
      <c r="I20" s="315" t="n"/>
      <c r="J20" s="315" t="n"/>
      <c r="K20" s="315" t="n"/>
      <c r="L20" s="315" t="n"/>
      <c r="M20" s="265" t="inlineStr">
        <is>
          <t>Implementar acciones según los resultados</t>
        </is>
      </c>
      <c r="N20" s="266" t="inlineStr">
        <is>
          <t>Proceso de Gestión Documental</t>
        </is>
      </c>
      <c r="O20" s="266" t="inlineStr">
        <is>
          <t>Recurso Humano
Office 365</t>
        </is>
      </c>
      <c r="P20" s="267" t="inlineStr">
        <is>
          <t>Según la necesidad</t>
        </is>
      </c>
      <c r="Q20" s="265" t="inlineStr">
        <is>
          <t>Ficha técnica de indicador - Acción formulada</t>
        </is>
      </c>
      <c r="R20" s="313" t="n"/>
      <c r="S20" s="315" t="n"/>
      <c r="T20" s="316" t="n"/>
      <c r="U20" s="315" t="n"/>
      <c r="V20" s="224" t="n"/>
    </row>
    <row r="21" ht="75" customHeight="1">
      <c r="A21" s="219" t="n"/>
      <c r="B21" s="313" t="n"/>
      <c r="C21" s="313" t="n"/>
      <c r="D21" s="313" t="n"/>
      <c r="E21" s="313" t="n"/>
      <c r="F21" s="313" t="n"/>
      <c r="G21" s="266" t="inlineStr">
        <is>
          <t>Brindar una atención oportuna del 97%  de las solicitudes atendidas en el tiempo establecido en el Manual  de Gestión Documental ADOM001 de los requerimientos de archivo durante la vigencia.</t>
        </is>
      </c>
      <c r="H21" s="266" t="inlineStr">
        <is>
          <t>ADO-3: Eficacia en la atención a requerimientos de archivo</t>
        </is>
      </c>
      <c r="I21" s="266" t="inlineStr">
        <is>
          <t xml:space="preserve"># de solicitudes atendidas oportunamente en el tiempo establecido/ # de solicitudes recibidas *100   </t>
        </is>
      </c>
      <c r="J21" s="266" t="inlineStr">
        <is>
          <t>Eficacia</t>
        </is>
      </c>
      <c r="K21" s="266" t="inlineStr">
        <is>
          <t>TRIMESTRAL</t>
        </is>
      </c>
      <c r="L21" s="264" t="n">
        <v>0.97</v>
      </c>
      <c r="M21" s="273" t="inlineStr">
        <is>
          <t>Asignar la información solicitada al área competente</t>
        </is>
      </c>
      <c r="N21" s="273" t="inlineStr">
        <is>
          <t>Proceso de Gestión Documental</t>
        </is>
      </c>
      <c r="O21" s="274" t="inlineStr">
        <is>
          <t>Recurso Humano
Software documental
Office 365</t>
        </is>
      </c>
      <c r="P21" s="267" t="inlineStr">
        <is>
          <t>Según la necesidad</t>
        </is>
      </c>
      <c r="Q21" s="274" t="inlineStr">
        <is>
          <t>Identificación de la solicitud por medio del Software documental
Correo electronico</t>
        </is>
      </c>
      <c r="R21" s="313" t="n"/>
      <c r="S21" s="264">
        <f>'[1]ADO-3'!D50</f>
        <v/>
      </c>
      <c r="T21" s="312" t="inlineStr">
        <is>
          <t>Excelente</t>
        </is>
      </c>
      <c r="U21" s="261" t="inlineStr">
        <is>
          <t>ADO-3</t>
        </is>
      </c>
      <c r="V21" s="224" t="n"/>
    </row>
    <row r="22" ht="45" customHeight="1">
      <c r="A22" s="219" t="n"/>
      <c r="B22" s="313" t="n"/>
      <c r="C22" s="313" t="n"/>
      <c r="D22" s="313" t="n"/>
      <c r="E22" s="313" t="n"/>
      <c r="F22" s="313" t="n"/>
      <c r="G22" s="313" t="n"/>
      <c r="H22" s="313" t="n"/>
      <c r="I22" s="313" t="n"/>
      <c r="J22" s="313" t="n"/>
      <c r="K22" s="313" t="n"/>
      <c r="L22" s="313" t="n"/>
      <c r="M22" s="273" t="inlineStr">
        <is>
          <t xml:space="preserve">Dar respuesta a la solicitud </t>
        </is>
      </c>
      <c r="N22" s="273" t="inlineStr">
        <is>
          <t>Proceso de Gestión Documental</t>
        </is>
      </c>
      <c r="O22" s="274" t="inlineStr">
        <is>
          <t>Recurso Humano
Software documental
Office 365</t>
        </is>
      </c>
      <c r="P22" s="267" t="inlineStr">
        <is>
          <t>Según la necesidad</t>
        </is>
      </c>
      <c r="Q22" s="273" t="inlineStr">
        <is>
          <t>Respuesta a la solicitud por software documental</t>
        </is>
      </c>
      <c r="R22" s="313" t="n"/>
      <c r="S22" s="313" t="n"/>
      <c r="T22" s="314" t="n"/>
      <c r="U22" s="313" t="n"/>
      <c r="V22" s="224" t="n"/>
    </row>
    <row r="23" ht="60" customHeight="1">
      <c r="A23" s="219" t="n"/>
      <c r="B23" s="313" t="n"/>
      <c r="C23" s="313" t="n"/>
      <c r="D23" s="313" t="n"/>
      <c r="E23" s="313" t="n"/>
      <c r="F23" s="313" t="n"/>
      <c r="G23" s="313" t="n"/>
      <c r="H23" s="313" t="n"/>
      <c r="I23" s="313" t="n"/>
      <c r="J23" s="313" t="n"/>
      <c r="K23" s="313" t="n"/>
      <c r="L23" s="313" t="n"/>
      <c r="M23" s="273" t="inlineStr">
        <is>
          <t>Verificar el estado de las solicitudes pendientes de respuesta</t>
        </is>
      </c>
      <c r="N23" s="273" t="inlineStr">
        <is>
          <t>Proceso de Gestión Documental</t>
        </is>
      </c>
      <c r="O23" s="274" t="inlineStr">
        <is>
          <t>Recurso Humano
Office 365
Software documental</t>
        </is>
      </c>
      <c r="P23" s="267" t="inlineStr">
        <is>
          <t>Según la necesidad</t>
        </is>
      </c>
      <c r="Q23" s="274" t="inlineStr">
        <is>
          <t>Seguimiento por software documental
Correo electronico</t>
        </is>
      </c>
      <c r="R23" s="313" t="n"/>
      <c r="S23" s="313" t="n"/>
      <c r="T23" s="314" t="n"/>
      <c r="U23" s="313" t="n"/>
      <c r="V23" s="224" t="n"/>
    </row>
    <row r="24" ht="90" customHeight="1">
      <c r="A24" s="219" t="n"/>
      <c r="B24" s="313" t="n"/>
      <c r="C24" s="313" t="n"/>
      <c r="D24" s="313" t="n"/>
      <c r="E24" s="313" t="n"/>
      <c r="F24" s="313" t="n"/>
      <c r="G24" s="313" t="n"/>
      <c r="H24" s="313" t="n"/>
      <c r="I24" s="313" t="n"/>
      <c r="J24" s="313" t="n"/>
      <c r="K24" s="313" t="n"/>
      <c r="L24" s="313" t="n"/>
      <c r="M24" s="273" t="inlineStr">
        <is>
          <t>Realizar la medición del indicador de acuerdo a los tiempos establecidos en el Manual Institucional establecido</t>
        </is>
      </c>
      <c r="N24" s="273" t="inlineStr">
        <is>
          <t>Proceso de Gestión Documental</t>
        </is>
      </c>
      <c r="O24" s="274" t="inlineStr">
        <is>
          <t>Recurso Humano
Office 365
Software documental</t>
        </is>
      </c>
      <c r="P24" s="267" t="inlineStr">
        <is>
          <t>Según la necesidad</t>
        </is>
      </c>
      <c r="Q24" s="273" t="inlineStr">
        <is>
          <t>ADOM001</t>
        </is>
      </c>
      <c r="R24" s="313" t="n"/>
      <c r="S24" s="313" t="n"/>
      <c r="T24" s="314" t="n"/>
      <c r="U24" s="313" t="n"/>
      <c r="V24" s="224" t="n"/>
    </row>
    <row r="25" ht="45" customHeight="1">
      <c r="A25" s="219" t="n"/>
      <c r="B25" s="315" t="n"/>
      <c r="C25" s="315" t="n"/>
      <c r="D25" s="315" t="n"/>
      <c r="E25" s="315" t="n"/>
      <c r="F25" s="315" t="n"/>
      <c r="G25" s="315" t="n"/>
      <c r="H25" s="315" t="n"/>
      <c r="I25" s="315" t="n"/>
      <c r="J25" s="315" t="n"/>
      <c r="K25" s="315" t="n"/>
      <c r="L25" s="315" t="n"/>
      <c r="M25" s="273" t="inlineStr">
        <is>
          <t>Implementar acciones según los resultados</t>
        </is>
      </c>
      <c r="N25" s="273" t="inlineStr">
        <is>
          <t>Proceso de Gestión Documental</t>
        </is>
      </c>
      <c r="O25" s="274" t="inlineStr">
        <is>
          <t>Recurso Humano
Office 365</t>
        </is>
      </c>
      <c r="P25" s="267" t="inlineStr">
        <is>
          <t>Según la necesidad</t>
        </is>
      </c>
      <c r="Q25" s="273" t="inlineStr">
        <is>
          <t>Ficha técnica de indicador - Acción formulada</t>
        </is>
      </c>
      <c r="R25" s="315" t="n"/>
      <c r="S25" s="315" t="n"/>
      <c r="T25" s="316" t="n"/>
      <c r="U25" s="315" t="n"/>
      <c r="V25" s="224" t="n"/>
    </row>
    <row r="26">
      <c r="A26" s="219" t="n"/>
      <c r="B26" s="219" t="n"/>
      <c r="C26" s="219" t="n"/>
      <c r="D26" s="219" t="n"/>
      <c r="E26" s="219" t="n"/>
      <c r="F26" s="219" t="n"/>
      <c r="G26" s="219" t="n"/>
      <c r="H26" s="219" t="n"/>
      <c r="I26" s="219" t="n"/>
      <c r="J26" s="219" t="n"/>
      <c r="K26" s="219" t="n"/>
      <c r="L26" s="219" t="n"/>
      <c r="M26" s="219" t="n"/>
      <c r="N26" s="219" t="n"/>
      <c r="O26" s="219" t="n"/>
      <c r="P26" s="219" t="n"/>
      <c r="Q26" s="219" t="n"/>
      <c r="R26" s="219" t="n"/>
      <c r="S26" s="219" t="n"/>
      <c r="T26" s="219" t="n"/>
      <c r="U26" s="219" t="n"/>
      <c r="V26" s="219" t="n"/>
    </row>
    <row r="27">
      <c r="B27" s="220" t="n"/>
      <c r="C27" s="221" t="n"/>
      <c r="D27" s="222" t="n"/>
      <c r="E27" s="220" t="n"/>
      <c r="F27" s="220" t="n"/>
      <c r="G27" s="220" t="n"/>
      <c r="H27" s="221" t="n"/>
      <c r="I27" s="221" t="n"/>
      <c r="J27" s="221" t="n"/>
      <c r="K27" s="221" t="n"/>
      <c r="L27" s="221" t="n"/>
      <c r="M27" s="221" t="n"/>
      <c r="N27" s="221" t="n"/>
      <c r="O27" s="221" t="n"/>
      <c r="P27" s="221" t="n"/>
      <c r="Q27" s="221" t="n"/>
      <c r="R27" s="223" t="n"/>
      <c r="S27" s="219" t="n"/>
      <c r="T27" s="219" t="n"/>
      <c r="U27" s="219" t="n"/>
      <c r="V27" s="219" t="n"/>
    </row>
    <row r="28">
      <c r="B28" s="220" t="n"/>
      <c r="C28" s="221" t="n"/>
      <c r="D28" s="222" t="n"/>
      <c r="E28" s="220" t="n"/>
      <c r="F28" s="220" t="n"/>
      <c r="G28" s="220" t="n"/>
      <c r="H28" s="221" t="n"/>
      <c r="I28" s="221" t="n"/>
      <c r="J28" s="221" t="n"/>
      <c r="K28" s="221" t="n"/>
      <c r="L28" s="221" t="n"/>
      <c r="M28" s="221" t="n"/>
      <c r="N28" s="221" t="n"/>
      <c r="O28" s="221" t="n"/>
      <c r="P28" s="221" t="n"/>
      <c r="Q28" s="221" t="n"/>
      <c r="R28" s="223" t="n"/>
      <c r="S28" s="219" t="n"/>
      <c r="T28" s="219" t="n"/>
      <c r="U28" s="219" t="n"/>
      <c r="V28" s="219" t="n"/>
    </row>
    <row r="29">
      <c r="B29" s="220" t="n"/>
      <c r="C29" s="221" t="n"/>
      <c r="D29" s="222" t="n"/>
      <c r="E29" s="220" t="n"/>
      <c r="F29" s="220" t="n"/>
      <c r="G29" s="220" t="n"/>
      <c r="H29" s="221" t="n"/>
      <c r="I29" s="221" t="n"/>
      <c r="J29" s="221" t="n"/>
      <c r="K29" s="221" t="n"/>
      <c r="L29" s="221" t="n"/>
      <c r="M29" s="221" t="n"/>
      <c r="N29" s="221" t="n"/>
      <c r="O29" s="221" t="n"/>
      <c r="P29" s="221" t="n"/>
      <c r="Q29" s="221" t="n"/>
      <c r="R29" s="223" t="n"/>
      <c r="S29" s="219" t="n"/>
      <c r="T29" s="219" t="n"/>
      <c r="U29" s="219" t="n"/>
      <c r="V29" s="219" t="n"/>
    </row>
    <row r="30" ht="66" customHeight="1">
      <c r="B30" s="281" t="inlineStr">
        <is>
          <t xml:space="preserve">Diagonal 18 No. 20-29 Fusagasugá – Cundinamarca
Teléfono (601)  8281483 Línea Gratuita 018000180414
www.ucundinamarca.edu.co   E-mail:  info@ucundinamarca.edu.co
NIT: 890.680.062-2                                                                             </t>
        </is>
      </c>
      <c r="V30" s="219" t="n"/>
    </row>
    <row r="31" ht="41.25" customHeight="1">
      <c r="B31" s="282" t="inlineStr">
        <is>
          <t>Documento controlado por el Sistema de Gestión de la Calidad
Asegúrese que corresponde a la última versión consultando el Portal Institucional</t>
        </is>
      </c>
      <c r="V31" s="219" t="n"/>
    </row>
    <row r="32">
      <c r="B32" s="220" t="n"/>
      <c r="C32" s="221" t="n"/>
      <c r="D32" s="222" t="n"/>
      <c r="E32" s="220" t="n"/>
      <c r="F32" s="220" t="n"/>
      <c r="G32" s="220" t="n"/>
      <c r="H32" s="221" t="n"/>
      <c r="I32" s="221" t="n"/>
      <c r="J32" s="221" t="n"/>
      <c r="K32" s="221" t="n"/>
      <c r="L32" s="221" t="n"/>
      <c r="M32" s="221" t="n"/>
      <c r="N32" s="221" t="n"/>
      <c r="O32" s="221" t="n"/>
      <c r="P32" s="221" t="n"/>
      <c r="Q32" s="221" t="n"/>
      <c r="R32" s="223" t="n"/>
      <c r="S32" s="219" t="n"/>
      <c r="T32" s="219" t="n"/>
      <c r="U32" s="219" t="n"/>
      <c r="V32" s="219" t="n"/>
    </row>
    <row r="33">
      <c r="B33" s="220" t="n"/>
      <c r="C33" s="221" t="n"/>
      <c r="D33" s="222" t="n"/>
      <c r="E33" s="220" t="n"/>
      <c r="F33" s="220" t="n"/>
      <c r="G33" s="220" t="n"/>
      <c r="H33" s="221" t="n"/>
      <c r="I33" s="221" t="n"/>
      <c r="J33" s="221" t="n"/>
      <c r="K33" s="221" t="n"/>
      <c r="L33" s="221" t="n"/>
      <c r="M33" s="221" t="n"/>
      <c r="N33" s="221" t="n"/>
      <c r="O33" s="221" t="n"/>
      <c r="P33" s="221" t="n"/>
      <c r="Q33" s="221" t="n"/>
      <c r="R33" s="223" t="n"/>
      <c r="S33" s="219" t="n"/>
      <c r="T33" s="219" t="n"/>
      <c r="U33" s="219" t="n"/>
      <c r="V33" s="219" t="n"/>
    </row>
    <row r="34">
      <c r="B34" s="220" t="n"/>
      <c r="C34" s="221" t="n"/>
      <c r="D34" s="222" t="n"/>
      <c r="E34" s="220" t="n"/>
      <c r="F34" s="220" t="n"/>
      <c r="G34" s="220" t="n"/>
      <c r="H34" s="221" t="n"/>
      <c r="I34" s="221" t="n"/>
      <c r="J34" s="221" t="n"/>
      <c r="K34" s="221" t="n"/>
      <c r="L34" s="221" t="n"/>
      <c r="M34" s="221" t="n"/>
      <c r="N34" s="221" t="n"/>
      <c r="O34" s="221" t="n"/>
      <c r="P34" s="221" t="n"/>
      <c r="Q34" s="221" t="n"/>
      <c r="R34" s="223" t="n"/>
      <c r="S34" s="219" t="n"/>
      <c r="T34" s="219" t="n"/>
      <c r="U34" s="219" t="n"/>
      <c r="V34" s="219" t="n"/>
    </row>
    <row r="68">
      <c r="D68" s="285" t="inlineStr">
        <is>
          <t>CALIDAD</t>
        </is>
      </c>
    </row>
    <row r="69">
      <c r="D69" s="285" t="inlineStr">
        <is>
          <t xml:space="preserve">AMBIENTAL </t>
        </is>
      </c>
    </row>
    <row r="70">
      <c r="D70" s="285" t="inlineStr">
        <is>
          <t xml:space="preserve">SEGURIDAD Y SALUD EN EL TRABAJO </t>
        </is>
      </c>
    </row>
    <row r="71">
      <c r="D71" s="285" t="inlineStr">
        <is>
          <t>SEGURIDAD DE LA INFORMACIÓN</t>
        </is>
      </c>
    </row>
    <row r="72">
      <c r="D72" s="285" t="inlineStr">
        <is>
          <t xml:space="preserve">ANTISOBORNO </t>
        </is>
      </c>
    </row>
  </sheetData>
  <sheetProtection selectLockedCells="0" selectUnlockedCells="0" algorithmName="SHA-512" sheet="1" objects="1" insertRows="1" insertHyperlinks="1" autoFilter="1" scenarios="1" formatColumns="0" deleteColumns="1" insertColumns="1" pivotTables="1" deleteRows="1" formatCells="0" saltValue="nItlrXffKMp/+2dUiIvo9A==" formatRows="0" sort="1" spinCount="100000" hashValue="5bw73HwB2O7D+HBbV84d1jnkJxYi6TXY2DjQsOT2c0ICHQ1X6Ch5shwEl/YqZ2pnhgFVtaMfLVxWI884jEK9vQ=="/>
  <autoFilter ref="E9:N58"/>
  <mergeCells count="54">
    <mergeCell ref="D2:R2"/>
    <mergeCell ref="I21:I25"/>
    <mergeCell ref="F14:F25"/>
    <mergeCell ref="U21:U25"/>
    <mergeCell ref="B12:B13"/>
    <mergeCell ref="F12:F13"/>
    <mergeCell ref="L12:L13"/>
    <mergeCell ref="T21:T25"/>
    <mergeCell ref="N12:N13"/>
    <mergeCell ref="L14:L20"/>
    <mergeCell ref="D14:D25"/>
    <mergeCell ref="B10:U11"/>
    <mergeCell ref="B31:U31"/>
    <mergeCell ref="I14:I20"/>
    <mergeCell ref="K14:K20"/>
    <mergeCell ref="R14:R25"/>
    <mergeCell ref="U14:U20"/>
    <mergeCell ref="R12:R13"/>
    <mergeCell ref="T12:T13"/>
    <mergeCell ref="C12:C13"/>
    <mergeCell ref="I12:I13"/>
    <mergeCell ref="Q7:R8"/>
    <mergeCell ref="K12:K13"/>
    <mergeCell ref="J21:J25"/>
    <mergeCell ref="M12:M13"/>
    <mergeCell ref="L21:L25"/>
    <mergeCell ref="G14:G20"/>
    <mergeCell ref="O12:O13"/>
    <mergeCell ref="U12:U13"/>
    <mergeCell ref="C14:C25"/>
    <mergeCell ref="D3:R3"/>
    <mergeCell ref="J14:J20"/>
    <mergeCell ref="S5:U5"/>
    <mergeCell ref="B14:B25"/>
    <mergeCell ref="G21:G25"/>
    <mergeCell ref="H12:H13"/>
    <mergeCell ref="S4:U4"/>
    <mergeCell ref="E14:E25"/>
    <mergeCell ref="J12:J13"/>
    <mergeCell ref="P12:P13"/>
    <mergeCell ref="H14:H20"/>
    <mergeCell ref="S21:S25"/>
    <mergeCell ref="T14:T20"/>
    <mergeCell ref="D4:R5"/>
    <mergeCell ref="K21:K25"/>
    <mergeCell ref="S14:S20"/>
    <mergeCell ref="B2:C5"/>
    <mergeCell ref="B30:U30"/>
    <mergeCell ref="G12:G13"/>
    <mergeCell ref="H21:H25"/>
    <mergeCell ref="Q12:Q13"/>
    <mergeCell ref="S3:U3"/>
    <mergeCell ref="S12:S13"/>
    <mergeCell ref="S2:U2"/>
  </mergeCells>
  <dataValidations disablePrompts="1" count="1">
    <dataValidation sqref="D13:E13" showDropDown="0" showInputMessage="1" showErrorMessage="1" allowBlank="1" error="Debe seleccionar un Sistema de Gestión" prompt="Seleccione el Sistema de Gestión que corresponda" type="list">
      <formula1>$D$68:$D$72</formula1>
    </dataValidation>
  </dataValidations>
  <pageMargins left="0.7086614173228347" right="0.7086614173228347" top="0.7480314960629921" bottom="0.7480314960629921" header="0.3149606299212598" footer="0.3149606299212598"/>
  <pageSetup orientation="portrait" scale="21"/>
  <drawing xmlns:r="http://schemas.openxmlformats.org/officeDocument/2006/relationships" r:id="rId1"/>
</worksheet>
</file>

<file path=xl/worksheets/sheet2.xml><?xml version="1.0" encoding="utf-8"?>
<worksheet xmlns="http://schemas.openxmlformats.org/spreadsheetml/2006/main">
  <sheetPr codeName="Hoja83">
    <tabColor rgb="FFEDE394"/>
    <outlinePr summaryBelow="1" summaryRight="1"/>
    <pageSetUpPr fitToPage="1"/>
  </sheetPr>
  <dimension ref="A1:AB99"/>
  <sheetViews>
    <sheetView view="pageBreakPreview" zoomScaleNormal="80" zoomScaleSheetLayoutView="100" workbookViewId="0">
      <selection activeCell="G57" sqref="G57:J57"/>
    </sheetView>
  </sheetViews>
  <sheetFormatPr baseColWidth="10" defaultColWidth="11.42578125" defaultRowHeight="15"/>
  <cols>
    <col width="4" customWidth="1" style="43" min="1" max="1"/>
    <col width="6.7109375" customWidth="1" style="43" min="2" max="2"/>
    <col width="24.85546875" customWidth="1" style="20" min="3" max="3"/>
    <col width="15.140625" customWidth="1" style="20" min="4" max="4"/>
    <col width="16.5703125" bestFit="1" customWidth="1" style="20" min="5" max="5"/>
    <col width="15.140625" customWidth="1" style="20" min="6" max="6"/>
    <col width="14" customWidth="1" style="20" min="7" max="7"/>
    <col width="11.42578125" customWidth="1" style="20" min="8" max="8"/>
    <col width="12.85546875" customWidth="1" style="20" min="9" max="9"/>
    <col width="15.5703125" customWidth="1" style="20" min="10" max="10"/>
    <col width="14.42578125" customWidth="1" style="20" min="11" max="11"/>
    <col width="17.140625" customWidth="1" style="20" min="12" max="12"/>
    <col width="19.7109375" customWidth="1" style="20" min="13" max="13"/>
    <col width="15.28515625" customWidth="1" style="20" min="14" max="15"/>
    <col width="6.7109375" customWidth="1" style="43" min="16" max="16"/>
    <col width="11.42578125" customWidth="1" style="43" min="17" max="16384"/>
  </cols>
  <sheetData>
    <row r="1" ht="8.25" customFormat="1" customHeight="1" s="21">
      <c r="C1" s="22" t="n"/>
      <c r="D1" s="22" t="n"/>
      <c r="E1" s="22" t="n"/>
      <c r="F1" s="22" t="n"/>
      <c r="G1" s="22" t="n"/>
      <c r="H1" s="22" t="n"/>
      <c r="I1" s="22" t="n"/>
      <c r="J1" s="22" t="n"/>
      <c r="K1" s="22" t="n"/>
      <c r="L1" s="22" t="n"/>
      <c r="M1" s="22" t="n"/>
      <c r="N1" s="22" t="n"/>
      <c r="O1" s="22" t="n"/>
    </row>
    <row r="2" ht="15.75" customFormat="1" customHeight="1" s="21">
      <c r="B2" s="67" t="inlineStr">
        <is>
          <t xml:space="preserve">      REGRESAR</t>
        </is>
      </c>
      <c r="C2" s="317" t="n"/>
      <c r="D2" s="23" t="n"/>
      <c r="E2" s="23" t="n"/>
      <c r="F2" s="23" t="n"/>
      <c r="G2" s="23" t="n"/>
      <c r="H2" s="23" t="n"/>
      <c r="I2" s="23" t="n"/>
      <c r="J2" s="23" t="n"/>
      <c r="K2" s="23" t="n"/>
      <c r="L2" s="23" t="n"/>
      <c r="M2" s="23" t="n"/>
      <c r="N2" s="23" t="n"/>
      <c r="O2" s="23" t="n"/>
      <c r="P2" s="24" t="n"/>
    </row>
    <row r="3" ht="15.75" customFormat="1" customHeight="1" s="21">
      <c r="B3" s="317" t="n"/>
      <c r="C3" s="317" t="n"/>
      <c r="D3" s="23" t="n"/>
      <c r="E3" s="23" t="n"/>
      <c r="F3" s="23" t="n"/>
      <c r="G3" s="23" t="n"/>
      <c r="H3" s="23" t="n"/>
      <c r="I3" s="23" t="n"/>
      <c r="J3" s="23" t="n"/>
      <c r="K3" s="23" t="n"/>
      <c r="L3" s="23" t="n"/>
      <c r="M3" s="23" t="n"/>
      <c r="N3" s="23" t="n"/>
      <c r="O3" s="23" t="n"/>
      <c r="P3" s="24" t="n"/>
    </row>
    <row r="4" ht="15" customFormat="1" customHeight="1" s="21">
      <c r="B4" s="317" t="n"/>
      <c r="C4" s="317" t="n"/>
      <c r="D4" s="23" t="n"/>
      <c r="E4" s="23" t="n"/>
      <c r="F4" s="23" t="n"/>
      <c r="G4" s="23" t="n"/>
      <c r="H4" s="23" t="n"/>
      <c r="I4" s="23" t="n"/>
      <c r="J4" s="23" t="n"/>
      <c r="K4" s="23" t="n"/>
      <c r="L4" s="23" t="n"/>
      <c r="M4" s="23" t="n"/>
      <c r="N4" s="23" t="n"/>
      <c r="O4" s="23" t="n"/>
      <c r="P4" s="24" t="n"/>
    </row>
    <row r="5" ht="24.75" customFormat="1" customHeight="1" s="21">
      <c r="B5" s="24" t="n"/>
      <c r="C5" s="318" t="n"/>
      <c r="D5" s="306" t="n"/>
      <c r="E5" s="319" t="inlineStr">
        <is>
          <t>MACROPROCESO ESTRATÉGICO</t>
        </is>
      </c>
      <c r="F5" s="292" t="n"/>
      <c r="G5" s="292" t="n"/>
      <c r="H5" s="292" t="n"/>
      <c r="I5" s="292" t="n"/>
      <c r="J5" s="292" t="n"/>
      <c r="K5" s="292" t="n"/>
      <c r="L5" s="293" t="n"/>
      <c r="M5" s="235" t="inlineStr">
        <is>
          <t>CÓDIGO: ESGr027</t>
        </is>
      </c>
      <c r="N5" s="292" t="n"/>
      <c r="O5" s="293" t="n"/>
      <c r="P5" s="24" t="n"/>
    </row>
    <row r="6" ht="27" customFormat="1" customHeight="1" s="21">
      <c r="B6" s="25" t="n"/>
      <c r="C6" s="294" t="n"/>
      <c r="D6" s="307" t="n"/>
      <c r="E6" s="319" t="inlineStr">
        <is>
          <t>PROCESO GESTIÓN SISTEMAS INTEGRADOS - CALIDAD</t>
        </is>
      </c>
      <c r="F6" s="292" t="n"/>
      <c r="G6" s="292" t="n"/>
      <c r="H6" s="292" t="n"/>
      <c r="I6" s="292" t="n"/>
      <c r="J6" s="292" t="n"/>
      <c r="K6" s="292" t="n"/>
      <c r="L6" s="293" t="n"/>
      <c r="M6" s="231" t="inlineStr">
        <is>
          <t>VERSIÓN: 10</t>
        </is>
      </c>
      <c r="N6" s="292" t="n"/>
      <c r="O6" s="293" t="n"/>
      <c r="P6" s="24" t="n"/>
    </row>
    <row r="7" ht="30" customFormat="1" customHeight="1" s="21">
      <c r="B7" s="24" t="n"/>
      <c r="C7" s="294" t="n"/>
      <c r="D7" s="307" t="n"/>
      <c r="E7" s="320" t="inlineStr">
        <is>
          <t>MATRIZ Y FICHA DE MEDICIÓN DE INDICADORES Y SEGUIMIENTO A LOS PROCESOS DE GESTIÓN</t>
        </is>
      </c>
      <c r="F7" s="289" t="n"/>
      <c r="G7" s="289" t="n"/>
      <c r="H7" s="289" t="n"/>
      <c r="I7" s="289" t="n"/>
      <c r="J7" s="289" t="n"/>
      <c r="K7" s="289" t="n"/>
      <c r="L7" s="306" t="n"/>
      <c r="M7" s="235" t="inlineStr">
        <is>
          <t>VIGENCIA: 2026-02-26</t>
        </is>
      </c>
      <c r="N7" s="292" t="n"/>
      <c r="O7" s="293" t="n"/>
      <c r="P7" s="24" t="n"/>
    </row>
    <row r="8" ht="25.5" customFormat="1" customHeight="1" s="21">
      <c r="B8" s="24" t="n"/>
      <c r="C8" s="297" t="n"/>
      <c r="D8" s="321" t="n"/>
      <c r="E8" s="297" t="n"/>
      <c r="F8" s="298" t="n"/>
      <c r="G8" s="298" t="n"/>
      <c r="H8" s="298" t="n"/>
      <c r="I8" s="298" t="n"/>
      <c r="J8" s="298" t="n"/>
      <c r="K8" s="298" t="n"/>
      <c r="L8" s="321" t="n"/>
      <c r="M8" s="231" t="inlineStr">
        <is>
          <t>PÁGINA: 2 de 4</t>
        </is>
      </c>
      <c r="N8" s="292" t="n"/>
      <c r="O8" s="293" t="n"/>
      <c r="P8" s="24" t="n"/>
    </row>
    <row r="9" ht="15.75" customFormat="1" customHeight="1" s="21">
      <c r="B9" s="24" t="n"/>
      <c r="C9" s="82" t="inlineStr">
        <is>
          <t xml:space="preserve"> </t>
        </is>
      </c>
      <c r="D9" s="322" t="n"/>
      <c r="E9" s="322" t="n"/>
      <c r="F9" s="322" t="n"/>
      <c r="G9" s="322" t="n"/>
      <c r="H9" s="322" t="n"/>
      <c r="I9" s="322" t="n"/>
      <c r="J9" s="322" t="n"/>
      <c r="K9" s="322" t="n"/>
      <c r="L9" s="322" t="n"/>
      <c r="M9" s="322" t="n"/>
      <c r="N9" s="322" t="n"/>
      <c r="O9" s="322" t="n"/>
      <c r="P9" s="24" t="n"/>
    </row>
    <row r="10" ht="15.75" customFormat="1" customHeight="1" s="21">
      <c r="B10" s="24" t="n"/>
      <c r="C10" s="83" t="inlineStr">
        <is>
          <t>FICHA DE INDICADOR</t>
        </is>
      </c>
      <c r="D10" s="323" t="n"/>
      <c r="E10" s="323" t="n"/>
      <c r="F10" s="323" t="n"/>
      <c r="G10" s="323" t="n"/>
      <c r="H10" s="323" t="n"/>
      <c r="I10" s="323" t="n"/>
      <c r="J10" s="323" t="n"/>
      <c r="K10" s="323" t="n"/>
      <c r="L10" s="323" t="n"/>
      <c r="M10" s="323" t="n"/>
      <c r="N10" s="323" t="n"/>
      <c r="O10" s="324" t="n"/>
      <c r="P10" s="24" t="n"/>
    </row>
    <row r="11" ht="15" customFormat="1" customHeight="1" s="21">
      <c r="B11" s="24" t="n"/>
      <c r="C11" s="325" t="n"/>
      <c r="D11" s="326" t="n"/>
      <c r="E11" s="326" t="n"/>
      <c r="F11" s="326" t="n"/>
      <c r="G11" s="326" t="n"/>
      <c r="H11" s="326" t="n"/>
      <c r="I11" s="326" t="n"/>
      <c r="J11" s="326" t="n"/>
      <c r="K11" s="326" t="n"/>
      <c r="L11" s="326" t="n"/>
      <c r="M11" s="326" t="n"/>
      <c r="N11" s="326" t="n"/>
      <c r="O11" s="327" t="n"/>
      <c r="P11" s="24" t="n"/>
    </row>
    <row r="12" ht="30" customFormat="1" customHeight="1" s="21">
      <c r="B12" s="24" t="n"/>
      <c r="C12" s="84" t="inlineStr">
        <is>
          <t>MACROPROCESO</t>
        </is>
      </c>
      <c r="D12" s="293" t="n"/>
      <c r="E12" s="85" t="inlineStr">
        <is>
          <t>Apoyo</t>
        </is>
      </c>
      <c r="F12" s="328" t="n"/>
      <c r="G12" s="328" t="n"/>
      <c r="H12" s="329" t="n"/>
      <c r="I12" s="84" t="inlineStr">
        <is>
          <t>NOMBRE DEL INDICADOR</t>
        </is>
      </c>
      <c r="J12" s="293" t="n"/>
      <c r="K12" s="86" t="inlineStr">
        <is>
          <t>Cumplimiento en la digitalización de documentos</t>
        </is>
      </c>
      <c r="L12" s="328" t="n"/>
      <c r="M12" s="328" t="n"/>
      <c r="N12" s="328" t="n"/>
      <c r="O12" s="329" t="n"/>
      <c r="P12" s="24" t="n"/>
    </row>
    <row r="13" customFormat="1" s="21">
      <c r="B13" s="24" t="n"/>
      <c r="C13" s="87" t="inlineStr">
        <is>
          <t>PROCESO GESTIÓN</t>
        </is>
      </c>
      <c r="D13" s="293" t="n"/>
      <c r="E13" s="88" t="inlineStr">
        <is>
          <t>Documental</t>
        </is>
      </c>
      <c r="F13" s="328" t="n"/>
      <c r="G13" s="328" t="n"/>
      <c r="H13" s="328" t="n"/>
      <c r="I13" s="328" t="n"/>
      <c r="J13" s="328" t="n"/>
      <c r="K13" s="328" t="n"/>
      <c r="L13" s="328" t="n"/>
      <c r="M13" s="328" t="n"/>
      <c r="N13" s="328" t="n"/>
      <c r="O13" s="329" t="n"/>
      <c r="P13" s="24" t="n"/>
    </row>
    <row r="14" customFormat="1" s="21">
      <c r="B14" s="24" t="n"/>
      <c r="C14" s="87" t="inlineStr">
        <is>
          <t>RESPONSABLE DE MEDICIÓN</t>
        </is>
      </c>
      <c r="D14" s="293" t="n"/>
      <c r="E14" s="88" t="inlineStr">
        <is>
          <t>Jefe de la Oficina de Archivo y Correspondencia</t>
        </is>
      </c>
      <c r="F14" s="328" t="n"/>
      <c r="G14" s="328" t="n"/>
      <c r="H14" s="328" t="n"/>
      <c r="I14" s="328" t="n"/>
      <c r="J14" s="328" t="n"/>
      <c r="K14" s="328" t="n"/>
      <c r="L14" s="328" t="n"/>
      <c r="M14" s="328" t="n"/>
      <c r="N14" s="328" t="n"/>
      <c r="O14" s="329" t="n"/>
      <c r="P14" s="24" t="n"/>
    </row>
    <row r="15" customFormat="1" s="21">
      <c r="B15" s="24" t="n"/>
      <c r="C15" s="90" t="n"/>
      <c r="D15" s="328" t="n"/>
      <c r="E15" s="328" t="n"/>
      <c r="F15" s="328" t="n"/>
      <c r="G15" s="328" t="n"/>
      <c r="H15" s="328" t="n"/>
      <c r="I15" s="328" t="n"/>
      <c r="J15" s="328" t="n"/>
      <c r="K15" s="328" t="n"/>
      <c r="L15" s="328" t="n"/>
      <c r="M15" s="328" t="n"/>
      <c r="N15" s="328" t="n"/>
      <c r="O15" s="329" t="n"/>
      <c r="P15" s="24" t="n"/>
    </row>
    <row r="16" customFormat="1" s="21">
      <c r="B16" s="24" t="n"/>
      <c r="C16" s="81" t="inlineStr">
        <is>
          <t>1. COMPORTAMIENTO DE INDICADOR</t>
        </is>
      </c>
      <c r="D16" s="292" t="n"/>
      <c r="E16" s="292" t="n"/>
      <c r="F16" s="292" t="n"/>
      <c r="G16" s="292" t="n"/>
      <c r="H16" s="292" t="n"/>
      <c r="I16" s="292" t="n"/>
      <c r="J16" s="292" t="n"/>
      <c r="K16" s="292" t="n"/>
      <c r="L16" s="292" t="n"/>
      <c r="M16" s="292" t="n"/>
      <c r="N16" s="292" t="n"/>
      <c r="O16" s="293" t="n"/>
      <c r="P16" s="24" t="n"/>
    </row>
    <row r="17" ht="36" customFormat="1" customHeight="1" s="21">
      <c r="B17" s="24" t="n"/>
      <c r="C17" s="87" t="inlineStr">
        <is>
          <t>CLASIFICACIÓN DE LA MEDICIÓN</t>
        </is>
      </c>
      <c r="D17" s="293" t="n"/>
      <c r="E17" s="330" t="n">
        <v>1</v>
      </c>
      <c r="F17" s="328" t="n"/>
      <c r="G17" s="329" t="n"/>
      <c r="H17" s="87" t="inlineStr">
        <is>
          <t>TIPO DE INDICADOR</t>
        </is>
      </c>
      <c r="I17" s="293" t="n"/>
      <c r="J17" s="331" t="inlineStr">
        <is>
          <t>Eficiencia</t>
        </is>
      </c>
      <c r="K17" s="329" t="n"/>
      <c r="L17" s="87" t="inlineStr">
        <is>
          <t>META</t>
        </is>
      </c>
      <c r="M17" s="293" t="n"/>
      <c r="N17" s="153" t="n">
        <v>0.6</v>
      </c>
      <c r="O17" s="329" t="n"/>
      <c r="P17" s="93" t="n"/>
    </row>
    <row r="18" ht="15.75" customFormat="1" customHeight="1" s="21">
      <c r="B18" s="24" t="n"/>
      <c r="C18" s="87" t="inlineStr">
        <is>
          <t>FORMULA</t>
        </is>
      </c>
      <c r="D18" s="306" t="n"/>
      <c r="E18" s="94" t="inlineStr">
        <is>
          <t>NUMERADOR</t>
        </is>
      </c>
      <c r="F18" s="329" t="n"/>
      <c r="G18" s="331" t="inlineStr">
        <is>
          <t># de metros lineales digitalizados *100</t>
        </is>
      </c>
      <c r="H18" s="328" t="n"/>
      <c r="I18" s="328" t="n"/>
      <c r="J18" s="328" t="n"/>
      <c r="K18" s="329" t="n"/>
      <c r="L18" s="87" t="inlineStr">
        <is>
          <t>UNIDAD DE MEDIDA</t>
        </is>
      </c>
      <c r="M18" s="306" t="n"/>
      <c r="N18" s="153" t="inlineStr">
        <is>
          <t>Porcentual</t>
        </is>
      </c>
      <c r="O18" s="332" t="n"/>
      <c r="P18" s="317" t="n"/>
    </row>
    <row r="19" ht="15.75" customFormat="1" customHeight="1" s="21">
      <c r="B19" s="24" t="n"/>
      <c r="C19" s="297" t="n"/>
      <c r="D19" s="321" t="n"/>
      <c r="E19" s="87" t="inlineStr">
        <is>
          <t>DENOMINADOR</t>
        </is>
      </c>
      <c r="F19" s="293" t="n"/>
      <c r="G19" s="104" t="inlineStr">
        <is>
          <t>300 metros lineales</t>
        </is>
      </c>
      <c r="H19" s="328" t="n"/>
      <c r="I19" s="328" t="n"/>
      <c r="J19" s="328" t="n"/>
      <c r="K19" s="329" t="n"/>
      <c r="L19" s="297" t="n"/>
      <c r="M19" s="321" t="n"/>
      <c r="N19" s="333" t="n"/>
      <c r="O19" s="334" t="n"/>
      <c r="P19" s="24" t="n"/>
    </row>
    <row r="20" ht="15.75" customFormat="1" customHeight="1" s="21">
      <c r="B20" s="24" t="n"/>
      <c r="C20" s="87" t="inlineStr">
        <is>
          <t>TENDENCIA</t>
        </is>
      </c>
      <c r="D20" s="306" t="n"/>
      <c r="E20" s="104" t="inlineStr">
        <is>
          <t>Positiva</t>
        </is>
      </c>
      <c r="F20" s="322" t="n"/>
      <c r="G20" s="332" t="n"/>
      <c r="H20" s="84" t="inlineStr">
        <is>
          <t>NIVEL DE SEGREGACIÓN *</t>
        </is>
      </c>
      <c r="I20" s="306" t="n"/>
      <c r="J20" s="104" t="inlineStr">
        <is>
          <t>Por Unidad Regional</t>
        </is>
      </c>
      <c r="K20" s="332" t="n"/>
      <c r="L20" s="87" t="inlineStr">
        <is>
          <t>ESCALA</t>
        </is>
      </c>
      <c r="M20" s="292" t="n"/>
      <c r="N20" s="292" t="n"/>
      <c r="O20" s="293" t="n"/>
      <c r="P20" s="24" t="n"/>
    </row>
    <row r="21" ht="15.75" customFormat="1" customHeight="1" s="21">
      <c r="B21" s="24" t="n"/>
      <c r="C21" s="294" t="n"/>
      <c r="D21" s="307" t="n"/>
      <c r="E21" s="335" t="n"/>
      <c r="F21" s="317" t="n"/>
      <c r="G21" s="336" t="n"/>
      <c r="H21" s="294" t="n"/>
      <c r="I21" s="307" t="n"/>
      <c r="J21" s="335" t="n"/>
      <c r="K21" s="336" t="n"/>
      <c r="L21" s="44" t="inlineStr">
        <is>
          <t>Deficiente</t>
        </is>
      </c>
      <c r="M21" s="44" t="inlineStr">
        <is>
          <t>Aceptable</t>
        </is>
      </c>
      <c r="N21" s="44" t="inlineStr">
        <is>
          <t>Bueno</t>
        </is>
      </c>
      <c r="O21" s="44" t="inlineStr">
        <is>
          <t>Excelente</t>
        </is>
      </c>
      <c r="P21" s="24" t="n"/>
    </row>
    <row r="22" ht="15.75" customFormat="1" customHeight="1" s="21">
      <c r="B22" s="24" t="n"/>
      <c r="C22" s="297" t="n"/>
      <c r="D22" s="321" t="n"/>
      <c r="E22" s="333" t="n"/>
      <c r="F22" s="337" t="n"/>
      <c r="G22" s="334" t="n"/>
      <c r="H22" s="297" t="n"/>
      <c r="I22" s="321" t="n"/>
      <c r="J22" s="333" t="n"/>
      <c r="K22" s="334" t="n"/>
      <c r="L22" s="26" t="inlineStr">
        <is>
          <t>0% – 20%</t>
        </is>
      </c>
      <c r="M22" s="27" t="inlineStr">
        <is>
          <t>21% – 39%</t>
        </is>
      </c>
      <c r="N22" s="28" t="inlineStr">
        <is>
          <t>40% – 60%</t>
        </is>
      </c>
      <c r="O22" s="60" t="inlineStr">
        <is>
          <t>&gt;60%</t>
        </is>
      </c>
      <c r="P22" s="24" t="n"/>
    </row>
    <row r="23" ht="26.25" customFormat="1" customHeight="1" s="21">
      <c r="B23" s="24" t="n"/>
      <c r="C23" s="87" t="inlineStr">
        <is>
          <t>ORIGEN DE DATOS NUMERADOR</t>
        </is>
      </c>
      <c r="D23" s="293" t="n"/>
      <c r="E23" s="105" t="inlineStr">
        <is>
          <t>Evidencias Informe de documentos digitalizados.</t>
        </is>
      </c>
      <c r="F23" s="328" t="n"/>
      <c r="G23" s="329" t="n"/>
      <c r="H23" s="338" t="inlineStr">
        <is>
          <t>FRECUENCIA DE LA MEDICIÓN</t>
        </is>
      </c>
      <c r="I23" s="306" t="n"/>
      <c r="J23" s="104" t="inlineStr">
        <is>
          <t>SEMESTRAL</t>
        </is>
      </c>
      <c r="K23" s="332" t="n"/>
      <c r="L23" s="87" t="inlineStr">
        <is>
          <t>FRECUENCIA DE RESULTADO</t>
        </is>
      </c>
      <c r="M23" s="306" t="n"/>
      <c r="N23" s="104" t="inlineStr">
        <is>
          <t>ANUAL</t>
        </is>
      </c>
      <c r="O23" s="332" t="n"/>
      <c r="P23" s="24" t="n"/>
    </row>
    <row r="24" ht="26.25" customFormat="1" customHeight="1" s="21">
      <c r="B24" s="24" t="n"/>
      <c r="C24" s="87" t="inlineStr">
        <is>
          <t>ORIGEN DE DATOS DENOMINADOR</t>
        </is>
      </c>
      <c r="D24" s="293" t="n"/>
      <c r="E24" s="105" t="inlineStr">
        <is>
          <t>Evidencias Informe de documentos digitalizados.</t>
        </is>
      </c>
      <c r="F24" s="328" t="n"/>
      <c r="G24" s="329" t="n"/>
      <c r="H24" s="298" t="n"/>
      <c r="I24" s="321" t="n"/>
      <c r="J24" s="333" t="n"/>
      <c r="K24" s="334" t="n"/>
      <c r="L24" s="297" t="n"/>
      <c r="M24" s="321" t="n"/>
      <c r="N24" s="333" t="n"/>
      <c r="O24" s="334" t="n"/>
      <c r="P24" s="24" t="n"/>
    </row>
    <row r="25" ht="15.75" customFormat="1" customHeight="1" s="21">
      <c r="B25" s="24" t="n"/>
      <c r="C25" s="30" t="n"/>
      <c r="D25" s="30" t="n"/>
      <c r="E25" s="116" t="n"/>
      <c r="F25" s="116" t="n"/>
      <c r="G25" s="30" t="n"/>
      <c r="H25" s="30" t="n"/>
      <c r="I25" s="30" t="n"/>
      <c r="J25" s="116" t="n"/>
      <c r="K25" s="116" t="n"/>
      <c r="L25" s="30" t="n"/>
      <c r="M25" s="30" t="n"/>
      <c r="N25" s="116" t="n"/>
      <c r="O25" s="116" t="n"/>
      <c r="P25" s="24" t="n"/>
    </row>
    <row r="26" ht="15" customFormat="1" customHeight="1" s="21">
      <c r="B26" s="24" t="n"/>
      <c r="C26" s="81" t="inlineStr">
        <is>
          <t>RESULTADOS</t>
        </is>
      </c>
      <c r="D26" s="292" t="n"/>
      <c r="E26" s="292" t="n"/>
      <c r="F26" s="292" t="n"/>
      <c r="G26" s="292" t="n"/>
      <c r="H26" s="292" t="n"/>
      <c r="I26" s="292" t="n"/>
      <c r="J26" s="292" t="n"/>
      <c r="K26" s="292" t="n"/>
      <c r="L26" s="292" t="n"/>
      <c r="M26" s="292" t="n"/>
      <c r="N26" s="292" t="n"/>
      <c r="O26" s="293" t="n"/>
      <c r="P26" s="24" t="n"/>
    </row>
    <row r="27" ht="15" customFormat="1" customHeight="1" s="21">
      <c r="B27" s="24" t="n"/>
      <c r="C27" s="91" t="n"/>
      <c r="D27" s="322" t="n"/>
      <c r="E27" s="322" t="n"/>
      <c r="F27" s="322" t="n"/>
      <c r="G27" s="322" t="n"/>
      <c r="H27" s="322" t="n"/>
      <c r="I27" s="332" t="n"/>
      <c r="J27" s="141" t="inlineStr">
        <is>
          <t>ANÁLISIS DE DATOS</t>
        </is>
      </c>
      <c r="K27" s="289" t="n"/>
      <c r="L27" s="289" t="n"/>
      <c r="M27" s="289" t="n"/>
      <c r="N27" s="289" t="n"/>
      <c r="O27" s="306" t="n"/>
      <c r="P27" s="93" t="n"/>
    </row>
    <row r="28" ht="16.5" customFormat="1" customHeight="1" s="21">
      <c r="B28" s="24" t="n"/>
      <c r="C28" s="335" t="n"/>
      <c r="D28" s="317" t="n"/>
      <c r="E28" s="317" t="n"/>
      <c r="F28" s="317" t="n"/>
      <c r="G28" s="317" t="n"/>
      <c r="H28" s="317" t="n"/>
      <c r="I28" s="336" t="n"/>
      <c r="J28" s="129" t="inlineStr">
        <is>
          <t>Primer semestre:Durante el primer semestre se lograron digitalizar 243 metros lineales de archivo, correspondientes a 972 cajas que contienen nóminas, contratos, historias laborales y resoluciones. Esta actividad permitió facilitar la consulta de la información y contribuir a la atención oportuna de los requerimientos de información.</t>
        </is>
      </c>
      <c r="K28" s="317" t="n"/>
      <c r="L28" s="317" t="n"/>
      <c r="M28" s="317" t="n"/>
      <c r="N28" s="317" t="n"/>
      <c r="O28" s="336" t="n"/>
      <c r="P28" s="317" t="n"/>
    </row>
    <row r="29" ht="15.75" customFormat="1" customHeight="1" s="21">
      <c r="B29" s="24" t="n"/>
      <c r="C29" s="335" t="n"/>
      <c r="D29" s="317" t="n"/>
      <c r="E29" s="317" t="n"/>
      <c r="F29" s="317" t="n"/>
      <c r="G29" s="317" t="n"/>
      <c r="H29" s="317" t="n"/>
      <c r="I29" s="336" t="n"/>
      <c r="J29" s="317" t="n"/>
      <c r="K29" s="317" t="n"/>
      <c r="L29" s="317" t="n"/>
      <c r="M29" s="317" t="n"/>
      <c r="N29" s="317" t="n"/>
      <c r="O29" s="336" t="n"/>
      <c r="P29" s="24" t="n"/>
    </row>
    <row r="30" ht="15.75" customFormat="1" customHeight="1" s="21">
      <c r="B30" s="24" t="n"/>
      <c r="C30" s="335" t="n"/>
      <c r="D30" s="317" t="n"/>
      <c r="E30" s="317" t="n"/>
      <c r="F30" s="317" t="n"/>
      <c r="G30" s="317" t="n"/>
      <c r="H30" s="317" t="n"/>
      <c r="I30" s="336" t="n"/>
      <c r="J30" s="317" t="n"/>
      <c r="K30" s="317" t="n"/>
      <c r="L30" s="317" t="n"/>
      <c r="M30" s="317" t="n"/>
      <c r="N30" s="317" t="n"/>
      <c r="O30" s="336" t="n"/>
      <c r="P30" s="24" t="n"/>
    </row>
    <row r="31" ht="15.75" customFormat="1" customHeight="1" s="21">
      <c r="B31" s="24" t="n"/>
      <c r="C31" s="335" t="n"/>
      <c r="D31" s="317" t="n"/>
      <c r="E31" s="317" t="n"/>
      <c r="F31" s="317" t="n"/>
      <c r="G31" s="317" t="n"/>
      <c r="H31" s="317" t="n"/>
      <c r="I31" s="336" t="n"/>
      <c r="J31" s="317" t="n"/>
      <c r="K31" s="317" t="n"/>
      <c r="L31" s="317" t="n"/>
      <c r="M31" s="317" t="n"/>
      <c r="N31" s="317" t="n"/>
      <c r="O31" s="336" t="n"/>
      <c r="P31" s="24" t="n"/>
    </row>
    <row r="32" ht="15.75" customFormat="1" customHeight="1" s="21">
      <c r="B32" s="24" t="n"/>
      <c r="C32" s="335" t="n"/>
      <c r="D32" s="317" t="n"/>
      <c r="E32" s="317" t="n"/>
      <c r="F32" s="317" t="n"/>
      <c r="G32" s="317" t="n"/>
      <c r="H32" s="317" t="n"/>
      <c r="I32" s="336" t="n"/>
      <c r="J32" s="317" t="n"/>
      <c r="K32" s="317" t="n"/>
      <c r="L32" s="317" t="n"/>
      <c r="M32" s="317" t="n"/>
      <c r="N32" s="317" t="n"/>
      <c r="O32" s="336" t="n"/>
      <c r="P32" s="24" t="n"/>
    </row>
    <row r="33" ht="16.5" customFormat="1" customHeight="1" s="21">
      <c r="B33" s="24" t="n"/>
      <c r="C33" s="335" t="n"/>
      <c r="D33" s="317" t="n"/>
      <c r="E33" s="317" t="n"/>
      <c r="F33" s="317" t="n"/>
      <c r="G33" s="317" t="n"/>
      <c r="H33" s="317" t="n"/>
      <c r="I33" s="336" t="n"/>
      <c r="J33" s="337" t="n"/>
      <c r="K33" s="337" t="n"/>
      <c r="L33" s="337" t="n"/>
      <c r="M33" s="337" t="n"/>
      <c r="N33" s="337" t="n"/>
      <c r="O33" s="334" t="n"/>
      <c r="P33" s="24" t="n"/>
    </row>
    <row r="34" ht="15.75" customFormat="1" customHeight="1" s="21">
      <c r="B34" s="24" t="n"/>
      <c r="C34" s="335" t="n"/>
      <c r="D34" s="317" t="n"/>
      <c r="E34" s="317" t="n"/>
      <c r="F34" s="317" t="n"/>
      <c r="G34" s="317" t="n"/>
      <c r="H34" s="317" t="n"/>
      <c r="I34" s="336" t="n"/>
      <c r="J34" s="135" t="inlineStr">
        <is>
          <t>ACCIÓN FORMULADA</t>
        </is>
      </c>
      <c r="O34" s="307" t="n"/>
      <c r="P34" s="24" t="n"/>
    </row>
    <row r="35" ht="16.5" customFormat="1" customHeight="1" s="21">
      <c r="B35" s="24" t="n"/>
      <c r="C35" s="335" t="n"/>
      <c r="D35" s="317" t="n"/>
      <c r="E35" s="317" t="n"/>
      <c r="F35" s="317" t="n"/>
      <c r="G35" s="317" t="n"/>
      <c r="H35" s="317" t="n"/>
      <c r="I35" s="336" t="n"/>
      <c r="J35" s="129" t="inlineStr">
        <is>
          <t>Continuar con el proceso de organización y digitalización del archivo documental, priorizando las series documentales de mayor consulta, con el fin de optimizar el acceso a la información, fortalecer la gestión documental y garantizar respuestas oportunas a los requerimientos de información.</t>
        </is>
      </c>
      <c r="K35" s="317" t="n"/>
      <c r="L35" s="317" t="n"/>
      <c r="M35" s="317" t="n"/>
      <c r="N35" s="317" t="n"/>
      <c r="O35" s="336" t="n"/>
      <c r="P35" s="24" t="n"/>
    </row>
    <row r="36" ht="15.75" customFormat="1" customHeight="1" s="21">
      <c r="B36" s="24" t="n"/>
      <c r="C36" s="335" t="n"/>
      <c r="D36" s="317" t="n"/>
      <c r="E36" s="317" t="n"/>
      <c r="F36" s="317" t="n"/>
      <c r="G36" s="317" t="n"/>
      <c r="H36" s="317" t="n"/>
      <c r="I36" s="336" t="n"/>
      <c r="J36" s="317" t="n"/>
      <c r="K36" s="317" t="n"/>
      <c r="L36" s="317" t="n"/>
      <c r="M36" s="317" t="n"/>
      <c r="N36" s="317" t="n"/>
      <c r="O36" s="336" t="n"/>
      <c r="P36" s="24" t="n"/>
    </row>
    <row r="37" ht="15.75" customFormat="1" customHeight="1" s="21">
      <c r="B37" s="24" t="n"/>
      <c r="C37" s="335" t="n"/>
      <c r="D37" s="317" t="n"/>
      <c r="E37" s="317" t="n"/>
      <c r="F37" s="317" t="n"/>
      <c r="G37" s="317" t="n"/>
      <c r="H37" s="317" t="n"/>
      <c r="I37" s="336" t="n"/>
      <c r="J37" s="317" t="n"/>
      <c r="K37" s="317" t="n"/>
      <c r="L37" s="317" t="n"/>
      <c r="M37" s="317" t="n"/>
      <c r="N37" s="317" t="n"/>
      <c r="O37" s="336" t="n"/>
      <c r="P37" s="24" t="n"/>
    </row>
    <row r="38" ht="15.75" customFormat="1" customHeight="1" s="21">
      <c r="B38" s="24" t="n"/>
      <c r="C38" s="335" t="n"/>
      <c r="D38" s="317" t="n"/>
      <c r="E38" s="317" t="n"/>
      <c r="F38" s="317" t="n"/>
      <c r="G38" s="317" t="n"/>
      <c r="H38" s="317" t="n"/>
      <c r="I38" s="336" t="n"/>
      <c r="J38" s="317" t="n"/>
      <c r="K38" s="317" t="n"/>
      <c r="L38" s="317" t="n"/>
      <c r="M38" s="317" t="n"/>
      <c r="N38" s="317" t="n"/>
      <c r="O38" s="336" t="n"/>
      <c r="P38" s="24" t="n"/>
    </row>
    <row r="39" ht="15.75" customFormat="1" customHeight="1" s="21">
      <c r="B39" s="24" t="n"/>
      <c r="C39" s="335" t="n"/>
      <c r="D39" s="317" t="n"/>
      <c r="E39" s="317" t="n"/>
      <c r="F39" s="317" t="n"/>
      <c r="G39" s="317" t="n"/>
      <c r="H39" s="317" t="n"/>
      <c r="I39" s="336" t="n"/>
      <c r="J39" s="317" t="n"/>
      <c r="K39" s="317" t="n"/>
      <c r="L39" s="317" t="n"/>
      <c r="M39" s="317" t="n"/>
      <c r="N39" s="317" t="n"/>
      <c r="O39" s="336" t="n"/>
      <c r="P39" s="24" t="n"/>
    </row>
    <row r="40" ht="16.5" customFormat="1" customHeight="1" s="21">
      <c r="B40" s="24" t="n"/>
      <c r="C40" s="335" t="n"/>
      <c r="D40" s="317" t="n"/>
      <c r="E40" s="317" t="n"/>
      <c r="F40" s="317" t="n"/>
      <c r="G40" s="317" t="n"/>
      <c r="H40" s="317" t="n"/>
      <c r="I40" s="336" t="n"/>
      <c r="J40" s="337" t="n"/>
      <c r="K40" s="337" t="n"/>
      <c r="L40" s="337" t="n"/>
      <c r="M40" s="337" t="n"/>
      <c r="N40" s="337" t="n"/>
      <c r="O40" s="334" t="n"/>
      <c r="P40" s="24" t="n"/>
    </row>
    <row r="41" ht="15.75" customFormat="1" customHeight="1" s="21">
      <c r="B41" s="24" t="n"/>
      <c r="C41" s="335" t="n"/>
      <c r="D41" s="317" t="n"/>
      <c r="E41" s="317" t="n"/>
      <c r="F41" s="317" t="n"/>
      <c r="G41" s="317" t="n"/>
      <c r="H41" s="317" t="n"/>
      <c r="I41" s="336" t="n"/>
      <c r="J41" s="135" t="inlineStr">
        <is>
          <t xml:space="preserve">RESPONSABLE </t>
        </is>
      </c>
      <c r="O41" s="307" t="n"/>
      <c r="P41" s="24" t="n"/>
    </row>
    <row r="42" ht="15.75" customFormat="1" customHeight="1" s="21">
      <c r="B42" s="24" t="n"/>
      <c r="C42" s="335" t="n"/>
      <c r="D42" s="317" t="n"/>
      <c r="E42" s="317" t="n"/>
      <c r="F42" s="317" t="n"/>
      <c r="G42" s="317" t="n"/>
      <c r="H42" s="317" t="n"/>
      <c r="I42" s="336" t="n"/>
      <c r="J42" s="143" t="inlineStr">
        <is>
          <t>Jefe de la Oficina de Archivo y Correspondencia</t>
        </is>
      </c>
      <c r="K42" s="317" t="n"/>
      <c r="L42" s="317" t="n"/>
      <c r="M42" s="317" t="n"/>
      <c r="N42" s="317" t="n"/>
      <c r="O42" s="336" t="n"/>
      <c r="P42" s="24" t="n"/>
    </row>
    <row r="43" ht="16.5" customFormat="1" customHeight="1" s="21">
      <c r="B43" s="24" t="n"/>
      <c r="C43" s="333" t="n"/>
      <c r="D43" s="337" t="n"/>
      <c r="E43" s="337" t="n"/>
      <c r="F43" s="337" t="n"/>
      <c r="G43" s="337" t="n"/>
      <c r="H43" s="337" t="n"/>
      <c r="I43" s="334" t="n"/>
      <c r="J43" s="145" t="n"/>
      <c r="K43" s="337" t="n"/>
      <c r="L43" s="337" t="n"/>
      <c r="M43" s="337" t="n"/>
      <c r="N43" s="337" t="n"/>
      <c r="O43" s="334" t="n"/>
      <c r="P43" s="24" t="n"/>
    </row>
    <row r="44" ht="16.5" customFormat="1" customHeight="1" s="21">
      <c r="B44" s="24" t="n"/>
      <c r="C44" s="31" t="n"/>
      <c r="D44" s="31" t="n"/>
      <c r="E44" s="31" t="n"/>
      <c r="F44" s="31" t="n"/>
      <c r="G44" s="31" t="n"/>
      <c r="H44" s="31" t="n"/>
      <c r="I44" s="31" t="n"/>
      <c r="J44" s="31" t="n"/>
      <c r="K44" s="31" t="n"/>
      <c r="L44" s="31" t="n"/>
      <c r="M44" s="31" t="n"/>
      <c r="N44" s="31" t="n"/>
      <c r="O44" s="31" t="n"/>
      <c r="P44" s="24" t="n"/>
    </row>
    <row r="45" ht="15" customFormat="1" customHeight="1" s="33">
      <c r="B45" s="32" t="n"/>
      <c r="C45" s="339" t="inlineStr">
        <is>
          <t>PERIODO DE EVALUACIÓN</t>
        </is>
      </c>
      <c r="D45" s="298" t="n"/>
      <c r="E45" s="298" t="n"/>
      <c r="F45" s="298" t="n"/>
      <c r="G45" s="298" t="n"/>
      <c r="H45" s="298" t="n"/>
      <c r="I45" s="298" t="n"/>
      <c r="J45" s="298" t="n"/>
      <c r="K45" s="298" t="n"/>
      <c r="L45" s="298" t="n"/>
      <c r="M45" s="298" t="n"/>
      <c r="N45" s="298" t="n"/>
      <c r="O45" s="321" t="n"/>
      <c r="P45" s="32" t="n"/>
    </row>
    <row r="46" customFormat="1" s="33">
      <c r="B46" s="32" t="n"/>
      <c r="C46" s="87" t="inlineStr">
        <is>
          <t>MES</t>
        </is>
      </c>
      <c r="D46" s="44">
        <f>IF(J23="MENSUAL","ENERO",IF(J23="TRIMESTRAL","MARZO",IF(J23="SEMESTRAL","JUNIO",IF(J23="ANUAL",YEAR(TODAY()),""))))</f>
        <v/>
      </c>
      <c r="E46" s="44">
        <f>IF(J23="MENSUAL","FEBRERO",IF(J23="TRIMESTRAL","JUNIO",IF(J23="SEMESTRAL","DICIEMBRE","")))</f>
        <v/>
      </c>
      <c r="F46" s="44">
        <f>IF(J23="MENSUAL","MARZO",IF(J23="TRIMESTRAL","SEPTIEMBRE",""))</f>
        <v/>
      </c>
      <c r="G46" s="44">
        <f>IF(J23="MENSUAL","ABRIL",IF(J23="TRIMESTRAL","DICIEMBRE",""))</f>
        <v/>
      </c>
      <c r="H46" s="44">
        <f>IF(J23="MENSUAL","MAYO","")</f>
        <v/>
      </c>
      <c r="I46" s="44">
        <f>IF(J23="MENSUAL","JUNIO","")</f>
        <v/>
      </c>
      <c r="J46" s="44">
        <f>IF(J23="MENSUAL","JULIO","")</f>
        <v/>
      </c>
      <c r="K46" s="44">
        <f>IF(J23="MENSUAL","AGOSTO","")</f>
        <v/>
      </c>
      <c r="L46" s="44">
        <f>IF(J23="MENSUAL","SEPTIEMBRE","")</f>
        <v/>
      </c>
      <c r="M46" s="44">
        <f>IF(J23="MENSUAL","OCTUBRE","")</f>
        <v/>
      </c>
      <c r="N46" s="44">
        <f>IF(J23="MENSUAL","NOVIEMBRE","")</f>
        <v/>
      </c>
      <c r="O46" s="44">
        <f>IF(J23="MENSUAL","DICIEMBRE","")</f>
        <v/>
      </c>
      <c r="P46" s="32" t="n"/>
    </row>
    <row r="47" ht="30" customFormat="1" customHeight="1" s="33">
      <c r="B47" s="32" t="n"/>
      <c r="C47" s="84">
        <f>G18</f>
        <v/>
      </c>
      <c r="D47" s="104" t="n">
        <v>243</v>
      </c>
      <c r="E47" s="104" t="n"/>
      <c r="F47" s="104" t="n"/>
      <c r="G47" s="104" t="n"/>
      <c r="H47" s="104" t="n"/>
      <c r="I47" s="104" t="n"/>
      <c r="J47" s="104" t="n"/>
      <c r="K47" s="104" t="n"/>
      <c r="L47" s="104" t="n"/>
      <c r="M47" s="104" t="n"/>
      <c r="N47" s="104" t="n"/>
      <c r="O47" s="104" t="n"/>
      <c r="P47" s="32" t="n"/>
    </row>
    <row r="48" ht="18" customFormat="1" customHeight="1" s="33">
      <c r="B48" s="32" t="n"/>
      <c r="C48" s="84">
        <f>G19</f>
        <v/>
      </c>
      <c r="D48" s="104" t="n">
        <v>300</v>
      </c>
      <c r="E48" s="104" t="n"/>
      <c r="F48" s="104" t="n"/>
      <c r="G48" s="104" t="n"/>
      <c r="H48" s="104" t="n"/>
      <c r="I48" s="104" t="n"/>
      <c r="J48" s="104" t="n"/>
      <c r="K48" s="104" t="n"/>
      <c r="L48" s="104" t="n"/>
      <c r="M48" s="104" t="n"/>
      <c r="N48" s="104" t="n"/>
      <c r="O48" s="104" t="n"/>
      <c r="P48" s="34" t="n"/>
    </row>
    <row r="49" customFormat="1" s="33">
      <c r="B49" s="32" t="n"/>
      <c r="C49" s="47" t="inlineStr">
        <is>
          <t xml:space="preserve">VALOR </t>
        </is>
      </c>
      <c r="D49" s="49">
        <f>IFERROR(IF($E$17=1,D47/D48,IF($E$17=2,D47,"")),"")</f>
        <v/>
      </c>
      <c r="E49" s="49">
        <f>IFERROR(IF($E$17=1,E47/E48,IF($E$17=2,E47,"")),"")</f>
        <v/>
      </c>
      <c r="F49" s="49">
        <f>IFERROR(IF($E$17=1,F47/F48,IF($E$17=2,F47,"")),"")</f>
        <v/>
      </c>
      <c r="G49" s="49">
        <f>IFERROR(IF($E$17=1,G47/G48,IF($E$17=2,G47,"")),"")</f>
        <v/>
      </c>
      <c r="H49" s="49">
        <f>IFERROR(IF($E$17=1,H47/H48,IF($E$17=2,H47,"")),"")</f>
        <v/>
      </c>
      <c r="I49" s="49">
        <f>IFERROR(IF($E$17=1,I47/I48,IF($E$17=2,I47,"")),"")</f>
        <v/>
      </c>
      <c r="J49" s="49">
        <f>IFERROR(IF($E$17=1,J47/J48,IF($E$17=2,J47,"")),"")</f>
        <v/>
      </c>
      <c r="K49" s="49">
        <f>IFERROR(IF($E$17=1,K47/K48,IF($E$17=2,K47,"")),"")</f>
        <v/>
      </c>
      <c r="L49" s="49">
        <f>IFERROR(IF($E$17=1,L47/L48,IF($E$17=2,L47,"")),"")</f>
        <v/>
      </c>
      <c r="M49" s="49">
        <f>IFERROR(IF($E$17=1,M47/M48,IF($E$17=2,M47,"")),"")</f>
        <v/>
      </c>
      <c r="N49" s="49">
        <f>IFERROR(IF($E$17=1,N47/N48,IF($E$17=2,N47,"")),"")</f>
        <v/>
      </c>
      <c r="O49" s="49">
        <f>IFERROR(IF($E$17=1,O47/O48,IF($E$17=2,O47,"")),"")</f>
        <v/>
      </c>
      <c r="P49" s="32" t="n"/>
    </row>
    <row r="50" customFormat="1" s="33">
      <c r="B50" s="32" t="n"/>
      <c r="C50" s="48" t="inlineStr">
        <is>
          <t>META PONDERADA</t>
        </is>
      </c>
      <c r="D50" s="4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4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49">
        <f>IF(AND(N23="ANUAL",J23="MENSUAL"),N17/12+E50,IF(AND(N23="ANUAL",J23="TRIMESTRAL"),N17/4+E50,IF(AND(N23="SEMESTRAL",J23="MENSUAL"),N17/6+E50,IF(AND(N23="SEMESTRAL",J23="TRIMESTRAL"),N17/2,IF(AND(N23="TRIMESTRAL",J23="MENSUAL"),N17/3+E50,IF(AND(N23="TRIMESTRAL",J23="TRIMESTRAL"),N17,IF(AND(N23="MENSUAL",J23="MENSUAL"),N17,"")))))))</f>
        <v/>
      </c>
      <c r="G50" s="49">
        <f>IF(AND(N23="ANUAL",J23="MENSUAL"),N17/12+F50,IF(AND(N23="ANUAL",J23="TRIMESTRAL"),N17/4+F50,IF(AND(N23="SEMESTRAL",J23="MENSUAL"),N17/6+F50,IF(AND(N23="SEMESTRAL",J23="TRIMESTRAL"),N17/2+F50,IF(AND(N23="TRIMESTRAL",J23="MENSUAL"),N17/3,IF(AND(N23="TRIMESTRAL",J23="TRIMESTRAL"),N17,IF(AND(N23="MENSUAL",J23="MENSUAL"),N17,"")))))))</f>
        <v/>
      </c>
      <c r="H50" s="49">
        <f>IF(AND($N$23="ANUAL",$J$23="MENSUAL"),$N$17/12+G50,IF(AND(N23="SEMESTRAL",J23="MENSUAL"),N17/6+G50,IF(AND(N23="TRIMESTRAL",J23="MENSUAL"),N17/3+G50,IF(AND(N23="MENSUAL",J23="MENSUAL"),N17,""))))</f>
        <v/>
      </c>
      <c r="I50" s="49">
        <f>IF(AND($N$23="ANUAL",$J$23="MENSUAL"),$N$17/12+H50,IF(AND(N23="SEMESTRAL",J23="MENSUAL"),N17/6+H50,IF(AND(N23="TRIMESTRAL",J23="MENSUAL"),N17/3+H50,IF(AND(N23="MENSUAL",J23="MENSUAL"),N17,""))))</f>
        <v/>
      </c>
      <c r="J50" s="49">
        <f>IF(AND($N$23="ANUAL",$J$23="MENSUAL"),$N$17/12+I50,IF(AND(N23="SEMESTRAL",J23="MENSUAL"),N17/6,IF(AND(N23="TRIMESTRAL",J23="MENSUAL"),N17/3,IF(AND(N23="MENSUAL",J23="MENSUAL"),N17,""))))</f>
        <v/>
      </c>
      <c r="K50" s="49">
        <f>IF(AND($N$23="ANUAL",$J$23="MENSUAL"),$N$17/12+J50,IF(AND(N23="SEMESTRAL",J23="MENSUAL"),N17/6+J50,IF(AND(N23="TRIMESTRAL",J23="MENSUAL"),N17/3+J50,IF(AND(N23="MENSUAL",J23="MENSUAL"),N17,""))))</f>
        <v/>
      </c>
      <c r="L50" s="49">
        <f>IF(AND($N$23="ANUAL",$J$23="MENSUAL"),$N$17/12+K50,IF(AND(N23="SEMESTRAL",J23="MENSUAL"),N17/6+K50,IF(AND(N23="TRIMESTRAL",J23="MENSUAL"),N17/3+K50,IF(AND(N23="MENSUAL",J23="MENSUAL"),N17,""))))</f>
        <v/>
      </c>
      <c r="M50" s="49">
        <f>IF(AND($N$23="ANUAL",$J$23="MENSUAL"),$N$17/12+L50,IF(AND(N23="SEMESTRAL",J23="MENSUAL"),N17/6+L50,IF(AND(N23="TRIMESTRAL",J23="MENSUAL"),N17/3,IF(AND(N23="MENSUAL",J23="MENSUAL"),N17,""))))</f>
        <v/>
      </c>
      <c r="N50" s="49">
        <f>IF(AND($N$23="ANUAL",$J$23="MENSUAL"),$N$17/12+M50,IF(AND(N23="SEMESTRAL",J23="MENSUAL"),N17/6+M50,IF(AND(N23="TRIMESTRAL",J23="MENSUAL"),N17/3+M50,IF(AND(N23="MENSUAL",J23="MENSUAL"),N17,""))))</f>
        <v/>
      </c>
      <c r="O50" s="49">
        <f>IF(AND($N$23="ANUAL",$J$23="MENSUAL"),$N$17/12+N50,IF(AND(N23="SEMESTRAL",J23="MENSUAL"),N17/6+N50,IF(AND(N23="TRIMESTRAL",J23="MENSUAL"),N17/3+N50,IF(AND(N23="MENSUAL",J23="MENSUAL"),N17,""))))</f>
        <v/>
      </c>
      <c r="P50" s="32" t="n"/>
    </row>
    <row r="51" customFormat="1" s="33">
      <c r="B51" s="32" t="n"/>
      <c r="C51" s="31" t="n"/>
      <c r="D51" s="31" t="n"/>
      <c r="E51" s="31" t="n"/>
      <c r="F51" s="31" t="n"/>
      <c r="G51" s="31" t="n"/>
      <c r="H51" s="31" t="n"/>
      <c r="I51" s="31" t="n"/>
      <c r="J51" s="31" t="n"/>
      <c r="K51" s="31" t="n"/>
      <c r="L51" s="31" t="n"/>
      <c r="M51" s="31" t="n"/>
      <c r="N51" s="31" t="n"/>
      <c r="O51" s="31" t="n"/>
      <c r="P51" s="32" t="n"/>
    </row>
    <row r="52" customFormat="1" s="36">
      <c r="A52" s="35" t="n"/>
      <c r="B52" s="19" t="n"/>
      <c r="C52" s="149" t="inlineStr">
        <is>
          <t>NIVEL DE SEGREGACIÓN *</t>
        </is>
      </c>
      <c r="D52" s="289" t="n"/>
      <c r="E52" s="289" t="n"/>
      <c r="F52" s="289" t="n"/>
      <c r="G52" s="289" t="n"/>
      <c r="H52" s="289" t="n"/>
      <c r="I52" s="289" t="n"/>
      <c r="J52" s="289" t="n"/>
      <c r="K52" s="289" t="n"/>
      <c r="L52" s="289" t="n"/>
      <c r="M52" s="289" t="n"/>
      <c r="N52" s="289" t="n"/>
      <c r="O52" s="306" t="n"/>
      <c r="P52" s="19" t="n"/>
      <c r="Q52" s="35" t="n"/>
      <c r="R52" s="35" t="n"/>
      <c r="S52" s="35" t="n"/>
      <c r="T52" s="35" t="n"/>
      <c r="U52" s="35" t="n"/>
      <c r="V52" s="35" t="n"/>
      <c r="W52" s="35" t="n"/>
      <c r="X52" s="35" t="n"/>
      <c r="Y52" s="35" t="n"/>
      <c r="Z52" s="35" t="n"/>
      <c r="AA52" s="35" t="n"/>
      <c r="AB52" s="35" t="n"/>
    </row>
    <row r="53" customFormat="1" s="36">
      <c r="A53" s="35" t="n"/>
      <c r="B53" s="19" t="n"/>
      <c r="C53" s="150" t="inlineStr">
        <is>
          <t>UNIDAD SEGREGADA (Ej. Facultad, Programa Académico, Área)</t>
        </is>
      </c>
      <c r="D53" s="323" t="n"/>
      <c r="E53" s="323" t="n"/>
      <c r="F53" s="324" t="n"/>
      <c r="G53" s="151" t="inlineStr">
        <is>
          <t>RESULTADO</t>
        </is>
      </c>
      <c r="H53" s="323" t="n"/>
      <c r="I53" s="323" t="n"/>
      <c r="J53" s="324" t="n"/>
      <c r="K53" s="151" t="inlineStr">
        <is>
          <t>ANALISIS DE DATOS SEGREGADO</t>
        </is>
      </c>
      <c r="L53" s="323" t="n"/>
      <c r="M53" s="323" t="n"/>
      <c r="N53" s="323" t="n"/>
      <c r="O53" s="324" t="n"/>
      <c r="P53" s="19" t="n"/>
      <c r="Q53" s="35" t="n"/>
      <c r="R53" s="35" t="n"/>
      <c r="S53" s="35" t="n"/>
      <c r="T53" s="35" t="n"/>
      <c r="U53" s="35" t="n"/>
      <c r="V53" s="35" t="n"/>
      <c r="W53" s="35" t="n"/>
      <c r="X53" s="35" t="n"/>
      <c r="Y53" s="35" t="n"/>
      <c r="Z53" s="35" t="n"/>
      <c r="AA53" s="35" t="n"/>
      <c r="AB53" s="35" t="n"/>
    </row>
    <row r="54" ht="42.75" customFormat="1" customHeight="1" s="36">
      <c r="A54" s="35" t="n"/>
      <c r="B54" s="19" t="n"/>
      <c r="C54" s="137" t="inlineStr">
        <is>
          <t xml:space="preserve">Sede Fusagasugá </t>
        </is>
      </c>
      <c r="D54" s="340" t="n"/>
      <c r="E54" s="340" t="n"/>
      <c r="F54" s="341" t="n"/>
      <c r="G54" s="138" t="inlineStr">
        <is>
          <t>243 metros lineales</t>
        </is>
      </c>
      <c r="H54" s="342" t="n"/>
      <c r="I54" s="342" t="n"/>
      <c r="J54" s="343" t="n"/>
      <c r="K54" s="139" t="inlineStr">
        <is>
          <t>Se lograron digitalizar 972 cajas del Archivo central correspondientes a nóminas, contratos, historias laborales y resoluciones.</t>
        </is>
      </c>
      <c r="L54" s="342" t="n"/>
      <c r="M54" s="342" t="n"/>
      <c r="N54" s="342" t="n"/>
      <c r="O54" s="343" t="n"/>
      <c r="P54" s="19" t="n"/>
      <c r="Q54" s="35" t="n"/>
      <c r="R54" s="35" t="n"/>
      <c r="S54" s="35" t="n"/>
      <c r="T54" s="35" t="n"/>
      <c r="U54" s="35" t="n"/>
      <c r="V54" s="35" t="n"/>
      <c r="W54" s="35" t="n"/>
      <c r="X54" s="35" t="n"/>
      <c r="Y54" s="35" t="n"/>
      <c r="Z54" s="35" t="n"/>
      <c r="AA54" s="35" t="n"/>
      <c r="AB54" s="35" t="n"/>
    </row>
    <row r="55" customFormat="1" s="36">
      <c r="A55" s="35" t="n"/>
      <c r="B55" s="19" t="n"/>
      <c r="C55" s="137" t="inlineStr">
        <is>
          <t>Extensión Chía</t>
        </is>
      </c>
      <c r="D55" s="340" t="n"/>
      <c r="E55" s="340" t="n"/>
      <c r="F55" s="341" t="n"/>
      <c r="G55" s="138" t="n"/>
      <c r="H55" s="342" t="n"/>
      <c r="I55" s="342" t="n"/>
      <c r="J55" s="343" t="n"/>
      <c r="K55" s="152" t="n"/>
      <c r="L55" s="342" t="n"/>
      <c r="M55" s="342" t="n"/>
      <c r="N55" s="342" t="n"/>
      <c r="O55" s="343" t="n"/>
      <c r="P55" s="19" t="n"/>
      <c r="Q55" s="35" t="n"/>
      <c r="R55" s="35" t="n"/>
      <c r="S55" s="35" t="n"/>
      <c r="T55" s="35" t="n"/>
      <c r="U55" s="35" t="n"/>
      <c r="V55" s="35" t="n"/>
      <c r="W55" s="35" t="n"/>
      <c r="X55" s="35" t="n"/>
      <c r="Y55" s="35" t="n"/>
      <c r="Z55" s="35" t="n"/>
      <c r="AA55" s="35" t="n"/>
      <c r="AB55" s="35" t="n"/>
    </row>
    <row r="56" customFormat="1" s="36">
      <c r="A56" s="35" t="n"/>
      <c r="B56" s="19" t="n"/>
      <c r="C56" s="137" t="inlineStr">
        <is>
          <t>Extensión Facatativá</t>
        </is>
      </c>
      <c r="D56" s="340" t="n"/>
      <c r="E56" s="340" t="n"/>
      <c r="F56" s="341" t="n"/>
      <c r="G56" s="138" t="n"/>
      <c r="H56" s="342" t="n"/>
      <c r="I56" s="342" t="n"/>
      <c r="J56" s="343" t="n"/>
      <c r="K56" s="152" t="n"/>
      <c r="L56" s="342" t="n"/>
      <c r="M56" s="342" t="n"/>
      <c r="N56" s="342" t="n"/>
      <c r="O56" s="343" t="n"/>
      <c r="P56" s="19" t="n"/>
      <c r="Q56" s="35" t="n"/>
      <c r="R56" s="35" t="n"/>
      <c r="S56" s="35" t="n"/>
      <c r="T56" s="35" t="n"/>
      <c r="U56" s="35" t="n"/>
      <c r="V56" s="35" t="n"/>
      <c r="W56" s="35" t="n"/>
      <c r="X56" s="35" t="n"/>
      <c r="Y56" s="35" t="n"/>
      <c r="Z56" s="35" t="n"/>
      <c r="AA56" s="35" t="n"/>
      <c r="AB56" s="35" t="n"/>
    </row>
    <row r="57" customFormat="1" s="36">
      <c r="A57" s="35" t="n"/>
      <c r="B57" s="19" t="n"/>
      <c r="C57" s="137" t="inlineStr">
        <is>
          <t>Extensión Soacha</t>
        </is>
      </c>
      <c r="D57" s="340" t="n"/>
      <c r="E57" s="340" t="n"/>
      <c r="F57" s="341" t="n"/>
      <c r="G57" s="152" t="n"/>
      <c r="H57" s="342" t="n"/>
      <c r="I57" s="342" t="n"/>
      <c r="J57" s="343" t="n"/>
      <c r="K57" s="152" t="n"/>
      <c r="L57" s="342" t="n"/>
      <c r="M57" s="342" t="n"/>
      <c r="N57" s="342" t="n"/>
      <c r="O57" s="343" t="n"/>
      <c r="P57" s="19" t="n"/>
      <c r="Q57" s="35" t="n"/>
      <c r="R57" s="35" t="n"/>
      <c r="S57" s="35" t="n"/>
      <c r="T57" s="35" t="n"/>
      <c r="U57" s="35" t="n"/>
      <c r="V57" s="35" t="n"/>
      <c r="W57" s="35" t="n"/>
      <c r="X57" s="35" t="n"/>
      <c r="Y57" s="35" t="n"/>
      <c r="Z57" s="35" t="n"/>
      <c r="AA57" s="35" t="n"/>
      <c r="AB57" s="35" t="n"/>
    </row>
    <row r="58" customFormat="1" s="36">
      <c r="A58" s="35" t="n"/>
      <c r="B58" s="19" t="n"/>
      <c r="C58" s="137" t="inlineStr">
        <is>
          <t>Extensión Zipaquirá</t>
        </is>
      </c>
      <c r="D58" s="340" t="n"/>
      <c r="E58" s="340" t="n"/>
      <c r="F58" s="341" t="n"/>
      <c r="G58" s="152" t="n"/>
      <c r="H58" s="342" t="n"/>
      <c r="I58" s="342" t="n"/>
      <c r="J58" s="343" t="n"/>
      <c r="K58" s="152" t="n"/>
      <c r="L58" s="342" t="n"/>
      <c r="M58" s="342" t="n"/>
      <c r="N58" s="342" t="n"/>
      <c r="O58" s="343" t="n"/>
      <c r="P58" s="19" t="n"/>
      <c r="Q58" s="35" t="n"/>
      <c r="R58" s="35" t="n"/>
      <c r="S58" s="35" t="n"/>
      <c r="T58" s="35" t="n"/>
      <c r="U58" s="35" t="n"/>
      <c r="V58" s="35" t="n"/>
      <c r="W58" s="35" t="n"/>
      <c r="X58" s="35" t="n"/>
      <c r="Y58" s="35" t="n"/>
      <c r="Z58" s="35" t="n"/>
      <c r="AA58" s="35" t="n"/>
      <c r="AB58" s="35" t="n"/>
    </row>
    <row r="59" customFormat="1" s="36">
      <c r="A59" s="35" t="n"/>
      <c r="B59" s="19" t="n"/>
      <c r="C59" s="137" t="inlineStr">
        <is>
          <t>Seccional Girardot</t>
        </is>
      </c>
      <c r="D59" s="340" t="n"/>
      <c r="E59" s="340" t="n"/>
      <c r="F59" s="341" t="n"/>
      <c r="G59" s="152" t="n"/>
      <c r="H59" s="342" t="n"/>
      <c r="I59" s="342" t="n"/>
      <c r="J59" s="343" t="n"/>
      <c r="K59" s="152" t="n"/>
      <c r="L59" s="342" t="n"/>
      <c r="M59" s="342" t="n"/>
      <c r="N59" s="342" t="n"/>
      <c r="O59" s="343" t="n"/>
      <c r="P59" s="19" t="n"/>
      <c r="Q59" s="35" t="n"/>
      <c r="R59" s="35" t="n"/>
      <c r="S59" s="35" t="n"/>
      <c r="T59" s="35" t="n"/>
      <c r="U59" s="35" t="n"/>
      <c r="V59" s="35" t="n"/>
      <c r="W59" s="35" t="n"/>
      <c r="X59" s="35" t="n"/>
      <c r="Y59" s="35" t="n"/>
      <c r="Z59" s="35" t="n"/>
      <c r="AA59" s="35" t="n"/>
      <c r="AB59" s="35" t="n"/>
    </row>
    <row r="60" customFormat="1" s="36">
      <c r="A60" s="35" t="n"/>
      <c r="B60" s="19" t="n"/>
      <c r="C60" s="164" t="inlineStr">
        <is>
          <t>Seccional Ubaté</t>
        </is>
      </c>
      <c r="D60" s="344" t="n"/>
      <c r="E60" s="344" t="n"/>
      <c r="F60" s="345" t="n"/>
      <c r="G60" s="152" t="n"/>
      <c r="H60" s="342" t="n"/>
      <c r="I60" s="342" t="n"/>
      <c r="J60" s="343" t="n"/>
      <c r="K60" s="152" t="n"/>
      <c r="L60" s="342" t="n"/>
      <c r="M60" s="342" t="n"/>
      <c r="N60" s="342" t="n"/>
      <c r="O60" s="343" t="n"/>
      <c r="P60" s="19" t="n"/>
      <c r="Q60" s="35" t="n"/>
      <c r="R60" s="35" t="n"/>
      <c r="S60" s="35" t="n"/>
      <c r="T60" s="35" t="n"/>
      <c r="U60" s="35" t="n"/>
      <c r="V60" s="35" t="n"/>
      <c r="W60" s="35" t="n"/>
      <c r="X60" s="35" t="n"/>
      <c r="Y60" s="35" t="n"/>
      <c r="Z60" s="35" t="n"/>
      <c r="AA60" s="35" t="n"/>
      <c r="AB60" s="35" t="n"/>
    </row>
    <row r="61" customFormat="1" s="36">
      <c r="A61" s="35" t="n"/>
      <c r="B61" s="19" t="n"/>
      <c r="C61" s="152" t="inlineStr">
        <is>
          <t>Oficinas Bogotá</t>
        </is>
      </c>
      <c r="D61" s="342" t="n"/>
      <c r="E61" s="342" t="n"/>
      <c r="F61" s="343" t="n"/>
      <c r="G61" s="152" t="n"/>
      <c r="H61" s="342" t="n"/>
      <c r="I61" s="342" t="n"/>
      <c r="J61" s="343" t="n"/>
      <c r="K61" s="152" t="n"/>
      <c r="L61" s="342" t="n"/>
      <c r="M61" s="342" t="n"/>
      <c r="N61" s="342" t="n"/>
      <c r="O61" s="343" t="n"/>
      <c r="P61" s="19" t="n"/>
      <c r="Q61" s="35" t="n"/>
      <c r="R61" s="35" t="n"/>
      <c r="S61" s="35" t="n"/>
      <c r="T61" s="35" t="n"/>
      <c r="U61" s="35" t="n"/>
      <c r="V61" s="35" t="n"/>
      <c r="W61" s="35" t="n"/>
      <c r="X61" s="35" t="n"/>
      <c r="Y61" s="35" t="n"/>
      <c r="Z61" s="35" t="n"/>
      <c r="AA61" s="35" t="n"/>
      <c r="AB61" s="35" t="n"/>
    </row>
    <row r="62" customFormat="1" s="36">
      <c r="A62" s="35" t="n"/>
      <c r="B62" s="19" t="n"/>
      <c r="C62" s="37" t="n"/>
      <c r="D62" s="38" t="n"/>
      <c r="E62" s="38" t="n"/>
      <c r="F62" s="38" t="n"/>
      <c r="G62" s="38" t="n"/>
      <c r="H62" s="38" t="n"/>
      <c r="I62" s="38" t="n"/>
      <c r="J62" s="38" t="n"/>
      <c r="K62" s="38" t="n"/>
      <c r="L62" s="38" t="n"/>
      <c r="M62" s="38" t="n"/>
      <c r="N62" s="38" t="n"/>
      <c r="O62" s="38" t="n"/>
      <c r="P62" s="19" t="n"/>
      <c r="Q62" s="35" t="n"/>
      <c r="R62" s="35" t="n"/>
      <c r="S62" s="35" t="n"/>
      <c r="T62" s="35" t="n"/>
      <c r="U62" s="35" t="n"/>
      <c r="V62" s="35" t="n"/>
      <c r="W62" s="35" t="n"/>
      <c r="X62" s="35" t="n"/>
      <c r="Y62" s="35" t="n"/>
      <c r="Z62" s="35" t="n"/>
      <c r="AA62" s="35" t="n"/>
      <c r="AB62" s="35" t="n"/>
    </row>
    <row r="63" ht="56.25" customFormat="1" customHeight="1" s="36">
      <c r="A63" s="35" t="n"/>
      <c r="B63" s="19" t="n"/>
      <c r="C63" s="281" t="inlineStr">
        <is>
          <t xml:space="preserve">Diagonal 18 No. 20-29 Fusagasugá – Cundinamarca
Teléfono (601)  8281483 Línea Gratuita 018000180414
www.ucundinamarca.edu.co   E-mail:  info@ucundinamarca.edu.co
NIT: 890.680.062-2                                                                             </t>
        </is>
      </c>
      <c r="P63" s="19" t="n"/>
      <c r="Q63" s="35" t="n"/>
      <c r="R63" s="35" t="n"/>
      <c r="S63" s="35" t="n"/>
      <c r="T63" s="35" t="n"/>
      <c r="U63" s="35" t="n"/>
      <c r="V63" s="35" t="n"/>
      <c r="W63" s="35" t="n"/>
      <c r="X63" s="35" t="n"/>
      <c r="Y63" s="35" t="n"/>
      <c r="Z63" s="35" t="n"/>
      <c r="AA63" s="35" t="n"/>
      <c r="AB63" s="35" t="n"/>
    </row>
    <row r="64" ht="44.25" customFormat="1" customHeight="1" s="36">
      <c r="A64" s="35" t="n"/>
      <c r="B64" s="19" t="n"/>
      <c r="C64" s="282" t="inlineStr">
        <is>
          <t>Documento controlado por el Sistema de Gestión de la Calidad
Asegúrese que corresponde a la última versión consultando el Portal Institucional</t>
        </is>
      </c>
      <c r="P64" s="19" t="n"/>
      <c r="Q64" s="35" t="n"/>
      <c r="R64" s="35" t="n"/>
      <c r="S64" s="35" t="n"/>
      <c r="T64" s="35" t="n"/>
      <c r="U64" s="35" t="n"/>
      <c r="V64" s="35" t="n"/>
      <c r="W64" s="35" t="n"/>
      <c r="X64" s="35" t="n"/>
      <c r="Y64" s="35" t="n"/>
      <c r="Z64" s="35" t="n"/>
      <c r="AA64" s="35" t="n"/>
      <c r="AB64" s="35" t="n"/>
    </row>
    <row r="67" customFormat="1" s="40">
      <c r="C67" s="39" t="n"/>
      <c r="D67" s="39" t="n"/>
      <c r="E67" s="39" t="n"/>
      <c r="F67" s="39" t="n"/>
      <c r="G67" s="39" t="n"/>
      <c r="H67" s="39" t="n"/>
      <c r="I67" s="39" t="n"/>
      <c r="J67" s="39" t="n"/>
      <c r="K67" s="39" t="n"/>
      <c r="L67" s="39" t="n"/>
      <c r="M67" s="39" t="n"/>
      <c r="N67" s="39" t="n"/>
      <c r="O67" s="39" t="n"/>
    </row>
    <row r="68" customFormat="1" s="40">
      <c r="C68" s="39" t="n"/>
      <c r="D68" s="39" t="n"/>
      <c r="E68" s="39" t="n"/>
      <c r="F68" s="39" t="n"/>
      <c r="G68" s="39" t="n"/>
      <c r="H68" s="39" t="n"/>
      <c r="I68" s="39" t="n"/>
      <c r="J68" s="39" t="n"/>
      <c r="K68" s="39" t="n"/>
      <c r="L68" s="39" t="n"/>
      <c r="M68" s="39" t="n"/>
      <c r="N68" s="39" t="n"/>
      <c r="O68" s="39" t="n"/>
    </row>
    <row r="69" customFormat="1" s="40">
      <c r="C69" s="39" t="n"/>
      <c r="D69" s="39" t="n"/>
      <c r="E69" s="39" t="n"/>
      <c r="F69" s="39" t="n"/>
      <c r="G69" s="39" t="n"/>
      <c r="H69" s="39" t="n"/>
      <c r="I69" s="39" t="n"/>
      <c r="J69" s="39" t="n"/>
      <c r="K69" s="39" t="n"/>
      <c r="L69" s="39" t="n"/>
      <c r="M69" s="39" t="n"/>
      <c r="N69" s="39" t="n"/>
      <c r="O69" s="39" t="n"/>
    </row>
    <row r="70" hidden="1" customFormat="1" s="40">
      <c r="C70" s="39" t="n"/>
      <c r="D70" s="39" t="n"/>
      <c r="E70" s="39" t="n"/>
      <c r="F70" s="39" t="n"/>
      <c r="G70" s="39" t="n"/>
      <c r="H70" s="39" t="n"/>
      <c r="I70" s="39" t="n"/>
      <c r="J70" s="39" t="n"/>
      <c r="K70" s="39" t="n"/>
      <c r="L70" s="39" t="n"/>
      <c r="M70" s="39" t="n"/>
      <c r="N70" s="39" t="n"/>
      <c r="O70" s="39" t="n"/>
    </row>
    <row r="71" hidden="1" customFormat="1" s="40">
      <c r="C71" s="39" t="n"/>
      <c r="D71" s="39" t="n"/>
      <c r="E71" s="39" t="n"/>
      <c r="F71" s="39" t="n"/>
      <c r="G71" s="39" t="n"/>
      <c r="H71" s="39" t="n"/>
      <c r="I71" s="39" t="n"/>
      <c r="J71" s="39" t="n"/>
      <c r="K71" s="39" t="n"/>
      <c r="L71" s="39" t="n"/>
      <c r="M71" s="39" t="n"/>
      <c r="N71" s="39" t="n"/>
      <c r="O71" s="39" t="n"/>
    </row>
    <row r="72" hidden="1" customFormat="1" s="40">
      <c r="C72" s="39" t="n"/>
      <c r="D72" s="39" t="n"/>
      <c r="E72" s="39" t="n"/>
      <c r="F72" s="39" t="n"/>
      <c r="G72" s="39" t="n"/>
      <c r="H72" s="39" t="n"/>
      <c r="I72" s="39" t="n"/>
      <c r="J72" s="39" t="n"/>
      <c r="K72" s="39" t="n"/>
      <c r="L72" s="39" t="n"/>
      <c r="M72" s="39" t="n"/>
      <c r="N72" s="39" t="n"/>
      <c r="O72" s="39" t="n"/>
    </row>
    <row r="73" hidden="1" customFormat="1" s="40">
      <c r="C73" s="39" t="n"/>
      <c r="D73" s="39" t="n"/>
      <c r="E73" s="39" t="n"/>
      <c r="F73" s="39" t="n"/>
      <c r="G73" s="41" t="inlineStr">
        <is>
          <t>Estratégico</t>
        </is>
      </c>
      <c r="H73" s="42" t="n"/>
      <c r="I73" s="42" t="n"/>
      <c r="J73" s="41" t="inlineStr">
        <is>
          <t>Eficacia</t>
        </is>
      </c>
      <c r="K73" s="39" t="n"/>
      <c r="L73" s="39" t="n"/>
      <c r="M73" s="39" t="n"/>
      <c r="N73" s="39" t="n"/>
      <c r="O73" s="39" t="n"/>
    </row>
    <row r="74" hidden="1" customFormat="1" s="40">
      <c r="C74" s="39" t="n"/>
      <c r="D74" s="39" t="n"/>
      <c r="E74" s="39" t="n"/>
      <c r="F74" s="39" t="n"/>
      <c r="G74" s="41" t="inlineStr">
        <is>
          <t>Misional</t>
        </is>
      </c>
      <c r="H74" s="42" t="n"/>
      <c r="I74" s="42" t="n"/>
      <c r="J74" s="41" t="inlineStr">
        <is>
          <t>Eficiencia</t>
        </is>
      </c>
      <c r="K74" s="39" t="n"/>
      <c r="L74" s="39" t="n"/>
      <c r="M74" s="39" t="n"/>
      <c r="N74" s="39" t="n"/>
      <c r="O74" s="39" t="n"/>
    </row>
    <row r="75" hidden="1" customFormat="1" s="40">
      <c r="C75" s="39" t="n"/>
      <c r="D75" s="39" t="n"/>
      <c r="E75" s="39" t="n"/>
      <c r="F75" s="39" t="n"/>
      <c r="G75" s="41" t="inlineStr">
        <is>
          <t>Apoyo</t>
        </is>
      </c>
      <c r="H75" s="42" t="n"/>
      <c r="I75" s="42" t="n"/>
      <c r="J75" s="41" t="inlineStr">
        <is>
          <t>Acreditación</t>
        </is>
      </c>
      <c r="K75" s="39" t="n"/>
      <c r="L75" s="39" t="n"/>
      <c r="M75" s="39" t="n"/>
      <c r="N75" s="39" t="n"/>
      <c r="O75" s="39" t="n"/>
    </row>
    <row r="76" hidden="1" customFormat="1" s="40">
      <c r="C76" s="39" t="n"/>
      <c r="D76" s="39" t="n"/>
      <c r="E76" s="39" t="n"/>
      <c r="F76" s="39" t="n"/>
      <c r="G76" s="41" t="inlineStr">
        <is>
          <t>Seguimiento, Medición, Análisis y Evaluación</t>
        </is>
      </c>
      <c r="H76" s="42" t="n"/>
      <c r="I76" s="42" t="n"/>
      <c r="J76" s="41" t="inlineStr">
        <is>
          <t>Positiva</t>
        </is>
      </c>
      <c r="K76" s="39" t="n"/>
      <c r="L76" s="39" t="n"/>
      <c r="M76" s="39" t="n"/>
      <c r="N76" s="39" t="n"/>
      <c r="O76" s="39" t="n"/>
    </row>
    <row r="77" hidden="1" customFormat="1" s="40">
      <c r="C77" s="39" t="n"/>
      <c r="D77" s="39" t="n"/>
      <c r="E77" s="39" t="n"/>
      <c r="F77" s="39" t="n"/>
      <c r="G77" s="41" t="inlineStr">
        <is>
          <t>Direccionamiento Estratégico</t>
        </is>
      </c>
      <c r="H77" s="42" t="n"/>
      <c r="I77" s="42" t="n"/>
      <c r="J77" s="41" t="inlineStr">
        <is>
          <t>Negativa</t>
        </is>
      </c>
      <c r="K77" s="39" t="n"/>
      <c r="L77" s="39" t="n"/>
      <c r="M77" s="39" t="n"/>
      <c r="N77" s="39" t="n"/>
      <c r="O77" s="39" t="n"/>
    </row>
    <row r="78" hidden="1" customFormat="1" s="40">
      <c r="C78" s="39" t="n"/>
      <c r="D78" s="39" t="n"/>
      <c r="E78" s="39" t="n"/>
      <c r="F78" s="39" t="n"/>
      <c r="G78" s="41" t="inlineStr">
        <is>
          <t>Planeación Institucional</t>
        </is>
      </c>
      <c r="H78" s="42" t="n"/>
      <c r="I78" s="42" t="n"/>
      <c r="J78" s="41" t="inlineStr">
        <is>
          <t>Por Unidad Regional</t>
        </is>
      </c>
      <c r="K78" s="39" t="n"/>
      <c r="L78" s="39" t="n"/>
      <c r="M78" s="39" t="n"/>
      <c r="N78" s="39" t="n"/>
      <c r="O78" s="39" t="n"/>
    </row>
    <row r="79" hidden="1" customFormat="1" s="40">
      <c r="C79" s="39" t="n"/>
      <c r="D79" s="39" t="n"/>
      <c r="E79" s="39" t="n"/>
      <c r="F79" s="39" t="n"/>
      <c r="G79" s="41" t="inlineStr">
        <is>
          <t>Proyectos Especiales y Relaciones Interinstitucionales</t>
        </is>
      </c>
      <c r="H79" s="42" t="n"/>
      <c r="I79" s="42" t="n"/>
      <c r="J79" s="41" t="inlineStr">
        <is>
          <t>Por Facultad</t>
        </is>
      </c>
      <c r="K79" s="39" t="n"/>
      <c r="L79" s="39" t="n"/>
      <c r="M79" s="39" t="n"/>
      <c r="N79" s="39" t="n"/>
      <c r="O79" s="39" t="n"/>
    </row>
    <row r="80" hidden="1" customFormat="1" s="40">
      <c r="C80" s="39" t="n"/>
      <c r="D80" s="39" t="n"/>
      <c r="E80" s="39" t="n"/>
      <c r="F80" s="39" t="n"/>
      <c r="G80" s="41" t="inlineStr">
        <is>
          <t>Sistemas Integrados</t>
        </is>
      </c>
      <c r="H80" s="42" t="n"/>
      <c r="I80" s="42" t="n"/>
      <c r="J80" s="41" t="inlineStr">
        <is>
          <t>Por Programa Académico</t>
        </is>
      </c>
      <c r="K80" s="39" t="n"/>
      <c r="L80" s="39" t="n"/>
      <c r="M80" s="39" t="n"/>
      <c r="N80" s="39" t="n"/>
      <c r="O80" s="39" t="n"/>
    </row>
    <row r="81" hidden="1" customFormat="1" s="40">
      <c r="C81" s="39" t="n"/>
      <c r="D81" s="39" t="n"/>
      <c r="E81" s="39" t="n"/>
      <c r="F81" s="39" t="n"/>
      <c r="G81" s="41" t="inlineStr">
        <is>
          <t>Autoevaluación y Acreditación</t>
        </is>
      </c>
      <c r="H81" s="42" t="n"/>
      <c r="I81" s="42" t="n"/>
      <c r="J81" s="41" t="inlineStr">
        <is>
          <t>Por área</t>
        </is>
      </c>
      <c r="K81" s="39" t="n"/>
      <c r="L81" s="39" t="n"/>
      <c r="M81" s="39" t="n"/>
      <c r="N81" s="39" t="n"/>
      <c r="O81" s="39" t="n"/>
    </row>
    <row r="82" hidden="1" customFormat="1" s="40">
      <c r="C82" s="39" t="n"/>
      <c r="D82" s="39" t="n"/>
      <c r="E82" s="39" t="n"/>
      <c r="F82" s="39" t="n"/>
      <c r="G82" s="41" t="inlineStr">
        <is>
          <t>Comunicaciones</t>
        </is>
      </c>
      <c r="H82" s="42" t="n"/>
      <c r="I82" s="42" t="n"/>
      <c r="J82" s="41" t="inlineStr">
        <is>
          <t>Por Laboratorio</t>
        </is>
      </c>
      <c r="K82" s="39" t="n"/>
      <c r="L82" s="39" t="n"/>
      <c r="M82" s="39" t="n"/>
      <c r="N82" s="39" t="n"/>
      <c r="O82" s="39" t="n"/>
    </row>
    <row r="83" hidden="1" customFormat="1" s="40">
      <c r="C83" s="39" t="n"/>
      <c r="D83" s="39" t="n"/>
      <c r="E83" s="39" t="n"/>
      <c r="F83" s="39" t="n"/>
      <c r="G83" s="41" t="inlineStr">
        <is>
          <t>Formación y Aprendizaje</t>
        </is>
      </c>
      <c r="H83" s="42" t="n"/>
      <c r="I83" s="42" t="n"/>
      <c r="J83" s="41" t="inlineStr">
        <is>
          <t>Otros</t>
        </is>
      </c>
      <c r="K83" s="39" t="n"/>
      <c r="L83" s="39" t="n"/>
      <c r="M83" s="39" t="n"/>
      <c r="N83" s="39" t="n"/>
      <c r="O83" s="39" t="n"/>
    </row>
    <row r="84" hidden="1" customFormat="1" s="40">
      <c r="C84" s="39" t="n"/>
      <c r="D84" s="39" t="n"/>
      <c r="E84" s="39" t="n"/>
      <c r="F84" s="39" t="n"/>
      <c r="G84" s="41" t="inlineStr">
        <is>
          <t>Ciencia, Tecnología e Innovación</t>
        </is>
      </c>
      <c r="H84" s="42" t="n"/>
      <c r="I84" s="42" t="n"/>
      <c r="J84" s="41" t="inlineStr">
        <is>
          <t>No Aplica</t>
        </is>
      </c>
      <c r="K84" s="39" t="n"/>
      <c r="L84" s="39" t="n"/>
      <c r="M84" s="39" t="n"/>
      <c r="N84" s="39" t="n"/>
      <c r="O84" s="39" t="n"/>
    </row>
    <row r="85" hidden="1">
      <c r="G85" s="41" t="inlineStr">
        <is>
          <t>Interacción Social Universitaria</t>
        </is>
      </c>
      <c r="H85" s="42" t="n"/>
      <c r="I85" s="42" t="n"/>
      <c r="J85" s="42" t="n"/>
      <c r="K85" s="39" t="n"/>
      <c r="L85" s="39" t="n"/>
    </row>
    <row r="86" hidden="1">
      <c r="G86" s="41" t="inlineStr">
        <is>
          <t>Bienestar Universitario</t>
        </is>
      </c>
      <c r="H86" s="42" t="n"/>
      <c r="I86" s="42" t="n"/>
      <c r="J86" s="42" t="n"/>
      <c r="K86" s="39" t="n"/>
      <c r="L86" s="39" t="n"/>
    </row>
    <row r="87" hidden="1">
      <c r="G87" s="41" t="inlineStr">
        <is>
          <t>Admisiones y Registro</t>
        </is>
      </c>
      <c r="H87" s="42" t="n"/>
      <c r="I87" s="42" t="n"/>
      <c r="J87" s="42" t="n"/>
      <c r="K87" s="39" t="n"/>
      <c r="L87" s="39" t="n"/>
    </row>
    <row r="88" hidden="1">
      <c r="G88" s="41" t="inlineStr">
        <is>
          <t>Graduados</t>
        </is>
      </c>
      <c r="H88" s="42" t="n"/>
      <c r="I88" s="42" t="n"/>
      <c r="J88" s="42" t="n"/>
      <c r="K88" s="39" t="n"/>
      <c r="L88" s="39" t="n"/>
    </row>
    <row r="89" hidden="1">
      <c r="G89" s="41" t="inlineStr">
        <is>
          <t>Dialogando con el Mundo</t>
        </is>
      </c>
      <c r="H89" s="42" t="n"/>
      <c r="I89" s="42" t="n"/>
      <c r="J89" s="42" t="n"/>
      <c r="K89" s="39" t="n"/>
      <c r="L89" s="39" t="n"/>
    </row>
    <row r="90" hidden="1">
      <c r="G90" s="41" t="inlineStr">
        <is>
          <t>Talento Humano</t>
        </is>
      </c>
      <c r="H90" s="42" t="n"/>
      <c r="I90" s="42" t="n"/>
      <c r="J90" s="42" t="n"/>
      <c r="K90" s="39" t="n"/>
      <c r="L90" s="39" t="n"/>
    </row>
    <row r="91" hidden="1">
      <c r="G91" s="41" t="inlineStr">
        <is>
          <t>Jurídica</t>
        </is>
      </c>
      <c r="H91" s="42" t="n"/>
      <c r="I91" s="42" t="n"/>
      <c r="J91" s="42" t="n"/>
      <c r="K91" s="39" t="n"/>
      <c r="L91" s="39" t="n"/>
    </row>
    <row r="92" hidden="1">
      <c r="G92" s="41" t="inlineStr">
        <is>
          <t>Financiera</t>
        </is>
      </c>
      <c r="H92" s="42" t="n"/>
      <c r="I92" s="42" t="n"/>
      <c r="J92" s="42" t="n"/>
      <c r="K92" s="39" t="n"/>
      <c r="L92" s="39" t="n"/>
    </row>
    <row r="93" hidden="1">
      <c r="G93" s="41" t="inlineStr">
        <is>
          <t>Sistemas y Tecnología</t>
        </is>
      </c>
      <c r="H93" s="42" t="n"/>
      <c r="I93" s="42" t="n"/>
      <c r="J93" s="42" t="n"/>
      <c r="K93" s="39" t="n"/>
      <c r="L93" s="39" t="n"/>
    </row>
    <row r="94" hidden="1">
      <c r="G94" s="41" t="inlineStr">
        <is>
          <t>Bienes y Servicios</t>
        </is>
      </c>
      <c r="H94" s="42" t="n"/>
      <c r="I94" s="42" t="n"/>
      <c r="J94" s="42" t="n"/>
      <c r="K94" s="39" t="n"/>
      <c r="L94" s="39" t="n"/>
    </row>
    <row r="95" hidden="1">
      <c r="G95" s="41" t="inlineStr">
        <is>
          <t>Documental</t>
        </is>
      </c>
      <c r="H95" s="42" t="n"/>
      <c r="I95" s="42" t="n"/>
      <c r="J95" s="42" t="n"/>
    </row>
    <row r="96" hidden="1">
      <c r="G96" s="41" t="inlineStr">
        <is>
          <t>Apoyo Académico</t>
        </is>
      </c>
      <c r="H96" s="42" t="n"/>
      <c r="I96" s="42" t="n"/>
      <c r="J96" s="42" t="n"/>
    </row>
    <row r="97" hidden="1">
      <c r="G97" s="41" t="inlineStr">
        <is>
          <t>Control Interno</t>
        </is>
      </c>
      <c r="H97" s="42" t="n"/>
      <c r="I97" s="42" t="n"/>
      <c r="J97" s="42" t="n"/>
    </row>
    <row r="98" hidden="1">
      <c r="G98" s="41" t="inlineStr">
        <is>
          <t>Control Disciplinario</t>
        </is>
      </c>
      <c r="H98" s="42" t="n"/>
      <c r="I98" s="42" t="n"/>
      <c r="J98" s="42" t="n"/>
    </row>
    <row r="99" hidden="1">
      <c r="G99" s="41" t="inlineStr">
        <is>
          <t>Servicio de Atención al Ciudadano</t>
        </is>
      </c>
      <c r="H99" s="42" t="n"/>
      <c r="I99" s="42" t="n"/>
      <c r="J99" s="42" t="n"/>
    </row>
    <row r="100" hidden="1"/>
    <row r="101" hidden="1"/>
    <row r="102" hidden="1"/>
  </sheetData>
  <sheetProtection selectLockedCells="0" selectUnlockedCells="0" algorithmName="SHA-512" sheet="1" objects="1" insertRows="1" insertHyperlinks="1" autoFilter="1" scenarios="1" formatColumns="0" deleteColumns="1" insertColumns="1" pivotTables="1" deleteRows="1" formatCells="0" saltValue="Hcv0H4VZI8wzUFQv3nW+rw==" formatRows="0" sort="1" spinCount="100000" hashValue="vwRue0mhRoKrHFBlFirAIMxABo046OG9cN2qT47q47hpecnFdYDxSICLmHWdzO+iLp8mq/MfxYhCvyWxiWDwBA=="/>
  <mergeCells count="89">
    <mergeCell ref="L17:M17"/>
    <mergeCell ref="C61:F61"/>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G57:J57"/>
    <mergeCell ref="C63:O63"/>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G61:J61"/>
    <mergeCell ref="K12:O12"/>
    <mergeCell ref="C64:O64"/>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K61:O61"/>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disablePrompts="1" count="6">
    <dataValidation sqref="E13:O13" showDropDown="0" showInputMessage="1" showErrorMessage="1" allowBlank="1" type="list">
      <formula1>$G$77:$G$99</formula1>
    </dataValidation>
    <dataValidation sqref="E12:H12" showDropDown="0" showInputMessage="1" showErrorMessage="1" allowBlank="1" type="list">
      <formula1>$G$73:$G$76</formula1>
    </dataValidation>
    <dataValidation sqref="J17:K17" showDropDown="0" showInputMessage="1" showErrorMessage="1" allowBlank="1" type="list">
      <formula1>$J$73:$J$75</formula1>
    </dataValidation>
    <dataValidation sqref="J20:K22" showDropDown="0" showInputMessage="1" showErrorMessage="1" allowBlank="1" type="list">
      <formula1>$J$78:$J$84</formula1>
    </dataValidation>
    <dataValidation sqref="E20:G22" showDropDown="0" showInputMessage="1" showErrorMessage="1" allowBlank="1" type="list">
      <formula1>$J$76:$J$77</formula1>
    </dataValidation>
    <dataValidation sqref="N23:O24" showDropDown="0" showInputMessage="1" showErrorMessage="1" allowBlank="1" type="list">
      <formula1>INDIRECT($J$23)</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40"/>
  <rowBreaks count="1" manualBreakCount="1">
    <brk id="64" min="0" max="15" man="1"/>
  </rowBreaks>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codeName="Hoja84">
    <tabColor rgb="FFEDE394"/>
    <outlinePr summaryBelow="1" summaryRight="1"/>
    <pageSetUpPr fitToPage="1"/>
  </sheetPr>
  <dimension ref="A1:AB98"/>
  <sheetViews>
    <sheetView view="pageBreakPreview" zoomScaleNormal="80" zoomScaleSheetLayoutView="100" workbookViewId="0">
      <selection activeCell="G60" sqref="G60:J60"/>
    </sheetView>
  </sheetViews>
  <sheetFormatPr baseColWidth="10" defaultColWidth="11.42578125" defaultRowHeight="15"/>
  <cols>
    <col width="4" customWidth="1" style="43" min="1" max="1"/>
    <col width="6.7109375" customWidth="1" style="43" min="2" max="2"/>
    <col width="24.85546875" customWidth="1" style="20" min="3" max="3"/>
    <col width="15.140625" customWidth="1" style="20" min="4" max="4"/>
    <col width="12.7109375" customWidth="1" style="20" min="5" max="5"/>
    <col width="15.140625" customWidth="1" style="20" min="6" max="6"/>
    <col width="14" customWidth="1" style="20" min="7" max="7"/>
    <col width="11.42578125" customWidth="1" style="20" min="8" max="8"/>
    <col width="12.85546875" customWidth="1" style="20" min="9" max="9"/>
    <col width="15.5703125" customWidth="1" style="20" min="10" max="10"/>
    <col width="14.42578125" customWidth="1" style="20" min="11" max="11"/>
    <col width="17.140625" customWidth="1" style="20" min="12" max="12"/>
    <col width="19.7109375" customWidth="1" style="20" min="13" max="13"/>
    <col width="15.28515625" customWidth="1" style="20" min="14" max="15"/>
    <col width="6.7109375" customWidth="1" style="43" min="16" max="16"/>
    <col width="11.42578125" customWidth="1" style="43" min="17" max="16384"/>
  </cols>
  <sheetData>
    <row r="1" ht="8.25" customFormat="1" customHeight="1" s="21">
      <c r="C1" s="22" t="n"/>
      <c r="D1" s="22" t="n"/>
      <c r="E1" s="22" t="n"/>
      <c r="F1" s="22" t="n"/>
      <c r="G1" s="22" t="n"/>
      <c r="H1" s="22" t="n"/>
      <c r="I1" s="22" t="n"/>
      <c r="J1" s="22" t="n"/>
      <c r="K1" s="22" t="n"/>
      <c r="L1" s="22" t="n"/>
      <c r="M1" s="22" t="n"/>
      <c r="N1" s="22" t="n"/>
      <c r="O1" s="22" t="n"/>
    </row>
    <row r="2" ht="15.75" customFormat="1" customHeight="1" s="21">
      <c r="B2" s="67" t="inlineStr">
        <is>
          <t xml:space="preserve">      REGRESAR</t>
        </is>
      </c>
      <c r="C2" s="317" t="n"/>
      <c r="D2" s="23" t="n"/>
      <c r="E2" s="23" t="n"/>
      <c r="F2" s="23" t="n"/>
      <c r="G2" s="23" t="n"/>
      <c r="H2" s="23" t="n"/>
      <c r="I2" s="23" t="n"/>
      <c r="J2" s="23" t="n"/>
      <c r="K2" s="23" t="n"/>
      <c r="L2" s="23" t="n"/>
      <c r="M2" s="23" t="n"/>
      <c r="N2" s="23" t="n"/>
      <c r="O2" s="23" t="n"/>
      <c r="P2" s="24" t="n"/>
    </row>
    <row r="3" ht="15.75" customFormat="1" customHeight="1" s="21">
      <c r="B3" s="317" t="n"/>
      <c r="C3" s="317" t="n"/>
      <c r="D3" s="23" t="n"/>
      <c r="E3" s="23" t="n"/>
      <c r="F3" s="23" t="n"/>
      <c r="G3" s="23" t="n"/>
      <c r="H3" s="23" t="n"/>
      <c r="I3" s="23" t="n"/>
      <c r="J3" s="23" t="n"/>
      <c r="K3" s="23" t="n"/>
      <c r="L3" s="23" t="n"/>
      <c r="M3" s="23" t="n"/>
      <c r="N3" s="23" t="n"/>
      <c r="O3" s="23" t="n"/>
      <c r="P3" s="24" t="n"/>
    </row>
    <row r="4" ht="15" customFormat="1" customHeight="1" s="21">
      <c r="B4" s="317" t="n"/>
      <c r="C4" s="317" t="n"/>
      <c r="D4" s="23" t="n"/>
      <c r="E4" s="23" t="n"/>
      <c r="F4" s="23" t="n"/>
      <c r="G4" s="23" t="n"/>
      <c r="H4" s="23" t="n"/>
      <c r="I4" s="23" t="n"/>
      <c r="J4" s="23" t="n"/>
      <c r="K4" s="23" t="n"/>
      <c r="L4" s="23" t="n"/>
      <c r="M4" s="23" t="n"/>
      <c r="N4" s="23" t="n"/>
      <c r="O4" s="23" t="n"/>
      <c r="P4" s="24" t="n"/>
    </row>
    <row r="5" ht="24.75" customFormat="1" customHeight="1" s="21">
      <c r="B5" s="24" t="n"/>
      <c r="C5" s="318" t="n"/>
      <c r="D5" s="306" t="n"/>
      <c r="E5" s="319" t="inlineStr">
        <is>
          <t>MACROPROCESO ESTRATÉGICO</t>
        </is>
      </c>
      <c r="F5" s="292" t="n"/>
      <c r="G5" s="292" t="n"/>
      <c r="H5" s="292" t="n"/>
      <c r="I5" s="292" t="n"/>
      <c r="J5" s="292" t="n"/>
      <c r="K5" s="292" t="n"/>
      <c r="L5" s="293" t="n"/>
      <c r="M5" s="235" t="inlineStr">
        <is>
          <t>CÓDIGO: ESGr027</t>
        </is>
      </c>
      <c r="N5" s="292" t="n"/>
      <c r="O5" s="293" t="n"/>
      <c r="P5" s="24" t="n"/>
    </row>
    <row r="6" ht="27" customFormat="1" customHeight="1" s="21">
      <c r="B6" s="25" t="n"/>
      <c r="C6" s="294" t="n"/>
      <c r="D6" s="307" t="n"/>
      <c r="E6" s="319" t="inlineStr">
        <is>
          <t>PROCESO GESTIÓN SISTEMAS INTEGRADOS - CALIDAD</t>
        </is>
      </c>
      <c r="F6" s="292" t="n"/>
      <c r="G6" s="292" t="n"/>
      <c r="H6" s="292" t="n"/>
      <c r="I6" s="292" t="n"/>
      <c r="J6" s="292" t="n"/>
      <c r="K6" s="292" t="n"/>
      <c r="L6" s="293" t="n"/>
      <c r="M6" s="231" t="inlineStr">
        <is>
          <t>VERSIÓN: 10</t>
        </is>
      </c>
      <c r="N6" s="292" t="n"/>
      <c r="O6" s="293" t="n"/>
      <c r="P6" s="24" t="n"/>
    </row>
    <row r="7" ht="30" customFormat="1" customHeight="1" s="21">
      <c r="B7" s="24" t="n"/>
      <c r="C7" s="294" t="n"/>
      <c r="D7" s="307" t="n"/>
      <c r="E7" s="320" t="inlineStr">
        <is>
          <t>MATRIZ Y FICHA DE MEDICIÓN DE INDICADORES Y SEGUIMIENTO A LOS PROCESOS DE GESTIÓN</t>
        </is>
      </c>
      <c r="F7" s="289" t="n"/>
      <c r="G7" s="289" t="n"/>
      <c r="H7" s="289" t="n"/>
      <c r="I7" s="289" t="n"/>
      <c r="J7" s="289" t="n"/>
      <c r="K7" s="289" t="n"/>
      <c r="L7" s="306" t="n"/>
      <c r="M7" s="235" t="inlineStr">
        <is>
          <t>VIGENCIA: 2026-02-26</t>
        </is>
      </c>
      <c r="N7" s="292" t="n"/>
      <c r="O7" s="293" t="n"/>
      <c r="P7" s="24" t="n"/>
    </row>
    <row r="8" ht="25.5" customFormat="1" customHeight="1" s="21">
      <c r="B8" s="24" t="n"/>
      <c r="C8" s="297" t="n"/>
      <c r="D8" s="321" t="n"/>
      <c r="E8" s="297" t="n"/>
      <c r="F8" s="298" t="n"/>
      <c r="G8" s="298" t="n"/>
      <c r="H8" s="298" t="n"/>
      <c r="I8" s="298" t="n"/>
      <c r="J8" s="298" t="n"/>
      <c r="K8" s="298" t="n"/>
      <c r="L8" s="321" t="n"/>
      <c r="M8" s="231" t="inlineStr">
        <is>
          <t>PÁGINA: 3 de 4</t>
        </is>
      </c>
      <c r="N8" s="292" t="n"/>
      <c r="O8" s="293" t="n"/>
      <c r="P8" s="24" t="n"/>
    </row>
    <row r="9" ht="15.75" customFormat="1" customHeight="1" s="21">
      <c r="B9" s="24" t="n"/>
      <c r="C9" s="82" t="inlineStr">
        <is>
          <t xml:space="preserve"> </t>
        </is>
      </c>
      <c r="D9" s="322" t="n"/>
      <c r="E9" s="322" t="n"/>
      <c r="F9" s="322" t="n"/>
      <c r="G9" s="322" t="n"/>
      <c r="H9" s="322" t="n"/>
      <c r="I9" s="322" t="n"/>
      <c r="J9" s="322" t="n"/>
      <c r="K9" s="322" t="n"/>
      <c r="L9" s="322" t="n"/>
      <c r="M9" s="322" t="n"/>
      <c r="N9" s="322" t="n"/>
      <c r="O9" s="322" t="n"/>
      <c r="P9" s="24" t="n"/>
    </row>
    <row r="10" ht="15.75" customFormat="1" customHeight="1" s="21">
      <c r="B10" s="24" t="n"/>
      <c r="C10" s="83" t="inlineStr">
        <is>
          <t>FICHA DE INDICADOR</t>
        </is>
      </c>
      <c r="D10" s="323" t="n"/>
      <c r="E10" s="323" t="n"/>
      <c r="F10" s="323" t="n"/>
      <c r="G10" s="323" t="n"/>
      <c r="H10" s="323" t="n"/>
      <c r="I10" s="323" t="n"/>
      <c r="J10" s="323" t="n"/>
      <c r="K10" s="323" t="n"/>
      <c r="L10" s="323" t="n"/>
      <c r="M10" s="323" t="n"/>
      <c r="N10" s="323" t="n"/>
      <c r="O10" s="324" t="n"/>
      <c r="P10" s="24" t="n"/>
    </row>
    <row r="11" ht="15" customFormat="1" customHeight="1" s="21">
      <c r="B11" s="24" t="n"/>
      <c r="C11" s="325" t="n"/>
      <c r="D11" s="326" t="n"/>
      <c r="E11" s="326" t="n"/>
      <c r="F11" s="326" t="n"/>
      <c r="G11" s="326" t="n"/>
      <c r="H11" s="326" t="n"/>
      <c r="I11" s="326" t="n"/>
      <c r="J11" s="326" t="n"/>
      <c r="K11" s="326" t="n"/>
      <c r="L11" s="326" t="n"/>
      <c r="M11" s="326" t="n"/>
      <c r="N11" s="326" t="n"/>
      <c r="O11" s="327" t="n"/>
      <c r="P11" s="24" t="n"/>
    </row>
    <row r="12" ht="30" customFormat="1" customHeight="1" s="21">
      <c r="B12" s="24" t="n"/>
      <c r="C12" s="84" t="inlineStr">
        <is>
          <t>MACROPROCESO</t>
        </is>
      </c>
      <c r="D12" s="293" t="n"/>
      <c r="E12" s="85" t="inlineStr">
        <is>
          <t>Apoyo</t>
        </is>
      </c>
      <c r="F12" s="328" t="n"/>
      <c r="G12" s="328" t="n"/>
      <c r="H12" s="329" t="n"/>
      <c r="I12" s="84" t="inlineStr">
        <is>
          <t>NOMBRE DEL INDICADOR</t>
        </is>
      </c>
      <c r="J12" s="293" t="n"/>
      <c r="K12" s="86" t="inlineStr">
        <is>
          <t>Eficacia en la atención a requerimientos de archivo</t>
        </is>
      </c>
      <c r="L12" s="328" t="n"/>
      <c r="M12" s="328" t="n"/>
      <c r="N12" s="328" t="n"/>
      <c r="O12" s="329" t="n"/>
      <c r="P12" s="24" t="n"/>
    </row>
    <row r="13" customFormat="1" s="21">
      <c r="B13" s="24" t="n"/>
      <c r="C13" s="87" t="inlineStr">
        <is>
          <t>PROCESO GESTIÓN</t>
        </is>
      </c>
      <c r="D13" s="293" t="n"/>
      <c r="E13" s="88" t="inlineStr">
        <is>
          <t>Documental</t>
        </is>
      </c>
      <c r="F13" s="328" t="n"/>
      <c r="G13" s="328" t="n"/>
      <c r="H13" s="328" t="n"/>
      <c r="I13" s="328" t="n"/>
      <c r="J13" s="328" t="n"/>
      <c r="K13" s="328" t="n"/>
      <c r="L13" s="328" t="n"/>
      <c r="M13" s="328" t="n"/>
      <c r="N13" s="328" t="n"/>
      <c r="O13" s="329" t="n"/>
      <c r="P13" s="24" t="n"/>
    </row>
    <row r="14" customFormat="1" s="21">
      <c r="B14" s="24" t="n"/>
      <c r="C14" s="87" t="inlineStr">
        <is>
          <t>RESPONSABLE DE MEDICIÓN</t>
        </is>
      </c>
      <c r="D14" s="293" t="n"/>
      <c r="E14" s="88" t="inlineStr">
        <is>
          <t>Jefe de la Oficina de Archivo y Correspondencia</t>
        </is>
      </c>
      <c r="F14" s="328" t="n"/>
      <c r="G14" s="328" t="n"/>
      <c r="H14" s="328" t="n"/>
      <c r="I14" s="328" t="n"/>
      <c r="J14" s="328" t="n"/>
      <c r="K14" s="328" t="n"/>
      <c r="L14" s="328" t="n"/>
      <c r="M14" s="328" t="n"/>
      <c r="N14" s="328" t="n"/>
      <c r="O14" s="329" t="n"/>
      <c r="P14" s="24" t="n"/>
    </row>
    <row r="15" customFormat="1" s="21">
      <c r="B15" s="24" t="n"/>
      <c r="C15" s="90" t="n"/>
      <c r="D15" s="328" t="n"/>
      <c r="E15" s="328" t="n"/>
      <c r="F15" s="328" t="n"/>
      <c r="G15" s="328" t="n"/>
      <c r="H15" s="328" t="n"/>
      <c r="I15" s="328" t="n"/>
      <c r="J15" s="328" t="n"/>
      <c r="K15" s="328" t="n"/>
      <c r="L15" s="328" t="n"/>
      <c r="M15" s="328" t="n"/>
      <c r="N15" s="328" t="n"/>
      <c r="O15" s="329" t="n"/>
      <c r="P15" s="24" t="n"/>
    </row>
    <row r="16" customFormat="1" s="21">
      <c r="B16" s="24" t="n"/>
      <c r="C16" s="81" t="inlineStr">
        <is>
          <t>1. COMPORTAMIENTO DE INDICADOR</t>
        </is>
      </c>
      <c r="D16" s="292" t="n"/>
      <c r="E16" s="292" t="n"/>
      <c r="F16" s="292" t="n"/>
      <c r="G16" s="292" t="n"/>
      <c r="H16" s="292" t="n"/>
      <c r="I16" s="292" t="n"/>
      <c r="J16" s="292" t="n"/>
      <c r="K16" s="292" t="n"/>
      <c r="L16" s="292" t="n"/>
      <c r="M16" s="292" t="n"/>
      <c r="N16" s="292" t="n"/>
      <c r="O16" s="293" t="n"/>
      <c r="P16" s="24" t="n"/>
    </row>
    <row r="17" ht="36" customFormat="1" customHeight="1" s="21">
      <c r="B17" s="24" t="n"/>
      <c r="C17" s="87" t="inlineStr">
        <is>
          <t>CLASIFICACIÓN DE LA MEDICIÓN</t>
        </is>
      </c>
      <c r="D17" s="293" t="n"/>
      <c r="E17" s="330" t="n">
        <v>1</v>
      </c>
      <c r="F17" s="328" t="n"/>
      <c r="G17" s="329" t="n"/>
      <c r="H17" s="87" t="inlineStr">
        <is>
          <t>TIPO DE INDICADOR</t>
        </is>
      </c>
      <c r="I17" s="293" t="n"/>
      <c r="J17" s="331" t="inlineStr">
        <is>
          <t>Eficacia</t>
        </is>
      </c>
      <c r="K17" s="329" t="n"/>
      <c r="L17" s="87" t="inlineStr">
        <is>
          <t>META</t>
        </is>
      </c>
      <c r="M17" s="293" t="n"/>
      <c r="N17" s="153" t="n">
        <v>0.97</v>
      </c>
      <c r="O17" s="329" t="n"/>
      <c r="P17" s="93" t="n"/>
    </row>
    <row r="18" ht="27.75" customFormat="1" customHeight="1" s="21">
      <c r="B18" s="24" t="n"/>
      <c r="C18" s="87" t="inlineStr">
        <is>
          <t>FORMULA</t>
        </is>
      </c>
      <c r="D18" s="306" t="n"/>
      <c r="E18" s="94" t="inlineStr">
        <is>
          <t>NUMERADOR</t>
        </is>
      </c>
      <c r="F18" s="329" t="n"/>
      <c r="G18" s="331" t="inlineStr">
        <is>
          <t>Número de solicitudes atendidas oportunamente en el tiempo establecido * 100</t>
        </is>
      </c>
      <c r="H18" s="328" t="n"/>
      <c r="I18" s="328" t="n"/>
      <c r="J18" s="328" t="n"/>
      <c r="K18" s="329" t="n"/>
      <c r="L18" s="87" t="inlineStr">
        <is>
          <t>UNIDAD DE MEDIDA</t>
        </is>
      </c>
      <c r="M18" s="306" t="n"/>
      <c r="N18" s="153" t="inlineStr">
        <is>
          <t>Porcentual</t>
        </is>
      </c>
      <c r="O18" s="332" t="n"/>
      <c r="P18" s="317" t="n"/>
    </row>
    <row r="19" ht="15.75" customFormat="1" customHeight="1" s="21">
      <c r="B19" s="24" t="n"/>
      <c r="C19" s="297" t="n"/>
      <c r="D19" s="321" t="n"/>
      <c r="E19" s="87" t="inlineStr">
        <is>
          <t>DENOMINADOR</t>
        </is>
      </c>
      <c r="F19" s="293" t="n"/>
      <c r="G19" s="104" t="inlineStr">
        <is>
          <t>Número de solicitudes recibidas *100</t>
        </is>
      </c>
      <c r="H19" s="328" t="n"/>
      <c r="I19" s="328" t="n"/>
      <c r="J19" s="328" t="n"/>
      <c r="K19" s="329" t="n"/>
      <c r="L19" s="297" t="n"/>
      <c r="M19" s="321" t="n"/>
      <c r="N19" s="333" t="n"/>
      <c r="O19" s="334" t="n"/>
      <c r="P19" s="24" t="n"/>
    </row>
    <row r="20" ht="15.75" customFormat="1" customHeight="1" s="21">
      <c r="B20" s="24" t="n"/>
      <c r="C20" s="87" t="inlineStr">
        <is>
          <t>TENDENCIA</t>
        </is>
      </c>
      <c r="D20" s="306" t="n"/>
      <c r="E20" s="104" t="inlineStr">
        <is>
          <t>Positiva</t>
        </is>
      </c>
      <c r="F20" s="322" t="n"/>
      <c r="G20" s="332" t="n"/>
      <c r="H20" s="84" t="inlineStr">
        <is>
          <t>NIVEL DE SEGREGACIÓN *</t>
        </is>
      </c>
      <c r="I20" s="306" t="n"/>
      <c r="J20" s="104" t="inlineStr">
        <is>
          <t>Otros</t>
        </is>
      </c>
      <c r="K20" s="332" t="n"/>
      <c r="L20" s="87" t="inlineStr">
        <is>
          <t>ESCALA</t>
        </is>
      </c>
      <c r="M20" s="292" t="n"/>
      <c r="N20" s="292" t="n"/>
      <c r="O20" s="293" t="n"/>
      <c r="P20" s="24" t="n"/>
    </row>
    <row r="21" ht="15.75" customFormat="1" customHeight="1" s="21">
      <c r="B21" s="24" t="n"/>
      <c r="C21" s="294" t="n"/>
      <c r="D21" s="307" t="n"/>
      <c r="E21" s="335" t="n"/>
      <c r="F21" s="317" t="n"/>
      <c r="G21" s="336" t="n"/>
      <c r="H21" s="294" t="n"/>
      <c r="I21" s="307" t="n"/>
      <c r="J21" s="335" t="n"/>
      <c r="K21" s="336" t="n"/>
      <c r="L21" s="44" t="inlineStr">
        <is>
          <t>Deficiente</t>
        </is>
      </c>
      <c r="M21" s="44" t="inlineStr">
        <is>
          <t>Aceptable</t>
        </is>
      </c>
      <c r="N21" s="44" t="inlineStr">
        <is>
          <t>Bueno</t>
        </is>
      </c>
      <c r="O21" s="44" t="inlineStr">
        <is>
          <t>Excelente</t>
        </is>
      </c>
      <c r="P21" s="24" t="n"/>
    </row>
    <row r="22" ht="15.75" customFormat="1" customHeight="1" s="21">
      <c r="B22" s="24" t="n"/>
      <c r="C22" s="297" t="n"/>
      <c r="D22" s="321" t="n"/>
      <c r="E22" s="333" t="n"/>
      <c r="F22" s="337" t="n"/>
      <c r="G22" s="334" t="n"/>
      <c r="H22" s="297" t="n"/>
      <c r="I22" s="321" t="n"/>
      <c r="J22" s="333" t="n"/>
      <c r="K22" s="334" t="n"/>
      <c r="L22" s="26" t="inlineStr">
        <is>
          <t>0% – 89%</t>
        </is>
      </c>
      <c r="M22" s="27" t="inlineStr">
        <is>
          <t>90% – 94%</t>
        </is>
      </c>
      <c r="N22" s="28" t="inlineStr">
        <is>
          <t>95% – 96%</t>
        </is>
      </c>
      <c r="O22" s="29" t="inlineStr">
        <is>
          <t>≥ 97%</t>
        </is>
      </c>
      <c r="P22" s="24" t="n"/>
    </row>
    <row r="23" ht="36.75" customFormat="1" customHeight="1" s="21">
      <c r="B23" s="24" t="n"/>
      <c r="C23" s="87" t="inlineStr">
        <is>
          <t>ORIGEN DE DATOS NUMERADOR</t>
        </is>
      </c>
      <c r="D23" s="293" t="n"/>
      <c r="E23" s="105" t="inlineStr">
        <is>
          <t>Software Documental / Plataforma Institucional Modulo PQRS/ Aplicativo CETIL/correo electrónico</t>
        </is>
      </c>
      <c r="F23" s="328" t="n"/>
      <c r="G23" s="329" t="n"/>
      <c r="H23" s="338" t="inlineStr">
        <is>
          <t>FRECUENCIA DE LA MEDICIÓN</t>
        </is>
      </c>
      <c r="I23" s="306" t="n"/>
      <c r="J23" s="104" t="inlineStr">
        <is>
          <t>TRIMESTRAL</t>
        </is>
      </c>
      <c r="K23" s="332" t="n"/>
      <c r="L23" s="87" t="inlineStr">
        <is>
          <t>FRECUENCIA DE RESULTADO</t>
        </is>
      </c>
      <c r="M23" s="306" t="n"/>
      <c r="N23" s="104" t="inlineStr">
        <is>
          <t>TRIMESTRAL</t>
        </is>
      </c>
      <c r="O23" s="332" t="n"/>
      <c r="P23" s="24" t="n"/>
    </row>
    <row r="24" ht="36" customFormat="1" customHeight="1" s="21">
      <c r="B24" s="24" t="n"/>
      <c r="C24" s="87" t="inlineStr">
        <is>
          <t>ORIGEN DE DATOS DENOMINADOR</t>
        </is>
      </c>
      <c r="D24" s="293" t="n"/>
      <c r="E24" s="105" t="inlineStr">
        <is>
          <t>Software Documental / Plataforma Institucional Modulo PQRS/ Aplicativo CETIL/correo electrónico</t>
        </is>
      </c>
      <c r="F24" s="328" t="n"/>
      <c r="G24" s="329" t="n"/>
      <c r="H24" s="298" t="n"/>
      <c r="I24" s="321" t="n"/>
      <c r="J24" s="333" t="n"/>
      <c r="K24" s="334" t="n"/>
      <c r="L24" s="297" t="n"/>
      <c r="M24" s="321" t="n"/>
      <c r="N24" s="333" t="n"/>
      <c r="O24" s="334" t="n"/>
      <c r="P24" s="24" t="n"/>
    </row>
    <row r="25" ht="15.75" customFormat="1" customHeight="1" s="21">
      <c r="B25" s="24" t="n"/>
      <c r="C25" s="30" t="n"/>
      <c r="D25" s="30" t="n"/>
      <c r="E25" s="116" t="n"/>
      <c r="F25" s="116" t="n"/>
      <c r="G25" s="30" t="n"/>
      <c r="H25" s="30" t="n"/>
      <c r="I25" s="30" t="n"/>
      <c r="J25" s="116" t="n"/>
      <c r="K25" s="116" t="n"/>
      <c r="L25" s="30" t="n"/>
      <c r="M25" s="30" t="n"/>
      <c r="N25" s="116" t="n"/>
      <c r="O25" s="116" t="n"/>
      <c r="P25" s="24" t="n"/>
    </row>
    <row r="26" ht="15" customFormat="1" customHeight="1" s="21">
      <c r="B26" s="24" t="n"/>
      <c r="C26" s="81" t="inlineStr">
        <is>
          <t>RESULTADOS</t>
        </is>
      </c>
      <c r="D26" s="292" t="n"/>
      <c r="E26" s="292" t="n"/>
      <c r="F26" s="292" t="n"/>
      <c r="G26" s="292" t="n"/>
      <c r="H26" s="292" t="n"/>
      <c r="I26" s="292" t="n"/>
      <c r="J26" s="292" t="n"/>
      <c r="K26" s="292" t="n"/>
      <c r="L26" s="292" t="n"/>
      <c r="M26" s="292" t="n"/>
      <c r="N26" s="292" t="n"/>
      <c r="O26" s="293" t="n"/>
      <c r="P26" s="24" t="n"/>
    </row>
    <row r="27" ht="15" customFormat="1" customHeight="1" s="21">
      <c r="B27" s="24" t="n"/>
      <c r="C27" s="91" t="n"/>
      <c r="D27" s="322" t="n"/>
      <c r="E27" s="322" t="n"/>
      <c r="F27" s="322" t="n"/>
      <c r="G27" s="322" t="n"/>
      <c r="H27" s="322" t="n"/>
      <c r="I27" s="332" t="n"/>
      <c r="J27" s="141" t="inlineStr">
        <is>
          <t>ANÁLISIS DE DATOS</t>
        </is>
      </c>
      <c r="K27" s="289" t="n"/>
      <c r="L27" s="289" t="n"/>
      <c r="M27" s="289" t="n"/>
      <c r="N27" s="289" t="n"/>
      <c r="O27" s="306" t="n"/>
      <c r="P27" s="93" t="n"/>
    </row>
    <row r="28" ht="16.5" customFormat="1" customHeight="1" s="21">
      <c r="B28" s="24" t="n"/>
      <c r="C28" s="335" t="n"/>
      <c r="D28" s="317" t="n"/>
      <c r="E28" s="317" t="n"/>
      <c r="F28" s="317" t="n"/>
      <c r="G28" s="317" t="n"/>
      <c r="H28" s="317" t="n"/>
      <c r="I28" s="336" t="n"/>
      <c r="J28" s="129" t="inlineStr">
        <is>
          <t>I Trimestre: durante el primer trimestre se registró un total de 260 solicitudes, de las cuales 254 fueron atendidas de manera efectiva. Por otra parte se identificaron 6 solicitudes en proceso, pues requieren de búsqueda de información entre vigencias entre 1976 a 1995.                                                                        II Trimestre: Durante este trimestre se recibieron 206 solicitudes. De estas, 202 fueron atendidas dentro de los tiempos establecidos, 2 se encuentran en trámite y 4 fueron respondidas fuera del plazo.
El retraso en estas últimas se debió a que las solicitudes requerían la búsqueda de información correspondiente a vigencias muy antiguas. Dicha información se encuentra registrada en libros físicos, por lo que fue necesario realizar una revisión detallada para garantizar la precisión y veracidad de los datos suministrados en cada respuesta.</t>
        </is>
      </c>
      <c r="K28" s="317" t="n"/>
      <c r="L28" s="317" t="n"/>
      <c r="M28" s="317" t="n"/>
      <c r="N28" s="317" t="n"/>
      <c r="O28" s="336" t="n"/>
      <c r="P28" s="317" t="n"/>
    </row>
    <row r="29" ht="15.75" customFormat="1" customHeight="1" s="21">
      <c r="B29" s="24" t="n"/>
      <c r="C29" s="335" t="n"/>
      <c r="D29" s="317" t="n"/>
      <c r="E29" s="317" t="n"/>
      <c r="F29" s="317" t="n"/>
      <c r="G29" s="317" t="n"/>
      <c r="H29" s="317" t="n"/>
      <c r="I29" s="336" t="n"/>
      <c r="J29" s="317" t="n"/>
      <c r="K29" s="317" t="n"/>
      <c r="L29" s="317" t="n"/>
      <c r="M29" s="317" t="n"/>
      <c r="N29" s="317" t="n"/>
      <c r="O29" s="336" t="n"/>
      <c r="P29" s="24" t="n"/>
    </row>
    <row r="30" ht="15.75" customFormat="1" customHeight="1" s="21">
      <c r="B30" s="24" t="n"/>
      <c r="C30" s="335" t="n"/>
      <c r="D30" s="317" t="n"/>
      <c r="E30" s="317" t="n"/>
      <c r="F30" s="317" t="n"/>
      <c r="G30" s="317" t="n"/>
      <c r="H30" s="317" t="n"/>
      <c r="I30" s="336" t="n"/>
      <c r="J30" s="317" t="n"/>
      <c r="K30" s="317" t="n"/>
      <c r="L30" s="317" t="n"/>
      <c r="M30" s="317" t="n"/>
      <c r="N30" s="317" t="n"/>
      <c r="O30" s="336" t="n"/>
      <c r="P30" s="24" t="n"/>
    </row>
    <row r="31" ht="15.75" customFormat="1" customHeight="1" s="21">
      <c r="B31" s="24" t="n"/>
      <c r="C31" s="335" t="n"/>
      <c r="D31" s="317" t="n"/>
      <c r="E31" s="317" t="n"/>
      <c r="F31" s="317" t="n"/>
      <c r="G31" s="317" t="n"/>
      <c r="H31" s="317" t="n"/>
      <c r="I31" s="336" t="n"/>
      <c r="J31" s="317" t="n"/>
      <c r="K31" s="317" t="n"/>
      <c r="L31" s="317" t="n"/>
      <c r="M31" s="317" t="n"/>
      <c r="N31" s="317" t="n"/>
      <c r="O31" s="336" t="n"/>
      <c r="P31" s="24" t="n"/>
    </row>
    <row r="32" ht="15.75" customFormat="1" customHeight="1" s="21">
      <c r="B32" s="24" t="n"/>
      <c r="C32" s="335" t="n"/>
      <c r="D32" s="317" t="n"/>
      <c r="E32" s="317" t="n"/>
      <c r="F32" s="317" t="n"/>
      <c r="G32" s="317" t="n"/>
      <c r="H32" s="317" t="n"/>
      <c r="I32" s="336" t="n"/>
      <c r="J32" s="317" t="n"/>
      <c r="K32" s="317" t="n"/>
      <c r="L32" s="317" t="n"/>
      <c r="M32" s="317" t="n"/>
      <c r="N32" s="317" t="n"/>
      <c r="O32" s="336" t="n"/>
      <c r="P32" s="24" t="n"/>
    </row>
    <row r="33" ht="59.25" customFormat="1" customHeight="1" s="21">
      <c r="B33" s="24" t="n"/>
      <c r="C33" s="335" t="n"/>
      <c r="D33" s="317" t="n"/>
      <c r="E33" s="317" t="n"/>
      <c r="F33" s="317" t="n"/>
      <c r="G33" s="317" t="n"/>
      <c r="H33" s="317" t="n"/>
      <c r="I33" s="336" t="n"/>
      <c r="J33" s="337" t="n"/>
      <c r="K33" s="337" t="n"/>
      <c r="L33" s="337" t="n"/>
      <c r="M33" s="337" t="n"/>
      <c r="N33" s="337" t="n"/>
      <c r="O33" s="334" t="n"/>
      <c r="P33" s="24" t="n"/>
    </row>
    <row r="34" ht="15.75" customFormat="1" customHeight="1" s="21">
      <c r="B34" s="24" t="n"/>
      <c r="C34" s="335" t="n"/>
      <c r="D34" s="317" t="n"/>
      <c r="E34" s="317" t="n"/>
      <c r="F34" s="317" t="n"/>
      <c r="G34" s="317" t="n"/>
      <c r="H34" s="317" t="n"/>
      <c r="I34" s="336" t="n"/>
      <c r="J34" s="135" t="inlineStr">
        <is>
          <t>ACCIÓN FORMULADA</t>
        </is>
      </c>
      <c r="O34" s="307" t="n"/>
      <c r="P34" s="24" t="n"/>
    </row>
    <row r="35" ht="16.5" customFormat="1" customHeight="1" s="21">
      <c r="B35" s="24" t="n"/>
      <c r="C35" s="335" t="n"/>
      <c r="D35" s="317" t="n"/>
      <c r="E35" s="317" t="n"/>
      <c r="F35" s="317" t="n"/>
      <c r="G35" s="317" t="n"/>
      <c r="H35" s="317" t="n"/>
      <c r="I35" s="336" t="n"/>
      <c r="J35" s="129" t="inlineStr">
        <is>
          <t>Continuar con el fortalecimiento de los procesos de organización y digitalización del archivo central con el fin de reducir los tiempos de búsqueda de información y aumentar la eficiencia en la atención de solicitudes.                                                                                                                                              Implementar una estrategia para optimizar la búsqueda y consulta de información histórica, mediante la organización, clasificación y, cuando sea posible, la digitalización de los archivos físicos de vigencias anteriores, con el fin de reducir los tiempos de respuesta y garantizar la atención oportuna de las solicitudes.</t>
        </is>
      </c>
      <c r="K35" s="317" t="n"/>
      <c r="L35" s="317" t="n"/>
      <c r="M35" s="317" t="n"/>
      <c r="N35" s="317" t="n"/>
      <c r="O35" s="336" t="n"/>
      <c r="P35" s="24" t="n"/>
    </row>
    <row r="36" ht="15.75" customFormat="1" customHeight="1" s="21">
      <c r="B36" s="24" t="n"/>
      <c r="C36" s="335" t="n"/>
      <c r="D36" s="317" t="n"/>
      <c r="E36" s="317" t="n"/>
      <c r="F36" s="317" t="n"/>
      <c r="G36" s="317" t="n"/>
      <c r="H36" s="317" t="n"/>
      <c r="I36" s="336" t="n"/>
      <c r="J36" s="317" t="n"/>
      <c r="K36" s="317" t="n"/>
      <c r="L36" s="317" t="n"/>
      <c r="M36" s="317" t="n"/>
      <c r="N36" s="317" t="n"/>
      <c r="O36" s="336" t="n"/>
      <c r="P36" s="24" t="n"/>
    </row>
    <row r="37" ht="15.75" customFormat="1" customHeight="1" s="21">
      <c r="B37" s="24" t="n"/>
      <c r="C37" s="335" t="n"/>
      <c r="D37" s="317" t="n"/>
      <c r="E37" s="317" t="n"/>
      <c r="F37" s="317" t="n"/>
      <c r="G37" s="317" t="n"/>
      <c r="H37" s="317" t="n"/>
      <c r="I37" s="336" t="n"/>
      <c r="J37" s="317" t="n"/>
      <c r="K37" s="317" t="n"/>
      <c r="L37" s="317" t="n"/>
      <c r="M37" s="317" t="n"/>
      <c r="N37" s="317" t="n"/>
      <c r="O37" s="336" t="n"/>
      <c r="P37" s="24" t="n"/>
    </row>
    <row r="38" ht="15.75" customFormat="1" customHeight="1" s="21">
      <c r="B38" s="24" t="n"/>
      <c r="C38" s="335" t="n"/>
      <c r="D38" s="317" t="n"/>
      <c r="E38" s="317" t="n"/>
      <c r="F38" s="317" t="n"/>
      <c r="G38" s="317" t="n"/>
      <c r="H38" s="317" t="n"/>
      <c r="I38" s="336" t="n"/>
      <c r="J38" s="317" t="n"/>
      <c r="K38" s="317" t="n"/>
      <c r="L38" s="317" t="n"/>
      <c r="M38" s="317" t="n"/>
      <c r="N38" s="317" t="n"/>
      <c r="O38" s="336" t="n"/>
      <c r="P38" s="24" t="n"/>
    </row>
    <row r="39" ht="15.75" customFormat="1" customHeight="1" s="21">
      <c r="B39" s="24" t="n"/>
      <c r="C39" s="335" t="n"/>
      <c r="D39" s="317" t="n"/>
      <c r="E39" s="317" t="n"/>
      <c r="F39" s="317" t="n"/>
      <c r="G39" s="317" t="n"/>
      <c r="H39" s="317" t="n"/>
      <c r="I39" s="336" t="n"/>
      <c r="J39" s="317" t="n"/>
      <c r="K39" s="317" t="n"/>
      <c r="L39" s="317" t="n"/>
      <c r="M39" s="317" t="n"/>
      <c r="N39" s="317" t="n"/>
      <c r="O39" s="336" t="n"/>
      <c r="P39" s="24" t="n"/>
    </row>
    <row r="40" ht="30" customFormat="1" customHeight="1" s="21">
      <c r="B40" s="24" t="n"/>
      <c r="C40" s="335" t="n"/>
      <c r="D40" s="317" t="n"/>
      <c r="E40" s="317" t="n"/>
      <c r="F40" s="317" t="n"/>
      <c r="G40" s="317" t="n"/>
      <c r="H40" s="317" t="n"/>
      <c r="I40" s="336" t="n"/>
      <c r="J40" s="337" t="n"/>
      <c r="K40" s="337" t="n"/>
      <c r="L40" s="337" t="n"/>
      <c r="M40" s="337" t="n"/>
      <c r="N40" s="337" t="n"/>
      <c r="O40" s="334" t="n"/>
      <c r="P40" s="24" t="n"/>
    </row>
    <row r="41" ht="15.75" customFormat="1" customHeight="1" s="21">
      <c r="B41" s="24" t="n"/>
      <c r="C41" s="335" t="n"/>
      <c r="D41" s="317" t="n"/>
      <c r="E41" s="317" t="n"/>
      <c r="F41" s="317" t="n"/>
      <c r="G41" s="317" t="n"/>
      <c r="H41" s="317" t="n"/>
      <c r="I41" s="336" t="n"/>
      <c r="J41" s="135" t="inlineStr">
        <is>
          <t xml:space="preserve">RESPONSABLE </t>
        </is>
      </c>
      <c r="O41" s="307" t="n"/>
      <c r="P41" s="24" t="n"/>
    </row>
    <row r="42" ht="15.75" customFormat="1" customHeight="1" s="21">
      <c r="B42" s="24" t="n"/>
      <c r="C42" s="335" t="n"/>
      <c r="D42" s="317" t="n"/>
      <c r="E42" s="317" t="n"/>
      <c r="F42" s="317" t="n"/>
      <c r="G42" s="317" t="n"/>
      <c r="H42" s="317" t="n"/>
      <c r="I42" s="336" t="n"/>
      <c r="J42" s="143">
        <f>+E14</f>
        <v/>
      </c>
      <c r="K42" s="317" t="n"/>
      <c r="L42" s="317" t="n"/>
      <c r="M42" s="317" t="n"/>
      <c r="N42" s="317" t="n"/>
      <c r="O42" s="336" t="n"/>
      <c r="P42" s="24" t="n"/>
    </row>
    <row r="43" ht="16.5" customFormat="1" customHeight="1" s="21">
      <c r="B43" s="24" t="n"/>
      <c r="C43" s="333" t="n"/>
      <c r="D43" s="337" t="n"/>
      <c r="E43" s="337" t="n"/>
      <c r="F43" s="337" t="n"/>
      <c r="G43" s="337" t="n"/>
      <c r="H43" s="337" t="n"/>
      <c r="I43" s="334" t="n"/>
      <c r="J43" s="145" t="n"/>
      <c r="K43" s="337" t="n"/>
      <c r="L43" s="337" t="n"/>
      <c r="M43" s="337" t="n"/>
      <c r="N43" s="337" t="n"/>
      <c r="O43" s="334" t="n"/>
      <c r="P43" s="24" t="n"/>
    </row>
    <row r="44" ht="16.5" customFormat="1" customHeight="1" s="21">
      <c r="B44" s="24" t="n"/>
      <c r="C44" s="31" t="n"/>
      <c r="D44" s="31" t="n"/>
      <c r="E44" s="31" t="n"/>
      <c r="F44" s="31" t="n"/>
      <c r="G44" s="31" t="n"/>
      <c r="H44" s="31" t="n"/>
      <c r="I44" s="31" t="n"/>
      <c r="J44" s="31" t="n"/>
      <c r="K44" s="31" t="n"/>
      <c r="L44" s="31" t="n"/>
      <c r="M44" s="31" t="n"/>
      <c r="N44" s="31" t="n"/>
      <c r="O44" s="31" t="n"/>
      <c r="P44" s="24" t="n"/>
    </row>
    <row r="45" ht="15" customFormat="1" customHeight="1" s="33">
      <c r="B45" s="32" t="n"/>
      <c r="C45" s="339" t="inlineStr">
        <is>
          <t>PERIODO DE EVALUACIÓN</t>
        </is>
      </c>
      <c r="D45" s="298" t="n"/>
      <c r="E45" s="298" t="n"/>
      <c r="F45" s="298" t="n"/>
      <c r="G45" s="298" t="n"/>
      <c r="H45" s="298" t="n"/>
      <c r="I45" s="298" t="n"/>
      <c r="J45" s="298" t="n"/>
      <c r="K45" s="298" t="n"/>
      <c r="L45" s="298" t="n"/>
      <c r="M45" s="298" t="n"/>
      <c r="N45" s="298" t="n"/>
      <c r="O45" s="321" t="n"/>
      <c r="P45" s="32" t="n"/>
    </row>
    <row r="46" customFormat="1" s="33">
      <c r="B46" s="32" t="n"/>
      <c r="C46" s="87" t="inlineStr">
        <is>
          <t>MES</t>
        </is>
      </c>
      <c r="D46" s="44">
        <f>IF(J23="MENSUAL","ENERO",IF(J23="TRIMESTRAL","MARZO",IF(J23="SEMESTRAL","JUNIO",IF(J23="ANUAL",YEAR(TODAY()),""))))</f>
        <v/>
      </c>
      <c r="E46" s="44">
        <f>IF(J23="MENSUAL","FEBRERO",IF(J23="TRIMESTRAL","JUNIO",IF(J23="SEMESTRAL","DICIEMBRE","")))</f>
        <v/>
      </c>
      <c r="F46" s="44">
        <f>IF(J23="MENSUAL","MARZO",IF(J23="TRIMESTRAL","SEPTIEMBRE",""))</f>
        <v/>
      </c>
      <c r="G46" s="44">
        <f>IF(J23="MENSUAL","ABRIL",IF(J23="TRIMESTRAL","DICIEMBRE",""))</f>
        <v/>
      </c>
      <c r="H46" s="44">
        <f>IF(J23="MENSUAL","MAYO","")</f>
        <v/>
      </c>
      <c r="I46" s="44">
        <f>IF(J23="MENSUAL","JUNIO","")</f>
        <v/>
      </c>
      <c r="J46" s="44">
        <f>IF(J23="MENSUAL","JULIO","")</f>
        <v/>
      </c>
      <c r="K46" s="44">
        <f>IF(J23="MENSUAL","AGOSTO","")</f>
        <v/>
      </c>
      <c r="L46" s="44">
        <f>IF(J23="MENSUAL","SEPTIEMBRE","")</f>
        <v/>
      </c>
      <c r="M46" s="44">
        <f>IF(J23="MENSUAL","OCTUBRE","")</f>
        <v/>
      </c>
      <c r="N46" s="44">
        <f>IF(J23="MENSUAL","NOVIEMBRE","")</f>
        <v/>
      </c>
      <c r="O46" s="44">
        <f>IF(J23="MENSUAL","DICIEMBRE","")</f>
        <v/>
      </c>
      <c r="P46" s="32" t="n"/>
    </row>
    <row r="47" ht="75" customFormat="1" customHeight="1" s="33">
      <c r="B47" s="32" t="n"/>
      <c r="C47" s="84">
        <f>G18</f>
        <v/>
      </c>
      <c r="D47" s="104" t="n">
        <v>254</v>
      </c>
      <c r="E47" s="104" t="n">
        <v>202</v>
      </c>
      <c r="F47" s="104" t="n"/>
      <c r="G47" s="104" t="n"/>
      <c r="H47" s="104" t="n"/>
      <c r="I47" s="104" t="n"/>
      <c r="J47" s="104" t="n"/>
      <c r="K47" s="104" t="n"/>
      <c r="L47" s="104" t="n"/>
      <c r="M47" s="104" t="n"/>
      <c r="N47" s="104" t="n"/>
      <c r="O47" s="104" t="n"/>
      <c r="P47" s="32" t="n"/>
    </row>
    <row r="48" ht="30" customFormat="1" customHeight="1" s="33">
      <c r="B48" s="32" t="n"/>
      <c r="C48" s="84">
        <f>G19</f>
        <v/>
      </c>
      <c r="D48" s="104" t="n">
        <v>260</v>
      </c>
      <c r="E48" s="104" t="n">
        <v>206</v>
      </c>
      <c r="F48" s="104" t="n"/>
      <c r="G48" s="104" t="n"/>
      <c r="H48" s="104" t="n"/>
      <c r="I48" s="104" t="n"/>
      <c r="J48" s="104" t="n"/>
      <c r="K48" s="104" t="n"/>
      <c r="L48" s="104" t="n"/>
      <c r="M48" s="104" t="n"/>
      <c r="N48" s="104" t="n"/>
      <c r="O48" s="104" t="n"/>
      <c r="P48" s="34" t="n"/>
    </row>
    <row r="49" customFormat="1" s="33">
      <c r="B49" s="32" t="n"/>
      <c r="C49" s="47" t="inlineStr">
        <is>
          <t xml:space="preserve">VALOR </t>
        </is>
      </c>
      <c r="D49" s="49">
        <f>IFERROR(IF($E$17=1,D47/D48,IF($E$17=2,D47,"")),"")</f>
        <v/>
      </c>
      <c r="E49" s="49">
        <f>IFERROR(IF($E$17=1,E47/E48,IF($E$17=2,E47,"")),"")</f>
        <v/>
      </c>
      <c r="F49" s="49">
        <f>IFERROR(IF($E$17=1,F47/F48,IF($E$17=2,F47,"")),"")</f>
        <v/>
      </c>
      <c r="G49" s="49">
        <f>IFERROR(IF($E$17=1,G47/G48,IF($E$17=2,G47,"")),"")</f>
        <v/>
      </c>
      <c r="H49" s="49">
        <f>IFERROR(IF($E$17=1,H47/H48,IF($E$17=2,H47,"")),"")</f>
        <v/>
      </c>
      <c r="I49" s="49">
        <f>IFERROR(IF($E$17=1,I47/I48,IF($E$17=2,I47,"")),"")</f>
        <v/>
      </c>
      <c r="J49" s="49">
        <f>IFERROR(IF($E$17=1,J47/J48,IF($E$17=2,J47,"")),"")</f>
        <v/>
      </c>
      <c r="K49" s="49">
        <f>IFERROR(IF($E$17=1,K47/K48,IF($E$17=2,K47,"")),"")</f>
        <v/>
      </c>
      <c r="L49" s="49">
        <f>IFERROR(IF($E$17=1,L47/L48,IF($E$17=2,L47,"")),"")</f>
        <v/>
      </c>
      <c r="M49" s="49">
        <f>IFERROR(IF($E$17=1,M47/M48,IF($E$17=2,M47,"")),"")</f>
        <v/>
      </c>
      <c r="N49" s="49">
        <f>IFERROR(IF($E$17=1,N47/N48,IF($E$17=2,N47,"")),"")</f>
        <v/>
      </c>
      <c r="O49" s="49">
        <f>IFERROR(IF($E$17=1,O47/O48,IF($E$17=2,O47,"")),"")</f>
        <v/>
      </c>
      <c r="P49" s="32" t="n"/>
    </row>
    <row r="50" customFormat="1" s="33">
      <c r="B50" s="32" t="n"/>
      <c r="C50" s="48" t="inlineStr">
        <is>
          <t>META PONDERADA</t>
        </is>
      </c>
      <c r="D50" s="4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4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49">
        <f>IF(AND(N23="ANUAL",J23="MENSUAL"),N17/12+E50,IF(AND(N23="ANUAL",J23="TRIMESTRAL"),N17/4+E50,IF(AND(N23="SEMESTRAL",J23="MENSUAL"),N17/6+E50,IF(AND(N23="SEMESTRAL",J23="TRIMESTRAL"),N17/2,IF(AND(N23="TRIMESTRAL",J23="MENSUAL"),N17/3+E50,IF(AND(N23="TRIMESTRAL",J23="TRIMESTRAL"),N17,IF(AND(N23="MENSUAL",J23="MENSUAL"),N17,"")))))))</f>
        <v/>
      </c>
      <c r="G50" s="49">
        <f>IF(AND(N23="ANUAL",J23="MENSUAL"),N17/12+F50,IF(AND(N23="ANUAL",J23="TRIMESTRAL"),N17/4+F50,IF(AND(N23="SEMESTRAL",J23="MENSUAL"),N17/6+F50,IF(AND(N23="SEMESTRAL",J23="TRIMESTRAL"),N17/2+F50,IF(AND(N23="TRIMESTRAL",J23="MENSUAL"),N17/3,IF(AND(N23="TRIMESTRAL",J23="TRIMESTRAL"),N17,IF(AND(N23="MENSUAL",J23="MENSUAL"),N17,"")))))))</f>
        <v/>
      </c>
      <c r="H50" s="49">
        <f>IF(AND($N$23="ANUAL",$J$23="MENSUAL"),$N$17/12+G50,IF(AND(N23="SEMESTRAL",J23="MENSUAL"),N17/6+G50,IF(AND(N23="TRIMESTRAL",J23="MENSUAL"),N17/3+G50,IF(AND(N23="MENSUAL",J23="MENSUAL"),N17,""))))</f>
        <v/>
      </c>
      <c r="I50" s="49">
        <f>IF(AND($N$23="ANUAL",$J$23="MENSUAL"),$N$17/12+H50,IF(AND(N23="SEMESTRAL",J23="MENSUAL"),N17/6+H50,IF(AND(N23="TRIMESTRAL",J23="MENSUAL"),N17/3+H50,IF(AND(N23="MENSUAL",J23="MENSUAL"),N17,""))))</f>
        <v/>
      </c>
      <c r="J50" s="49">
        <f>IF(AND($N$23="ANUAL",$J$23="MENSUAL"),$N$17/12+I50,IF(AND(N23="SEMESTRAL",J23="MENSUAL"),N17/6,IF(AND(N23="TRIMESTRAL",J23="MENSUAL"),N17/3,IF(AND(N23="MENSUAL",J23="MENSUAL"),N17,""))))</f>
        <v/>
      </c>
      <c r="K50" s="49">
        <f>IF(AND($N$23="ANUAL",$J$23="MENSUAL"),$N$17/12+J50,IF(AND(N23="SEMESTRAL",J23="MENSUAL"),N17/6+J50,IF(AND(N23="TRIMESTRAL",J23="MENSUAL"),N17/3+J50,IF(AND(N23="MENSUAL",J23="MENSUAL"),N17,""))))</f>
        <v/>
      </c>
      <c r="L50" s="49">
        <f>IF(AND($N$23="ANUAL",$J$23="MENSUAL"),$N$17/12+K50,IF(AND(N23="SEMESTRAL",J23="MENSUAL"),N17/6+K50,IF(AND(N23="TRIMESTRAL",J23="MENSUAL"),N17/3+K50,IF(AND(N23="MENSUAL",J23="MENSUAL"),N17,""))))</f>
        <v/>
      </c>
      <c r="M50" s="49">
        <f>IF(AND($N$23="ANUAL",$J$23="MENSUAL"),$N$17/12+L50,IF(AND(N23="SEMESTRAL",J23="MENSUAL"),N17/6+L50,IF(AND(N23="TRIMESTRAL",J23="MENSUAL"),N17/3,IF(AND(N23="MENSUAL",J23="MENSUAL"),N17,""))))</f>
        <v/>
      </c>
      <c r="N50" s="49">
        <f>IF(AND($N$23="ANUAL",$J$23="MENSUAL"),$N$17/12+M50,IF(AND(N23="SEMESTRAL",J23="MENSUAL"),N17/6+M50,IF(AND(N23="TRIMESTRAL",J23="MENSUAL"),N17/3+M50,IF(AND(N23="MENSUAL",J23="MENSUAL"),N17,""))))</f>
        <v/>
      </c>
      <c r="O50" s="49">
        <f>IF(AND($N$23="ANUAL",$J$23="MENSUAL"),$N$17/12+N50,IF(AND(N23="SEMESTRAL",J23="MENSUAL"),N17/6+N50,IF(AND(N23="TRIMESTRAL",J23="MENSUAL"),N17/3+N50,IF(AND(N23="MENSUAL",J23="MENSUAL"),N17,""))))</f>
        <v/>
      </c>
      <c r="P50" s="32" t="n"/>
    </row>
    <row r="51" customFormat="1" s="33">
      <c r="B51" s="32" t="n"/>
      <c r="C51" s="31" t="n"/>
      <c r="D51" s="31" t="n"/>
      <c r="E51" s="31" t="n"/>
      <c r="F51" s="31" t="n"/>
      <c r="G51" s="31" t="n"/>
      <c r="H51" s="31" t="n"/>
      <c r="I51" s="31" t="n"/>
      <c r="J51" s="31" t="n"/>
      <c r="K51" s="31" t="n"/>
      <c r="L51" s="31" t="n"/>
      <c r="M51" s="31" t="n"/>
      <c r="N51" s="31" t="n"/>
      <c r="O51" s="31" t="n"/>
      <c r="P51" s="32" t="n"/>
    </row>
    <row r="52" customFormat="1" s="36">
      <c r="A52" s="35" t="n"/>
      <c r="B52" s="19" t="n"/>
      <c r="C52" s="149" t="inlineStr">
        <is>
          <t>NIVEL DE SEGREGACIÓN *</t>
        </is>
      </c>
      <c r="D52" s="289" t="n"/>
      <c r="E52" s="289" t="n"/>
      <c r="F52" s="289" t="n"/>
      <c r="G52" s="289" t="n"/>
      <c r="H52" s="289" t="n"/>
      <c r="I52" s="289" t="n"/>
      <c r="J52" s="289" t="n"/>
      <c r="K52" s="289" t="n"/>
      <c r="L52" s="289" t="n"/>
      <c r="M52" s="289" t="n"/>
      <c r="N52" s="289" t="n"/>
      <c r="O52" s="306" t="n"/>
      <c r="P52" s="19" t="n"/>
      <c r="Q52" s="35" t="n"/>
      <c r="R52" s="35" t="n"/>
      <c r="S52" s="35" t="n"/>
      <c r="T52" s="35" t="n"/>
      <c r="U52" s="35" t="n"/>
      <c r="V52" s="35" t="n"/>
      <c r="W52" s="35" t="n"/>
      <c r="X52" s="35" t="n"/>
      <c r="Y52" s="35" t="n"/>
      <c r="Z52" s="35" t="n"/>
      <c r="AA52" s="35" t="n"/>
      <c r="AB52" s="35" t="n"/>
    </row>
    <row r="53" customFormat="1" s="36">
      <c r="A53" s="35" t="n"/>
      <c r="B53" s="19" t="n"/>
      <c r="C53" s="168" t="inlineStr">
        <is>
          <t>UNIDAD SEGREGADA (Ej. Facultad, Programa Académico, Área)</t>
        </is>
      </c>
      <c r="D53" s="346" t="n"/>
      <c r="E53" s="346" t="n"/>
      <c r="F53" s="347" t="n"/>
      <c r="G53" s="169" t="inlineStr">
        <is>
          <t>RESULTADO</t>
        </is>
      </c>
      <c r="H53" s="346" t="n"/>
      <c r="I53" s="346" t="n"/>
      <c r="J53" s="347" t="n"/>
      <c r="K53" s="169" t="inlineStr">
        <is>
          <t>ANALISIS DE DATOS SEGREGADO</t>
        </is>
      </c>
      <c r="L53" s="346" t="n"/>
      <c r="M53" s="346" t="n"/>
      <c r="N53" s="346" t="n"/>
      <c r="O53" s="347" t="n"/>
      <c r="P53" s="19" t="n"/>
      <c r="Q53" s="35" t="n"/>
      <c r="R53" s="35" t="n"/>
      <c r="S53" s="35" t="n"/>
      <c r="T53" s="35" t="n"/>
      <c r="U53" s="35" t="n"/>
      <c r="V53" s="35" t="n"/>
      <c r="W53" s="35" t="n"/>
      <c r="X53" s="35" t="n"/>
      <c r="Y53" s="35" t="n"/>
      <c r="Z53" s="35" t="n"/>
      <c r="AA53" s="35" t="n"/>
      <c r="AB53" s="35" t="n"/>
    </row>
    <row r="54" customFormat="1" s="36">
      <c r="A54" s="35" t="n"/>
      <c r="B54" s="19" t="n"/>
      <c r="C54" s="137" t="inlineStr">
        <is>
          <t>Solicitud de Certificaciones</t>
        </is>
      </c>
      <c r="D54" s="340" t="n"/>
      <c r="E54" s="340" t="n"/>
      <c r="F54" s="341" t="n"/>
      <c r="G54" s="166" t="n">
        <v>162</v>
      </c>
      <c r="H54" s="340" t="n"/>
      <c r="I54" s="340" t="n"/>
      <c r="J54" s="341" t="n"/>
      <c r="K54" s="167" t="inlineStr">
        <is>
          <t>Se atendieron 162 solicitudes, quedando pendiente de respuesta 1 que se encuentran en proceso de búsqueda de información.</t>
        </is>
      </c>
      <c r="L54" s="340" t="n"/>
      <c r="M54" s="340" t="n"/>
      <c r="N54" s="340" t="n"/>
      <c r="O54" s="341" t="n"/>
      <c r="P54" s="19" t="n"/>
      <c r="Q54" s="35" t="n"/>
      <c r="R54" s="35" t="n"/>
      <c r="S54" s="35" t="n"/>
      <c r="T54" s="35" t="n"/>
      <c r="U54" s="35" t="n"/>
      <c r="V54" s="35" t="n"/>
      <c r="W54" s="35" t="n"/>
      <c r="X54" s="35" t="n"/>
      <c r="Y54" s="35" t="n"/>
      <c r="Z54" s="35" t="n"/>
      <c r="AA54" s="35" t="n"/>
      <c r="AB54" s="35" t="n"/>
    </row>
    <row r="55" ht="30.75" customFormat="1" customHeight="1" s="36">
      <c r="A55" s="35" t="n"/>
      <c r="B55" s="19" t="n"/>
      <c r="C55" s="137" t="inlineStr">
        <is>
          <t xml:space="preserve">Solicitud de Informacion </t>
        </is>
      </c>
      <c r="D55" s="340" t="n"/>
      <c r="E55" s="340" t="n"/>
      <c r="F55" s="341" t="n"/>
      <c r="G55" s="166" t="n">
        <v>40</v>
      </c>
      <c r="H55" s="340" t="n"/>
      <c r="I55" s="340" t="n"/>
      <c r="J55" s="341" t="n"/>
      <c r="K55" s="167" t="inlineStr">
        <is>
          <t>Se atendieron 43 solicitudes, quedando pendiente de respuesta 1 que se encuentran en proceso de búsqueda de información.</t>
        </is>
      </c>
      <c r="L55" s="340" t="n"/>
      <c r="M55" s="340" t="n"/>
      <c r="N55" s="340" t="n"/>
      <c r="O55" s="341" t="n"/>
      <c r="P55" s="19" t="n"/>
      <c r="Q55" s="35" t="n"/>
      <c r="R55" s="35" t="n"/>
      <c r="S55" s="35" t="n"/>
      <c r="T55" s="35" t="n"/>
      <c r="U55" s="35" t="n"/>
      <c r="V55" s="35" t="n"/>
      <c r="W55" s="35" t="n"/>
      <c r="X55" s="35" t="n"/>
      <c r="Y55" s="35" t="n"/>
      <c r="Z55" s="35" t="n"/>
      <c r="AA55" s="35" t="n"/>
      <c r="AB55" s="35" t="n"/>
    </row>
    <row r="56" customFormat="1" s="36">
      <c r="A56" s="35" t="n"/>
      <c r="B56" s="19" t="n"/>
      <c r="C56" s="137" t="inlineStr">
        <is>
          <t>Solicitud de socializacion en Procesos Documentales</t>
        </is>
      </c>
      <c r="D56" s="340" t="n"/>
      <c r="E56" s="340" t="n"/>
      <c r="F56" s="341" t="n"/>
      <c r="G56" s="137" t="n">
        <v>1</v>
      </c>
      <c r="H56" s="340" t="n"/>
      <c r="I56" s="340" t="n"/>
      <c r="J56" s="341" t="n"/>
      <c r="K56" s="137" t="inlineStr">
        <is>
          <t>Se atendieron las 16 solicitudes</t>
        </is>
      </c>
      <c r="L56" s="340" t="n"/>
      <c r="M56" s="340" t="n"/>
      <c r="N56" s="340" t="n"/>
      <c r="O56" s="341" t="n"/>
      <c r="P56" s="19" t="n"/>
      <c r="Q56" s="35" t="n"/>
      <c r="R56" s="35" t="n"/>
      <c r="S56" s="35" t="n"/>
      <c r="T56" s="35" t="n"/>
      <c r="U56" s="35" t="n"/>
      <c r="V56" s="35" t="n"/>
      <c r="W56" s="35" t="n"/>
      <c r="X56" s="35" t="n"/>
      <c r="Y56" s="35" t="n"/>
      <c r="Z56" s="35" t="n"/>
      <c r="AA56" s="35" t="n"/>
      <c r="AB56" s="35" t="n"/>
    </row>
    <row r="57" customFormat="1" s="36">
      <c r="A57" s="35" t="n"/>
      <c r="B57" s="19" t="n"/>
      <c r="C57" s="137" t="inlineStr">
        <is>
          <t xml:space="preserve">Solicitud elementos de conservacion </t>
        </is>
      </c>
      <c r="D57" s="340" t="n"/>
      <c r="E57" s="340" t="n"/>
      <c r="F57" s="341" t="n"/>
      <c r="G57" s="137" t="n">
        <v>3</v>
      </c>
      <c r="H57" s="340" t="n"/>
      <c r="I57" s="340" t="n"/>
      <c r="J57" s="341" t="n"/>
      <c r="K57" s="137" t="inlineStr">
        <is>
          <t>Se atendieron las 9 solicitudes</t>
        </is>
      </c>
      <c r="L57" s="340" t="n"/>
      <c r="M57" s="340" t="n"/>
      <c r="N57" s="340" t="n"/>
      <c r="O57" s="341" t="n"/>
      <c r="P57" s="19" t="n"/>
      <c r="Q57" s="35" t="n"/>
      <c r="R57" s="35" t="n"/>
      <c r="S57" s="35" t="n"/>
      <c r="T57" s="35" t="n"/>
      <c r="U57" s="35" t="n"/>
      <c r="V57" s="35" t="n"/>
      <c r="W57" s="35" t="n"/>
      <c r="X57" s="35" t="n"/>
      <c r="Y57" s="35" t="n"/>
      <c r="Z57" s="35" t="n"/>
      <c r="AA57" s="35" t="n"/>
      <c r="AB57" s="35" t="n"/>
    </row>
    <row r="58" customFormat="1" s="36">
      <c r="A58" s="35" t="n"/>
      <c r="B58" s="19" t="n"/>
      <c r="C58" s="137" t="n"/>
      <c r="D58" s="340" t="n"/>
      <c r="E58" s="340" t="n"/>
      <c r="F58" s="341" t="n"/>
      <c r="G58" s="137" t="n"/>
      <c r="H58" s="340" t="n"/>
      <c r="I58" s="340" t="n"/>
      <c r="J58" s="341" t="n"/>
      <c r="K58" s="137" t="n"/>
      <c r="L58" s="340" t="n"/>
      <c r="M58" s="340" t="n"/>
      <c r="N58" s="340" t="n"/>
      <c r="O58" s="341" t="n"/>
      <c r="P58" s="19" t="n"/>
      <c r="Q58" s="35" t="n"/>
      <c r="R58" s="35" t="n"/>
      <c r="S58" s="35" t="n"/>
      <c r="T58" s="35" t="n"/>
      <c r="U58" s="35" t="n"/>
      <c r="V58" s="35" t="n"/>
      <c r="W58" s="35" t="n"/>
      <c r="X58" s="35" t="n"/>
      <c r="Y58" s="35" t="n"/>
      <c r="Z58" s="35" t="n"/>
      <c r="AA58" s="35" t="n"/>
      <c r="AB58" s="35" t="n"/>
    </row>
    <row r="59" customFormat="1" s="36">
      <c r="A59" s="35" t="n"/>
      <c r="B59" s="19" t="n"/>
      <c r="C59" s="137" t="n"/>
      <c r="D59" s="340" t="n"/>
      <c r="E59" s="340" t="n"/>
      <c r="F59" s="341" t="n"/>
      <c r="G59" s="137" t="n"/>
      <c r="H59" s="340" t="n"/>
      <c r="I59" s="340" t="n"/>
      <c r="J59" s="341" t="n"/>
      <c r="K59" s="137" t="n"/>
      <c r="L59" s="340" t="n"/>
      <c r="M59" s="340" t="n"/>
      <c r="N59" s="340" t="n"/>
      <c r="O59" s="341" t="n"/>
      <c r="P59" s="19" t="n"/>
      <c r="Q59" s="35" t="n"/>
      <c r="R59" s="35" t="n"/>
      <c r="S59" s="35" t="n"/>
      <c r="T59" s="35" t="n"/>
      <c r="U59" s="35" t="n"/>
      <c r="V59" s="35" t="n"/>
      <c r="W59" s="35" t="n"/>
      <c r="X59" s="35" t="n"/>
      <c r="Y59" s="35" t="n"/>
      <c r="Z59" s="35" t="n"/>
      <c r="AA59" s="35" t="n"/>
      <c r="AB59" s="35" t="n"/>
    </row>
    <row r="60" customFormat="1" s="36">
      <c r="A60" s="35" t="n"/>
      <c r="B60" s="19" t="n"/>
      <c r="C60" s="165" t="n"/>
      <c r="D60" s="344" t="n"/>
      <c r="E60" s="344" t="n"/>
      <c r="F60" s="344" t="n"/>
      <c r="G60" s="165" t="n"/>
      <c r="H60" s="344" t="n"/>
      <c r="I60" s="344" t="n"/>
      <c r="J60" s="344" t="n"/>
      <c r="K60" s="165" t="n"/>
      <c r="L60" s="344" t="n"/>
      <c r="M60" s="344" t="n"/>
      <c r="N60" s="344" t="n"/>
      <c r="O60" s="344" t="n"/>
      <c r="P60" s="19" t="n"/>
      <c r="Q60" s="35" t="n"/>
      <c r="R60" s="35" t="n"/>
      <c r="S60" s="35" t="n"/>
      <c r="T60" s="35" t="n"/>
      <c r="U60" s="35" t="n"/>
      <c r="V60" s="35" t="n"/>
      <c r="W60" s="35" t="n"/>
      <c r="X60" s="35" t="n"/>
      <c r="Y60" s="35" t="n"/>
      <c r="Z60" s="35" t="n"/>
      <c r="AA60" s="35" t="n"/>
      <c r="AB60" s="35" t="n"/>
    </row>
    <row r="61" customFormat="1" s="36">
      <c r="A61" s="35" t="n"/>
      <c r="B61" s="19" t="n"/>
      <c r="C61" s="37" t="n"/>
      <c r="D61" s="38" t="n"/>
      <c r="E61" s="38" t="n"/>
      <c r="F61" s="38" t="n"/>
      <c r="G61" s="38" t="n"/>
      <c r="H61" s="38" t="n"/>
      <c r="I61" s="38" t="n"/>
      <c r="J61" s="38" t="n"/>
      <c r="K61" s="38" t="n"/>
      <c r="L61" s="38" t="n"/>
      <c r="M61" s="38" t="n"/>
      <c r="N61" s="38" t="n"/>
      <c r="O61" s="38" t="n"/>
      <c r="P61" s="19" t="n"/>
      <c r="Q61" s="35" t="n"/>
      <c r="R61" s="35" t="n"/>
      <c r="S61" s="35" t="n"/>
      <c r="T61" s="35" t="n"/>
      <c r="U61" s="35" t="n"/>
      <c r="V61" s="35" t="n"/>
      <c r="W61" s="35" t="n"/>
      <c r="X61" s="35" t="n"/>
      <c r="Y61" s="35" t="n"/>
      <c r="Z61" s="35" t="n"/>
      <c r="AA61" s="35" t="n"/>
      <c r="AB61" s="35" t="n"/>
    </row>
    <row r="62" ht="56.25" customFormat="1" customHeight="1" s="36">
      <c r="A62" s="35" t="n"/>
      <c r="B62" s="19" t="n"/>
      <c r="C62" s="281" t="inlineStr">
        <is>
          <t xml:space="preserve">Diagonal 18 No. 20-29 Fusagasugá – Cundinamarca
Teléfono (601)  8281483 Línea Gratuita 018000180414
www.ucundinamarca.edu.co   E-mail:  info@ucundinamarca.edu.co
NIT: 890.680.062-2                                                                             </t>
        </is>
      </c>
      <c r="P62" s="19" t="n"/>
      <c r="Q62" s="35" t="n"/>
      <c r="R62" s="35" t="n"/>
      <c r="S62" s="35" t="n"/>
      <c r="T62" s="35" t="n"/>
      <c r="U62" s="35" t="n"/>
      <c r="V62" s="35" t="n"/>
      <c r="W62" s="35" t="n"/>
      <c r="X62" s="35" t="n"/>
      <c r="Y62" s="35" t="n"/>
      <c r="Z62" s="35" t="n"/>
      <c r="AA62" s="35" t="n"/>
      <c r="AB62" s="35" t="n"/>
    </row>
    <row r="63" ht="44.25" customFormat="1" customHeight="1" s="36">
      <c r="A63" s="35" t="n"/>
      <c r="B63" s="19" t="n"/>
      <c r="C63" s="282" t="inlineStr">
        <is>
          <t>Documento controlado por el Sistema de Gestión de la Calidad
Asegúrese que corresponde a la última versión consultando el Portal Institucional</t>
        </is>
      </c>
      <c r="P63" s="19" t="n"/>
      <c r="Q63" s="35" t="n"/>
      <c r="R63" s="35" t="n"/>
      <c r="S63" s="35" t="n"/>
      <c r="T63" s="35" t="n"/>
      <c r="U63" s="35" t="n"/>
      <c r="V63" s="35" t="n"/>
      <c r="W63" s="35" t="n"/>
      <c r="X63" s="35" t="n"/>
      <c r="Y63" s="35" t="n"/>
      <c r="Z63" s="35" t="n"/>
      <c r="AA63" s="35" t="n"/>
      <c r="AB63" s="35" t="n"/>
    </row>
    <row r="66" customFormat="1" s="40">
      <c r="C66" s="39" t="n"/>
      <c r="D66" s="39" t="n"/>
      <c r="E66" s="39" t="n"/>
      <c r="F66" s="39" t="n"/>
      <c r="G66" s="39" t="n"/>
      <c r="H66" s="39" t="n"/>
      <c r="I66" s="39" t="n"/>
      <c r="J66" s="39" t="n"/>
      <c r="K66" s="39" t="n"/>
      <c r="L66" s="39" t="n"/>
      <c r="M66" s="39" t="n"/>
      <c r="N66" s="39" t="n"/>
      <c r="O66" s="39" t="n"/>
    </row>
    <row r="67" customFormat="1" s="40">
      <c r="C67" s="39" t="n"/>
      <c r="D67" s="39" t="n"/>
      <c r="E67" s="39" t="n"/>
      <c r="F67" s="39" t="n"/>
      <c r="G67" s="39" t="n"/>
      <c r="H67" s="39" t="n"/>
      <c r="I67" s="39" t="n"/>
      <c r="J67" s="39" t="n"/>
      <c r="K67" s="39" t="n"/>
      <c r="L67" s="39" t="n"/>
      <c r="M67" s="39" t="n"/>
      <c r="N67" s="39" t="n"/>
      <c r="O67" s="39" t="n"/>
    </row>
    <row r="68" customFormat="1" s="40">
      <c r="C68" s="39" t="n"/>
      <c r="D68" s="39" t="n"/>
      <c r="E68" s="39" t="n"/>
      <c r="F68" s="39" t="n"/>
      <c r="G68" s="39" t="n"/>
      <c r="H68" s="39" t="n"/>
      <c r="I68" s="39" t="n"/>
      <c r="J68" s="39" t="n"/>
      <c r="K68" s="39" t="n"/>
      <c r="L68" s="39" t="n"/>
      <c r="M68" s="39" t="n"/>
      <c r="N68" s="39" t="n"/>
      <c r="O68" s="39" t="n"/>
    </row>
    <row r="69" hidden="1" customFormat="1" s="40">
      <c r="C69" s="39" t="n"/>
      <c r="D69" s="39" t="n"/>
      <c r="E69" s="39" t="n"/>
      <c r="F69" s="39" t="n"/>
      <c r="G69" s="39" t="n"/>
      <c r="H69" s="39" t="n"/>
      <c r="I69" s="39" t="n"/>
      <c r="J69" s="39" t="n"/>
      <c r="K69" s="39" t="n"/>
      <c r="L69" s="39" t="n"/>
      <c r="M69" s="39" t="n"/>
      <c r="N69" s="39" t="n"/>
      <c r="O69" s="39" t="n"/>
    </row>
    <row r="70" hidden="1" customFormat="1" s="40">
      <c r="C70" s="39" t="n"/>
      <c r="D70" s="39" t="n"/>
      <c r="E70" s="39" t="n"/>
      <c r="F70" s="39" t="n"/>
      <c r="G70" s="39" t="n"/>
      <c r="H70" s="39" t="n"/>
      <c r="I70" s="39" t="n"/>
      <c r="J70" s="39" t="n"/>
      <c r="K70" s="39" t="n"/>
      <c r="L70" s="39" t="n"/>
      <c r="M70" s="39" t="n"/>
      <c r="N70" s="39" t="n"/>
      <c r="O70" s="39" t="n"/>
    </row>
    <row r="71" hidden="1" customFormat="1" s="40">
      <c r="C71" s="39" t="n"/>
      <c r="D71" s="39" t="n"/>
      <c r="E71" s="39" t="n"/>
      <c r="F71" s="39" t="n"/>
      <c r="G71" s="39" t="n"/>
      <c r="H71" s="39" t="n"/>
      <c r="I71" s="39" t="n"/>
      <c r="J71" s="39" t="n"/>
      <c r="K71" s="39" t="n"/>
      <c r="L71" s="39" t="n"/>
      <c r="M71" s="39" t="n"/>
      <c r="N71" s="39" t="n"/>
      <c r="O71" s="39" t="n"/>
    </row>
    <row r="72" hidden="1" customFormat="1" s="40">
      <c r="C72" s="39" t="n"/>
      <c r="D72" s="39" t="n"/>
      <c r="E72" s="39" t="n"/>
      <c r="F72" s="39" t="n"/>
      <c r="G72" s="41" t="inlineStr">
        <is>
          <t>Estratégico</t>
        </is>
      </c>
      <c r="H72" s="42" t="n"/>
      <c r="I72" s="42" t="n"/>
      <c r="J72" s="41" t="inlineStr">
        <is>
          <t>Eficacia</t>
        </is>
      </c>
      <c r="K72" s="39" t="n"/>
      <c r="L72" s="39" t="n"/>
      <c r="M72" s="39" t="n"/>
      <c r="N72" s="39" t="n"/>
      <c r="O72" s="39" t="n"/>
    </row>
    <row r="73" hidden="1" customFormat="1" s="40">
      <c r="C73" s="39" t="n"/>
      <c r="D73" s="39" t="n"/>
      <c r="E73" s="39" t="n"/>
      <c r="F73" s="39" t="n"/>
      <c r="G73" s="41" t="inlineStr">
        <is>
          <t>Misional</t>
        </is>
      </c>
      <c r="H73" s="42" t="n"/>
      <c r="I73" s="42" t="n"/>
      <c r="J73" s="41" t="inlineStr">
        <is>
          <t>Eficiencia</t>
        </is>
      </c>
      <c r="K73" s="39" t="n"/>
      <c r="L73" s="39" t="n"/>
      <c r="M73" s="39" t="n"/>
      <c r="N73" s="39" t="n"/>
      <c r="O73" s="39" t="n"/>
    </row>
    <row r="74" hidden="1" customFormat="1" s="40">
      <c r="C74" s="39" t="n"/>
      <c r="D74" s="39" t="n"/>
      <c r="E74" s="39" t="n"/>
      <c r="F74" s="39" t="n"/>
      <c r="G74" s="41" t="inlineStr">
        <is>
          <t>Apoyo</t>
        </is>
      </c>
      <c r="H74" s="42" t="n"/>
      <c r="I74" s="42" t="n"/>
      <c r="J74" s="41" t="inlineStr">
        <is>
          <t>Acreditación</t>
        </is>
      </c>
      <c r="K74" s="39" t="n"/>
      <c r="L74" s="39" t="n"/>
      <c r="M74" s="39" t="n"/>
      <c r="N74" s="39" t="n"/>
      <c r="O74" s="39" t="n"/>
    </row>
    <row r="75" hidden="1" customFormat="1" s="40">
      <c r="C75" s="39" t="n"/>
      <c r="D75" s="39" t="n"/>
      <c r="E75" s="39" t="n"/>
      <c r="F75" s="39" t="n"/>
      <c r="G75" s="41" t="inlineStr">
        <is>
          <t>Seguimiento, Medición, Análisis y Evaluación</t>
        </is>
      </c>
      <c r="H75" s="42" t="n"/>
      <c r="I75" s="42" t="n"/>
      <c r="J75" s="41" t="inlineStr">
        <is>
          <t>Positiva</t>
        </is>
      </c>
      <c r="K75" s="39" t="n"/>
      <c r="L75" s="39" t="n"/>
      <c r="M75" s="39" t="n"/>
      <c r="N75" s="39" t="n"/>
      <c r="O75" s="39" t="n"/>
    </row>
    <row r="76" hidden="1" customFormat="1" s="40">
      <c r="C76" s="39" t="n"/>
      <c r="D76" s="39" t="n"/>
      <c r="E76" s="39" t="n"/>
      <c r="F76" s="39" t="n"/>
      <c r="G76" s="41" t="inlineStr">
        <is>
          <t>Direccionamiento Estratégico</t>
        </is>
      </c>
      <c r="H76" s="42" t="n"/>
      <c r="I76" s="42" t="n"/>
      <c r="J76" s="41" t="inlineStr">
        <is>
          <t>Negativa</t>
        </is>
      </c>
      <c r="K76" s="39" t="n"/>
      <c r="L76" s="39" t="n"/>
      <c r="M76" s="39" t="n"/>
      <c r="N76" s="39" t="n"/>
      <c r="O76" s="39" t="n"/>
    </row>
    <row r="77" hidden="1" customFormat="1" s="40">
      <c r="C77" s="39" t="n"/>
      <c r="D77" s="39" t="n"/>
      <c r="E77" s="39" t="n"/>
      <c r="F77" s="39" t="n"/>
      <c r="G77" s="41" t="inlineStr">
        <is>
          <t>Planeación Institucional</t>
        </is>
      </c>
      <c r="H77" s="42" t="n"/>
      <c r="I77" s="42" t="n"/>
      <c r="J77" s="41" t="inlineStr">
        <is>
          <t>Por Unidad Regional</t>
        </is>
      </c>
      <c r="K77" s="39" t="n"/>
      <c r="L77" s="39" t="n"/>
      <c r="M77" s="39" t="n"/>
      <c r="N77" s="39" t="n"/>
      <c r="O77" s="39" t="n"/>
    </row>
    <row r="78" hidden="1" customFormat="1" s="40">
      <c r="C78" s="39" t="n"/>
      <c r="D78" s="39" t="n"/>
      <c r="E78" s="39" t="n"/>
      <c r="F78" s="39" t="n"/>
      <c r="G78" s="41" t="inlineStr">
        <is>
          <t>Proyectos Especiales y Relaciones Interinstitucionales</t>
        </is>
      </c>
      <c r="H78" s="42" t="n"/>
      <c r="I78" s="42" t="n"/>
      <c r="J78" s="41" t="inlineStr">
        <is>
          <t>Por Facultad</t>
        </is>
      </c>
      <c r="K78" s="39" t="n"/>
      <c r="L78" s="39" t="n"/>
      <c r="M78" s="39" t="n"/>
      <c r="N78" s="39" t="n"/>
      <c r="O78" s="39" t="n"/>
    </row>
    <row r="79" hidden="1" customFormat="1" s="40">
      <c r="C79" s="39" t="n"/>
      <c r="D79" s="39" t="n"/>
      <c r="E79" s="39" t="n"/>
      <c r="F79" s="39" t="n"/>
      <c r="G79" s="41" t="inlineStr">
        <is>
          <t>Sistemas Integrados</t>
        </is>
      </c>
      <c r="H79" s="42" t="n"/>
      <c r="I79" s="42" t="n"/>
      <c r="J79" s="41" t="inlineStr">
        <is>
          <t>Por Programa Académico</t>
        </is>
      </c>
      <c r="K79" s="39" t="n"/>
      <c r="L79" s="39" t="n"/>
      <c r="M79" s="39" t="n"/>
      <c r="N79" s="39" t="n"/>
      <c r="O79" s="39" t="n"/>
    </row>
    <row r="80" hidden="1" customFormat="1" s="40">
      <c r="C80" s="39" t="n"/>
      <c r="D80" s="39" t="n"/>
      <c r="E80" s="39" t="n"/>
      <c r="F80" s="39" t="n"/>
      <c r="G80" s="41" t="inlineStr">
        <is>
          <t>Autoevaluación y Acreditación</t>
        </is>
      </c>
      <c r="H80" s="42" t="n"/>
      <c r="I80" s="42" t="n"/>
      <c r="J80" s="41" t="inlineStr">
        <is>
          <t>Por área</t>
        </is>
      </c>
      <c r="K80" s="39" t="n"/>
      <c r="L80" s="39" t="n"/>
      <c r="M80" s="39" t="n"/>
      <c r="N80" s="39" t="n"/>
      <c r="O80" s="39" t="n"/>
    </row>
    <row r="81" hidden="1" customFormat="1" s="40">
      <c r="C81" s="39" t="n"/>
      <c r="D81" s="39" t="n"/>
      <c r="E81" s="39" t="n"/>
      <c r="F81" s="39" t="n"/>
      <c r="G81" s="41" t="inlineStr">
        <is>
          <t>Comunicaciones</t>
        </is>
      </c>
      <c r="H81" s="42" t="n"/>
      <c r="I81" s="42" t="n"/>
      <c r="J81" s="41" t="inlineStr">
        <is>
          <t>Por Laboratorio</t>
        </is>
      </c>
      <c r="K81" s="39" t="n"/>
      <c r="L81" s="39" t="n"/>
      <c r="M81" s="39" t="n"/>
      <c r="N81" s="39" t="n"/>
      <c r="O81" s="39" t="n"/>
    </row>
    <row r="82" hidden="1" customFormat="1" s="40">
      <c r="C82" s="39" t="n"/>
      <c r="D82" s="39" t="n"/>
      <c r="E82" s="39" t="n"/>
      <c r="F82" s="39" t="n"/>
      <c r="G82" s="41" t="inlineStr">
        <is>
          <t>Formación y Aprendizaje</t>
        </is>
      </c>
      <c r="H82" s="42" t="n"/>
      <c r="I82" s="42" t="n"/>
      <c r="J82" s="41" t="inlineStr">
        <is>
          <t>Otros</t>
        </is>
      </c>
      <c r="K82" s="39" t="n"/>
      <c r="L82" s="39" t="n"/>
      <c r="M82" s="39" t="n"/>
      <c r="N82" s="39" t="n"/>
      <c r="O82" s="39" t="n"/>
    </row>
    <row r="83" hidden="1" customFormat="1" s="40">
      <c r="C83" s="39" t="n"/>
      <c r="D83" s="39" t="n"/>
      <c r="E83" s="39" t="n"/>
      <c r="F83" s="39" t="n"/>
      <c r="G83" s="41" t="inlineStr">
        <is>
          <t>Ciencia, Tecnología e Innovación</t>
        </is>
      </c>
      <c r="H83" s="42" t="n"/>
      <c r="I83" s="42" t="n"/>
      <c r="J83" s="41" t="inlineStr">
        <is>
          <t>No Aplica</t>
        </is>
      </c>
      <c r="K83" s="39" t="n"/>
      <c r="L83" s="39" t="n"/>
      <c r="M83" s="39" t="n"/>
      <c r="N83" s="39" t="n"/>
      <c r="O83" s="39" t="n"/>
    </row>
    <row r="84" hidden="1">
      <c r="G84" s="41" t="inlineStr">
        <is>
          <t>Interacción Social Universitaria</t>
        </is>
      </c>
      <c r="H84" s="42" t="n"/>
      <c r="I84" s="42" t="n"/>
      <c r="J84" s="42" t="n"/>
      <c r="K84" s="39" t="n"/>
      <c r="L84" s="39" t="n"/>
    </row>
    <row r="85" hidden="1">
      <c r="G85" s="41" t="inlineStr">
        <is>
          <t>Bienestar Universitario</t>
        </is>
      </c>
      <c r="H85" s="42" t="n"/>
      <c r="I85" s="42" t="n"/>
      <c r="J85" s="42" t="n"/>
      <c r="K85" s="39" t="n"/>
      <c r="L85" s="39" t="n"/>
    </row>
    <row r="86" hidden="1">
      <c r="G86" s="41" t="inlineStr">
        <is>
          <t>Admisiones y Registro</t>
        </is>
      </c>
      <c r="H86" s="42" t="n"/>
      <c r="I86" s="42" t="n"/>
      <c r="J86" s="42" t="n"/>
      <c r="K86" s="39" t="n"/>
      <c r="L86" s="39" t="n"/>
    </row>
    <row r="87" hidden="1">
      <c r="G87" s="41" t="inlineStr">
        <is>
          <t>Graduados</t>
        </is>
      </c>
      <c r="H87" s="42" t="n"/>
      <c r="I87" s="42" t="n"/>
      <c r="J87" s="42" t="n"/>
      <c r="K87" s="39" t="n"/>
      <c r="L87" s="39" t="n"/>
    </row>
    <row r="88" hidden="1">
      <c r="G88" s="41" t="inlineStr">
        <is>
          <t>Dialogando con el Mundo</t>
        </is>
      </c>
      <c r="H88" s="42" t="n"/>
      <c r="I88" s="42" t="n"/>
      <c r="J88" s="42" t="n"/>
      <c r="K88" s="39" t="n"/>
      <c r="L88" s="39" t="n"/>
    </row>
    <row r="89" hidden="1">
      <c r="G89" s="41" t="inlineStr">
        <is>
          <t>Talento Humano</t>
        </is>
      </c>
      <c r="H89" s="42" t="n"/>
      <c r="I89" s="42" t="n"/>
      <c r="J89" s="42" t="n"/>
      <c r="K89" s="39" t="n"/>
      <c r="L89" s="39" t="n"/>
    </row>
    <row r="90" hidden="1">
      <c r="G90" s="41" t="inlineStr">
        <is>
          <t>Jurídica</t>
        </is>
      </c>
      <c r="H90" s="42" t="n"/>
      <c r="I90" s="42" t="n"/>
      <c r="J90" s="42" t="n"/>
      <c r="K90" s="39" t="n"/>
      <c r="L90" s="39" t="n"/>
    </row>
    <row r="91" hidden="1">
      <c r="G91" s="41" t="inlineStr">
        <is>
          <t>Financiera</t>
        </is>
      </c>
      <c r="H91" s="42" t="n"/>
      <c r="I91" s="42" t="n"/>
      <c r="J91" s="42" t="n"/>
      <c r="K91" s="39" t="n"/>
      <c r="L91" s="39" t="n"/>
    </row>
    <row r="92" hidden="1">
      <c r="G92" s="41" t="inlineStr">
        <is>
          <t>Sistemas y Tecnología</t>
        </is>
      </c>
      <c r="H92" s="42" t="n"/>
      <c r="I92" s="42" t="n"/>
      <c r="J92" s="42" t="n"/>
      <c r="K92" s="39" t="n"/>
      <c r="L92" s="39" t="n"/>
    </row>
    <row r="93" hidden="1">
      <c r="G93" s="41" t="inlineStr">
        <is>
          <t>Bienes y Servicios</t>
        </is>
      </c>
      <c r="H93" s="42" t="n"/>
      <c r="I93" s="42" t="n"/>
      <c r="J93" s="42" t="n"/>
      <c r="K93" s="39" t="n"/>
      <c r="L93" s="39" t="n"/>
    </row>
    <row r="94" hidden="1">
      <c r="G94" s="41" t="inlineStr">
        <is>
          <t>Documental</t>
        </is>
      </c>
      <c r="H94" s="42" t="n"/>
      <c r="I94" s="42" t="n"/>
      <c r="J94" s="42" t="n"/>
    </row>
    <row r="95" hidden="1">
      <c r="G95" s="41" t="inlineStr">
        <is>
          <t>Apoyo Académico</t>
        </is>
      </c>
      <c r="H95" s="42" t="n"/>
      <c r="I95" s="42" t="n"/>
      <c r="J95" s="42" t="n"/>
    </row>
    <row r="96" hidden="1">
      <c r="G96" s="41" t="inlineStr">
        <is>
          <t>Control Interno</t>
        </is>
      </c>
      <c r="H96" s="42" t="n"/>
      <c r="I96" s="42" t="n"/>
      <c r="J96" s="42" t="n"/>
    </row>
    <row r="97" hidden="1">
      <c r="G97" s="41" t="inlineStr">
        <is>
          <t>Control Disciplinario</t>
        </is>
      </c>
      <c r="H97" s="42" t="n"/>
      <c r="I97" s="42" t="n"/>
      <c r="J97" s="42" t="n"/>
    </row>
    <row r="98" hidden="1">
      <c r="G98" s="41" t="inlineStr">
        <is>
          <t>Servicio de Atención al Ciudadano</t>
        </is>
      </c>
      <c r="H98" s="42" t="n"/>
      <c r="I98" s="42" t="n"/>
      <c r="J98" s="42" t="n"/>
    </row>
    <row r="99" hidden="1"/>
    <row r="100" hidden="1"/>
    <row r="101" hidden="1"/>
  </sheetData>
  <sheetProtection selectLockedCells="0" selectUnlockedCells="0" algorithmName="SHA-512" sheet="1" objects="1" insertRows="1" insertHyperlinks="1" autoFilter="1" scenarios="1" formatColumns="0" deleteColumns="1" insertColumns="1" pivotTables="1" deleteRows="1" formatCells="0" saltValue="rpZK5O7z16zHQr5IR54sVA==" formatRows="0" sort="1" spinCount="100000" hashValue="6Uu4fb/0SnKa8nUY0G5rv3DDATCjlwhNNeLmH/HnKvjA7tMXkpe5X6BHldhG0cpZz4BPmxdHuwxfk5kdPBVkew=="/>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6">
    <dataValidation sqref="N23:O24" showDropDown="0" showInputMessage="1" showErrorMessage="1" allowBlank="1" type="list">
      <formula1>INDIRECT($J$23)</formula1>
    </dataValidation>
    <dataValidation sqref="E20:G22" showDropDown="0" showInputMessage="1" showErrorMessage="1" allowBlank="1" type="list">
      <formula1>$J$75:$J$76</formula1>
    </dataValidation>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$G$76:$G$98</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40"/>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4.xml><?xml version="1.0" encoding="utf-8"?>
<worksheet xmlns="http://schemas.openxmlformats.org/spreadsheetml/2006/main">
  <sheetPr codeName="Hoja3">
    <tabColor rgb="FF0F3D38"/>
    <outlinePr summaryBelow="1" summaryRight="1"/>
    <pageSetUpPr/>
  </sheetPr>
  <dimension ref="B2:P29"/>
  <sheetViews>
    <sheetView view="pageBreakPreview" zoomScaleNormal="55" zoomScaleSheetLayoutView="100" workbookViewId="0">
      <selection activeCell="C14" sqref="C14"/>
    </sheetView>
  </sheetViews>
  <sheetFormatPr baseColWidth="10" defaultColWidth="11.42578125" defaultRowHeight="14.25"/>
  <cols>
    <col width="5.42578125" customWidth="1" style="19" min="1" max="1"/>
    <col width="13.28515625" customWidth="1" style="53" min="2" max="2"/>
    <col width="64" customWidth="1" style="54" min="3" max="3"/>
    <col width="34" customWidth="1" style="31" min="4" max="4"/>
    <col width="39.140625" bestFit="1" customWidth="1" style="31" min="5" max="5"/>
    <col width="11.42578125" customWidth="1" style="19" min="6" max="16384"/>
  </cols>
  <sheetData>
    <row r="1" ht="15" customFormat="1" customHeight="1" s="52"/>
    <row r="2" ht="22.5" customFormat="1" customHeight="1" s="52">
      <c r="B2" s="170" t="n"/>
      <c r="C2" s="171" t="inlineStr">
        <is>
          <t>MACROPROCESO ESTRATÉGICO</t>
        </is>
      </c>
      <c r="D2" s="292" t="n"/>
      <c r="E2" s="55" t="inlineStr">
        <is>
          <t>CÓDIGO: ESGr027</t>
        </is>
      </c>
    </row>
    <row r="3" ht="24" customFormat="1" customHeight="1" s="52">
      <c r="B3" s="348" t="n"/>
      <c r="C3" s="171" t="inlineStr">
        <is>
          <t>PROCESO GESTIÓN SISTEMAS INTEGRADOS - CALIDAD</t>
        </is>
      </c>
      <c r="D3" s="292" t="n"/>
      <c r="E3" s="229" t="inlineStr">
        <is>
          <t>VERSIÓN: 10</t>
        </is>
      </c>
    </row>
    <row r="4" ht="16.5" customFormat="1" customHeight="1" s="52">
      <c r="B4" s="348" t="n"/>
      <c r="C4" s="349" t="inlineStr">
        <is>
          <t>MATRIZ Y FICHA DE MEDICIÓN DE INDICADORES Y SEGUIMIENTO A LOS PROCESOS DE GESTIÓN</t>
        </is>
      </c>
      <c r="D4" s="289" t="n"/>
      <c r="E4" s="55" t="inlineStr">
        <is>
          <t>VIGENCIA: 2026-02-26</t>
        </is>
      </c>
    </row>
    <row r="5" ht="15" customFormat="1" customHeight="1" s="52">
      <c r="B5" s="310" t="n"/>
      <c r="C5" s="297" t="n"/>
      <c r="D5" s="298" t="n"/>
      <c r="E5" s="229" t="inlineStr">
        <is>
          <t>PÁGINA: 4 de 4</t>
        </is>
      </c>
    </row>
    <row r="6" ht="15" customFormat="1" customHeight="1" s="52">
      <c r="B6" s="19" t="n"/>
      <c r="C6" s="19" t="n"/>
      <c r="D6" s="19" t="n"/>
      <c r="E6" s="19" t="n"/>
    </row>
    <row r="7" ht="15" customFormat="1" customHeight="1" s="52">
      <c r="B7" s="177" t="inlineStr">
        <is>
          <t>CONTROL DE ACTUALIZACIONES</t>
        </is>
      </c>
      <c r="C7" s="298" t="n"/>
      <c r="D7" s="298" t="n"/>
      <c r="E7" s="298" t="n"/>
    </row>
    <row r="8" ht="18" customHeight="1">
      <c r="B8" s="57" t="inlineStr">
        <is>
          <t>FECHA</t>
        </is>
      </c>
      <c r="C8" s="58" t="inlineStr">
        <is>
          <t>DESCRIPCIÓN DE LA ACTUALIZACIÓN</t>
        </is>
      </c>
      <c r="D8" s="58" t="inlineStr">
        <is>
          <t>RESPONSABLE</t>
        </is>
      </c>
      <c r="E8" s="58" t="inlineStr">
        <is>
          <t>CARGO</t>
        </is>
      </c>
    </row>
    <row r="9" ht="14.25" customHeight="1">
      <c r="B9" s="7" t="n">
        <v>43921</v>
      </c>
      <c r="C9" s="8" t="inlineStr">
        <is>
          <t>Se realizaron ajustes a la meta del indicador ADO1 acorde con los resultados obtenidos durante la vigencia de 2019.</t>
        </is>
      </c>
      <c r="D9" s="9" t="inlineStr">
        <is>
          <t>Ruth Elisa Cárdenas Bayona</t>
        </is>
      </c>
      <c r="E9" s="59" t="inlineStr">
        <is>
          <t>Jefe de Documental</t>
        </is>
      </c>
    </row>
    <row r="10" ht="28.5" customHeight="1">
      <c r="B10" s="7" t="n">
        <v>44630</v>
      </c>
      <c r="C10" s="8" t="inlineStr">
        <is>
          <t>Se crea el indicador Cumplimiento en la digitalización de documentos, identificado con el ADO-2</t>
        </is>
      </c>
      <c r="D10" s="9" t="inlineStr">
        <is>
          <t>Isabel Quintero Uribe (F.A)</t>
        </is>
      </c>
      <c r="E10" s="59" t="inlineStr">
        <is>
          <t>Jefe de Documental</t>
        </is>
      </c>
    </row>
    <row r="11" ht="71.25" customHeight="1">
      <c r="B11" s="7" t="n">
        <v>44998</v>
      </c>
      <c r="C11" s="13" t="inlineStr">
        <is>
          <t>De acuerdo a lo presentado en la auditoria interna del SGC de la vigencia 2022, se crea el indicador ADO-3 Eficacia en la atención a requerimientos de archivo.
Para el indicador ADO-2, de acuerdo con los resultados de la vigencia 2022, se aumenta la meta del 40% al 60%.</t>
        </is>
      </c>
      <c r="D11" s="9" t="inlineStr">
        <is>
          <t>Isabel Quintero Uribe (F.A)</t>
        </is>
      </c>
      <c r="E11" s="59" t="inlineStr">
        <is>
          <t>Jefe de Documental</t>
        </is>
      </c>
    </row>
    <row r="12" ht="28.5" customHeight="1">
      <c r="B12" s="10" t="n">
        <v>45136</v>
      </c>
      <c r="C12" s="12" t="inlineStr">
        <is>
          <t>Se incorpora la planificación de actividades para cada  objetivo específico.</t>
        </is>
      </c>
      <c r="D12" s="9" t="inlineStr">
        <is>
          <t>Isabel Quintero Uribe (F.A)</t>
        </is>
      </c>
      <c r="E12" s="59" t="inlineStr">
        <is>
          <t>Jefe de Documental</t>
        </is>
      </c>
    </row>
    <row r="13" ht="203.25" customHeight="1">
      <c r="B13" s="10" t="n">
        <v>45337</v>
      </c>
      <c r="C13" s="12" t="inlineStr">
        <is>
          <t>Para el indicador ADO-2 el proceso confirma la adquisición de equipos que llegarían en el mes de marzo y los cuales reforzaran la digitalización de los documentos  y se lograría a primer semestre el cumplimiento del indicador. Se sugiere que el proceso cuente con el presupuesto para el mantenimiento anual. Se aclara que este indicador No Aplica segregación, al concentrarse toda la operación en Fusagasugá.
Se realizan ajustes al indicador ADO-3 en cuanto al aumento de la meta del 80% al 95% , se le sugiere al proceso revisar de manera mensual el número de solicitudes recibidas y las solicitudes respondidas en los tiempos establecidos y las que tuvieron algún tipo de demora, con el fin de identificar posibles cuellos de botella. Se aclara que este indicador No Aplica segregación, al concentrarse toda la operación en Fusagasugá.</t>
        </is>
      </c>
      <c r="D13" s="9" t="inlineStr">
        <is>
          <t>Isabel Quintero Uribe (F.A)</t>
        </is>
      </c>
      <c r="E13" s="59" t="inlineStr">
        <is>
          <t>Jefe de Documental</t>
        </is>
      </c>
    </row>
    <row r="14" ht="409.5" customHeight="1">
      <c r="B14" s="10" t="n">
        <v>45701</v>
      </c>
      <c r="C14" s="12" t="inlineStr">
        <is>
          <t>ADO-2: se mantiene el objeto del indicador, no se modifica la meta del indicador, teniendo en cuenta que la medición se estaba realizando únicamente al archivo central de Fusagasugá y para la vigencia 2025 se amplía para Seccionales y Extensiones. Se realiza actualización de actividades, el segregado del indicador debe quedar relacionado para la medición, sede Fusagasugá, Seccionales Girardot, Ubaté y Extensiones "Facatativá, Soacha, Chía, Zipaquirá". Se amplía el numerador de la siguiente manera "# de metros lineales digitalizados a Seccionales y Extensiones*100".
ADO-3: Se sube la meta el 2%, pasando de 95% a 97%, se actualizan actividades y se incluye el manual ADOM001 como referencia de los tiempos establecidos de respuesta para los trámites según la denominación, se incluye nivel se segregación detallando los tipos de solicitudes para asignación de respuesta de acuerdo con la competencia de las diferentes áreas. se actualiza origen de datos de numerador y denominador a Software Documental / Plataforma Institucional, se elimina actividad de Diligenciar la data de las solicitudes atendidas por el seguimiento que permite el Software Documental / Plataforma Institucional Modulo PQRS/ Aplicativo CETIL. 
En cuanto a la hoja de matriz de indicadores se realiza ajuste a las actividades, fecha de ejecución y posteriormente a los objetivos específicos de conformidad a, los ajustes realizados a los indicadores, por cuanto estos cambios se deberán reflejar en la actualización de la caracterización del proceso mediante solicitud SAD.</t>
        </is>
      </c>
      <c r="D14" s="9" t="inlineStr">
        <is>
          <t>Yenny Paola Gutiérrez Meneses</t>
        </is>
      </c>
      <c r="E14" s="11" t="inlineStr">
        <is>
          <t xml:space="preserve">Líder Proceso Gestión Documental </t>
        </is>
      </c>
    </row>
    <row r="15" ht="129.75" customHeight="1">
      <c r="B15" s="7" t="n">
        <v>46243</v>
      </c>
      <c r="C15" s="12" t="inlineStr">
        <is>
          <t>ADO-2: 
Cambio su medición de semestral - semestral a semestral - anual
Se ajusta el numerador y pasa de "# de metros lineales digitalizados a Seccionales y Extensiones*100" a "# de metros lineales digitalizados *100"
El nombre y la meta del 60% se mantiene
ADO-3:
El nombre y la meta del 97% se mantiene
Se incluye el correo electrónico al origen de datos</t>
        </is>
      </c>
      <c r="D15" s="59" t="inlineStr">
        <is>
          <t>Yenny Paola Gutiérrez Meneses</t>
        </is>
      </c>
      <c r="E15" s="59" t="inlineStr">
        <is>
          <t xml:space="preserve">Líder Proceso Gestión Documental </t>
        </is>
      </c>
    </row>
    <row r="16">
      <c r="B16" s="10" t="n">
        <v>46080</v>
      </c>
      <c r="C16" s="12" t="inlineStr">
        <is>
          <t>Se ajustan las actividades del ADO-2</t>
        </is>
      </c>
      <c r="D16" s="11" t="inlineStr">
        <is>
          <t>Yenny Paola Gutiérrez Meneses</t>
        </is>
      </c>
      <c r="E16" s="9" t="inlineStr">
        <is>
          <t xml:space="preserve">Líder Proceso Gestión Documental </t>
        </is>
      </c>
    </row>
    <row r="17">
      <c r="B17" s="10" t="n">
        <v>46135</v>
      </c>
      <c r="C17" s="13" t="inlineStr">
        <is>
          <t>Se ajusta escala de los indicadores vigentes (ADO-2, ADO-3)</t>
        </is>
      </c>
      <c r="D17" s="11" t="inlineStr">
        <is>
          <t>Yenny Paola Gutiérrez Meneses</t>
        </is>
      </c>
      <c r="E17" s="9" t="inlineStr">
        <is>
          <t xml:space="preserve">Líder Proceso Gestión Documental </t>
        </is>
      </c>
    </row>
    <row r="18">
      <c r="B18" s="10" t="n"/>
      <c r="C18" s="14" t="n"/>
      <c r="D18" s="11" t="n"/>
      <c r="E18" s="11" t="n"/>
    </row>
    <row r="19">
      <c r="B19" s="10" t="n"/>
      <c r="C19" s="14" t="n"/>
      <c r="D19" s="11" t="n"/>
      <c r="E19" s="11" t="n"/>
    </row>
    <row r="20">
      <c r="B20" s="10" t="n"/>
      <c r="C20" s="14" t="n"/>
      <c r="D20" s="11" t="n"/>
      <c r="E20" s="11" t="n"/>
    </row>
    <row r="21">
      <c r="B21" s="7" t="n"/>
      <c r="C21" s="8" t="n"/>
      <c r="D21" s="9" t="n"/>
      <c r="E21" s="9" t="n"/>
    </row>
    <row r="22">
      <c r="B22" s="7" t="n"/>
      <c r="C22" s="13" t="n"/>
      <c r="D22" s="9" t="n"/>
      <c r="E22" s="9" t="n"/>
    </row>
    <row r="23" ht="16.5" customHeight="1">
      <c r="B23" s="7" t="n"/>
      <c r="C23" s="8" t="n"/>
      <c r="D23" s="9" t="n"/>
      <c r="E23" s="9" t="n"/>
    </row>
    <row r="26" ht="55.5" customHeight="1">
      <c r="B26" s="281" t="inlineStr">
        <is>
          <t xml:space="preserve">Diagonal 18 No. 20-29 Fusagasugá – Cundinamarca
Teléfono (601)  8281483 Línea Gratuita 018000180414
www.ucundinamarca.edu.co   E-mail:  info@ucundinamarca.edu.co
NIT: 890.680.062-2                                                                             </t>
        </is>
      </c>
      <c r="F26" s="50" t="n"/>
      <c r="G26" s="50" t="n"/>
      <c r="H26" s="50" t="n"/>
      <c r="I26" s="50" t="n"/>
      <c r="J26" s="50" t="n"/>
      <c r="K26" s="50" t="n"/>
      <c r="L26" s="50" t="n"/>
      <c r="M26" s="50" t="n"/>
      <c r="N26" s="50" t="n"/>
      <c r="O26" s="50" t="n"/>
      <c r="P26" s="50" t="n"/>
    </row>
    <row r="27" ht="14.25" customHeight="1">
      <c r="F27" s="51" t="n"/>
      <c r="G27" s="51" t="n"/>
      <c r="H27" s="51" t="n"/>
      <c r="I27" s="51" t="n"/>
      <c r="J27" s="51" t="n"/>
      <c r="K27" s="51" t="n"/>
      <c r="L27" s="51" t="n"/>
      <c r="M27" s="51" t="n"/>
      <c r="N27" s="51" t="n"/>
      <c r="O27" s="51" t="n"/>
      <c r="P27" s="51" t="n"/>
    </row>
    <row r="29" ht="39.75" customHeight="1">
      <c r="B29" s="282" t="inlineStr">
        <is>
          <t>Documento controlado por el Sistema de Gestión de la Calidad
Asegúrese que corresponde a la última versión consultando el Portal Institucional</t>
        </is>
      </c>
    </row>
  </sheetData>
  <sheetProtection selectLockedCells="0" selectUnlockedCells="0" algorithmName="SHA-512" sheet="1" objects="1" insertRows="1" insertHyperlinks="1" autoFilter="1" scenarios="1" formatColumns="0" deleteColumns="1" insertColumns="1" pivotTables="1" deleteRows="1" formatCells="0" saltValue="/8GNIYvPM9NgpnMbbxC92g==" formatRows="0" sort="1" spinCount="100000" hashValue="AO4RHZqRdkfkoeEoBMacjh+fQjkP35fCKvjnfog6jzD7PYPaLOMcxIf63U4/f1Vob++TfCS+/5/+QBw9RWDErg=="/>
  <mergeCells count="7">
    <mergeCell ref="B26:E26"/>
    <mergeCell ref="C4:D5"/>
    <mergeCell ref="C2:D2"/>
    <mergeCell ref="B2:B5"/>
    <mergeCell ref="B29:E29"/>
    <mergeCell ref="B7:E7"/>
    <mergeCell ref="C3:D3"/>
  </mergeCells>
  <pageMargins left="0.7" right="0.7" top="0.75" bottom="0.75" header="0.3" footer="0.3"/>
  <pageSetup orientation="portrait" paperSize="9" scale="52"/>
  <drawing xmlns:r="http://schemas.openxmlformats.org/officeDocument/2006/relationships" r:id="rId1"/>
</worksheet>
</file>

<file path=xl/worksheets/sheet5.xml><?xml version="1.0" encoding="utf-8"?>
<worksheet xmlns="http://schemas.openxmlformats.org/spreadsheetml/2006/main">
  <sheetPr codeName="Hoja4">
    <outlinePr summaryBelow="1" summaryRight="1"/>
    <pageSetUpPr/>
  </sheetPr>
  <dimension ref="B2:R38"/>
  <sheetViews>
    <sheetView view="pageBreakPreview" zoomScale="70" zoomScaleNormal="100" zoomScaleSheetLayoutView="70" workbookViewId="0">
      <selection activeCell="K19" sqref="K19:P19"/>
    </sheetView>
  </sheetViews>
  <sheetFormatPr baseColWidth="10" defaultColWidth="11.42578125" defaultRowHeight="15"/>
  <cols>
    <col width="4.140625" customWidth="1" style="2" min="1" max="1"/>
    <col width="11.42578125" customWidth="1" style="2" min="2" max="2"/>
    <col width="3.42578125" customWidth="1" style="2" min="3" max="3"/>
    <col width="7.42578125" customWidth="1" style="2" min="4" max="4"/>
    <col width="8.5703125" customWidth="1" style="2" min="5" max="5"/>
    <col width="3.85546875" customWidth="1" style="2" min="6" max="8"/>
    <col width="5.5703125" customWidth="1" style="2" min="9" max="10"/>
    <col width="11.42578125" customWidth="1" style="2" min="11" max="15"/>
    <col width="16.7109375" customWidth="1" style="2" min="16" max="16"/>
    <col width="5" customWidth="1" style="2" min="17" max="17"/>
    <col width="11.42578125" customWidth="1" style="2" min="18" max="16384"/>
  </cols>
  <sheetData>
    <row r="2" ht="15.75" customHeight="1">
      <c r="B2" s="178" t="n"/>
      <c r="C2" s="179" t="inlineStr">
        <is>
          <t>MACROPROCESO ESTRATÉGICO</t>
        </is>
      </c>
      <c r="D2" s="292" t="n"/>
      <c r="E2" s="292" t="n"/>
      <c r="F2" s="292" t="n"/>
      <c r="G2" s="292" t="n"/>
      <c r="H2" s="292" t="n"/>
      <c r="I2" s="292" t="n"/>
      <c r="J2" s="292" t="n"/>
      <c r="K2" s="292" t="n"/>
      <c r="L2" s="292" t="n"/>
      <c r="M2" s="292" t="n"/>
      <c r="N2" s="292" t="n"/>
      <c r="O2" s="181" t="inlineStr">
        <is>
          <t>CÓDIGO: ESGF027</t>
        </is>
      </c>
      <c r="P2" s="350" t="n"/>
      <c r="Q2" s="219" t="n"/>
      <c r="R2" s="219" t="n"/>
    </row>
    <row r="3" ht="15.75" customHeight="1">
      <c r="B3" s="348" t="n"/>
      <c r="C3" s="179" t="inlineStr">
        <is>
          <t>PROCESO GESTIÓN SISTEMAS INTEGRADOS - CALIDAD</t>
        </is>
      </c>
      <c r="D3" s="292" t="n"/>
      <c r="E3" s="292" t="n"/>
      <c r="F3" s="292" t="n"/>
      <c r="G3" s="292" t="n"/>
      <c r="H3" s="292" t="n"/>
      <c r="I3" s="292" t="n"/>
      <c r="J3" s="292" t="n"/>
      <c r="K3" s="292" t="n"/>
      <c r="L3" s="292" t="n"/>
      <c r="M3" s="292" t="n"/>
      <c r="N3" s="292" t="n"/>
      <c r="O3" s="181" t="inlineStr">
        <is>
          <t>VERSIÓN: 10</t>
        </is>
      </c>
      <c r="P3" s="350" t="n"/>
      <c r="Q3" s="219" t="n"/>
      <c r="R3" s="219" t="n"/>
    </row>
    <row r="4" ht="16.5" customHeight="1">
      <c r="B4" s="348" t="n"/>
      <c r="C4" s="179" t="inlineStr">
        <is>
          <t>MATRIZ Y FICHA DE MEDICIÓN DE INDICADORES Y SEGUIMIENTO A LOS PROCESOS DE GESTIÓN</t>
        </is>
      </c>
      <c r="D4" s="289" t="n"/>
      <c r="E4" s="289" t="n"/>
      <c r="F4" s="289" t="n"/>
      <c r="G4" s="289" t="n"/>
      <c r="H4" s="289" t="n"/>
      <c r="I4" s="289" t="n"/>
      <c r="J4" s="289" t="n"/>
      <c r="K4" s="289" t="n"/>
      <c r="L4" s="289" t="n"/>
      <c r="M4" s="289" t="n"/>
      <c r="N4" s="289" t="n"/>
      <c r="O4" s="186" t="inlineStr">
        <is>
          <t>VIGENCIA: 2026-02-26</t>
        </is>
      </c>
      <c r="P4" s="350" t="n"/>
      <c r="Q4" s="219" t="n"/>
      <c r="R4" s="219" t="n"/>
    </row>
    <row r="5" ht="15" customHeight="1">
      <c r="B5" s="310" t="n"/>
      <c r="C5" s="297" t="n"/>
      <c r="D5" s="298" t="n"/>
      <c r="E5" s="298" t="n"/>
      <c r="F5" s="298" t="n"/>
      <c r="G5" s="298" t="n"/>
      <c r="H5" s="298" t="n"/>
      <c r="I5" s="298" t="n"/>
      <c r="J5" s="298" t="n"/>
      <c r="K5" s="298" t="n"/>
      <c r="L5" s="298" t="n"/>
      <c r="M5" s="298" t="n"/>
      <c r="N5" s="298" t="n"/>
      <c r="O5" s="181" t="inlineStr">
        <is>
          <t>PÁGINA: 5 de 5</t>
        </is>
      </c>
      <c r="P5" s="350" t="n"/>
      <c r="Q5" s="219" t="n"/>
      <c r="R5" s="219" t="n"/>
    </row>
    <row r="6">
      <c r="B6" s="219" t="n"/>
      <c r="C6" s="219" t="n"/>
      <c r="D6" s="219" t="n"/>
      <c r="E6" s="219" t="n"/>
      <c r="F6" s="219" t="n"/>
      <c r="G6" s="219" t="n"/>
      <c r="H6" s="219" t="n"/>
      <c r="I6" s="219" t="n"/>
      <c r="J6" s="219" t="n"/>
      <c r="K6" s="219" t="n"/>
      <c r="L6" s="219" t="n"/>
      <c r="M6" s="219" t="n"/>
      <c r="N6" s="219" t="n"/>
      <c r="O6" s="219" t="n"/>
      <c r="P6" s="219" t="n"/>
      <c r="Q6" s="219" t="n"/>
      <c r="R6" s="219" t="n"/>
    </row>
    <row r="7">
      <c r="B7" s="3" t="n">
        <v>13.1</v>
      </c>
      <c r="C7" s="219" t="n"/>
      <c r="D7" s="219" t="n"/>
      <c r="E7" s="219" t="n"/>
      <c r="F7" s="219" t="n"/>
      <c r="G7" s="219" t="n"/>
      <c r="H7" s="219" t="n"/>
      <c r="I7" s="219" t="n"/>
      <c r="J7" s="219" t="n"/>
      <c r="K7" s="219" t="n"/>
      <c r="L7" s="219" t="n"/>
      <c r="M7" s="219" t="n"/>
      <c r="N7" s="219" t="n"/>
      <c r="O7" s="219" t="n"/>
      <c r="P7" s="219" t="n"/>
      <c r="Q7" s="219" t="n"/>
      <c r="R7" s="219" t="n"/>
    </row>
    <row r="8">
      <c r="B8" s="3" t="n"/>
      <c r="C8" s="219" t="n"/>
      <c r="D8" s="219" t="n"/>
      <c r="E8" s="219" t="n"/>
      <c r="F8" s="219" t="n"/>
      <c r="G8" s="219" t="n"/>
      <c r="H8" s="219" t="n"/>
      <c r="I8" s="219" t="n"/>
      <c r="J8" s="219" t="n"/>
      <c r="K8" s="219" t="n"/>
      <c r="L8" s="219" t="n"/>
      <c r="M8" s="219" t="n"/>
      <c r="N8" s="219" t="n"/>
      <c r="O8" s="219" t="n"/>
      <c r="P8" s="219" t="n"/>
      <c r="Q8" s="219" t="n"/>
      <c r="R8" s="219" t="n"/>
    </row>
    <row r="9">
      <c r="B9" s="187" t="inlineStr">
        <is>
          <t>VERSIÓN</t>
        </is>
      </c>
      <c r="C9" s="351" t="n"/>
      <c r="D9" s="188" t="inlineStr">
        <is>
          <t>FECHA DE APROBACIÓN</t>
        </is>
      </c>
      <c r="E9" s="352" t="n"/>
      <c r="F9" s="352" t="n"/>
      <c r="G9" s="352" t="n"/>
      <c r="H9" s="352" t="n"/>
      <c r="I9" s="352" t="n"/>
      <c r="J9" s="350" t="n"/>
      <c r="K9" s="188" t="inlineStr">
        <is>
          <t>DESCRIPCIÓN DEL CAMBIO</t>
        </is>
      </c>
      <c r="L9" s="353" t="n"/>
      <c r="M9" s="353" t="n"/>
      <c r="N9" s="353" t="n"/>
      <c r="O9" s="353" t="n"/>
      <c r="P9" s="351" t="n"/>
    </row>
    <row r="10">
      <c r="B10" s="354" t="n"/>
      <c r="C10" s="355" t="n"/>
      <c r="D10" s="190" t="inlineStr">
        <is>
          <t>AAAA</t>
        </is>
      </c>
      <c r="E10" s="350" t="n"/>
      <c r="F10" s="190" t="inlineStr">
        <is>
          <t>MM</t>
        </is>
      </c>
      <c r="G10" s="352" t="n"/>
      <c r="H10" s="350" t="n"/>
      <c r="I10" s="190" t="inlineStr">
        <is>
          <t>DD</t>
        </is>
      </c>
      <c r="J10" s="350" t="n"/>
      <c r="K10" s="356" t="n"/>
      <c r="L10" s="357" t="n"/>
      <c r="M10" s="357" t="n"/>
      <c r="N10" s="357" t="n"/>
      <c r="O10" s="357" t="n"/>
      <c r="P10" s="355" t="n"/>
    </row>
    <row r="11">
      <c r="B11" s="204" t="n">
        <v>1</v>
      </c>
      <c r="C11" s="350" t="n"/>
      <c r="D11" s="195" t="n">
        <v>2013</v>
      </c>
      <c r="E11" s="350" t="n"/>
      <c r="F11" s="195" t="n">
        <v>7</v>
      </c>
      <c r="G11" s="352" t="n"/>
      <c r="H11" s="350" t="n"/>
      <c r="I11" s="195" t="n">
        <v>8</v>
      </c>
      <c r="J11" s="350" t="n"/>
      <c r="K11" s="196" t="inlineStr">
        <is>
          <t>Emisión del documento.</t>
        </is>
      </c>
      <c r="L11" s="352" t="n"/>
      <c r="M11" s="352" t="n"/>
      <c r="N11" s="352" t="n"/>
      <c r="O11" s="352" t="n"/>
      <c r="P11" s="350" t="n"/>
    </row>
    <row r="12" ht="15" customHeight="1">
      <c r="B12" s="204" t="n">
        <v>2</v>
      </c>
      <c r="C12" s="350" t="n"/>
      <c r="D12" s="195" t="n">
        <v>2014</v>
      </c>
      <c r="E12" s="350" t="n"/>
      <c r="F12" s="195" t="n">
        <v>10</v>
      </c>
      <c r="G12" s="352" t="n"/>
      <c r="H12" s="350" t="n"/>
      <c r="I12" s="195" t="n">
        <v>11</v>
      </c>
      <c r="J12" s="350" t="n"/>
      <c r="K12" s="196" t="inlineStr">
        <is>
          <t>Ajustar el formato "Tablero de Indicadores" de acuerdo al aplicativo Indicadores.</t>
        </is>
      </c>
      <c r="L12" s="352" t="n"/>
      <c r="M12" s="352" t="n"/>
      <c r="N12" s="352" t="n"/>
      <c r="O12" s="352" t="n"/>
      <c r="P12" s="350" t="n"/>
    </row>
    <row r="13" ht="121.5" customHeight="1">
      <c r="B13" s="204" t="n">
        <v>3</v>
      </c>
      <c r="C13" s="350" t="n"/>
      <c r="D13" s="195" t="n">
        <v>2017</v>
      </c>
      <c r="E13" s="350" t="n"/>
      <c r="F13" s="195" t="n">
        <v>11</v>
      </c>
      <c r="G13" s="352" t="n"/>
      <c r="H13" s="350" t="n"/>
      <c r="I13" s="195" t="n">
        <v>7</v>
      </c>
      <c r="J13" s="350" t="n"/>
      <c r="K13" s="358" t="inlineStr">
        <is>
          <t xml:space="preserve">Se cambia el nombre del formato ‘‘Tablero de Indicadores’’ por ‘‘Matriz de Medición y Seguimiento a los Procesos de Gestión’’.
Se documenta el formato en Excel incluyendo la alineación de los indicadores con los documentos estratégicos y los objetivos de calidad; así, también, se realizan mejoras en la presentación del documento y optimización, se unificando la información requerida por los formatos: ACAF023 - Formato Indicadores, ACAF026 - Otros Mecanismos De Medición, ACAF029 - Consolidado Otros Mecanismos de Medición del Sistema de Gestión de la Calidad y ACAF030 - Seguimiento A La Medición De Desempeño De Los Procesos.
</t>
        </is>
      </c>
      <c r="L13" s="352" t="n"/>
      <c r="M13" s="352" t="n"/>
      <c r="N13" s="352" t="n"/>
      <c r="O13" s="352" t="n"/>
      <c r="P13" s="359" t="n"/>
    </row>
    <row r="14" ht="29.25" customHeight="1">
      <c r="B14" s="204" t="n">
        <v>4</v>
      </c>
      <c r="C14" s="350" t="n"/>
      <c r="D14" s="195" t="n">
        <v>2018</v>
      </c>
      <c r="E14" s="350" t="n"/>
      <c r="F14" s="195" t="n">
        <v>3</v>
      </c>
      <c r="G14" s="352" t="n"/>
      <c r="H14" s="350" t="n"/>
      <c r="I14" s="195" t="n">
        <v>1</v>
      </c>
      <c r="J14" s="350" t="n"/>
      <c r="K14" s="196" t="inlineStr">
        <is>
          <t>Se modifica códigos del documento, en razón a la actualización documental (Resolución 156 de 2017).</t>
        </is>
      </c>
      <c r="L14" s="352" t="n"/>
      <c r="M14" s="352" t="n"/>
      <c r="N14" s="352" t="n"/>
      <c r="O14" s="352" t="n"/>
      <c r="P14" s="350" t="n"/>
    </row>
    <row r="15">
      <c r="B15" s="204" t="n">
        <v>5</v>
      </c>
      <c r="C15" s="350" t="n"/>
      <c r="D15" s="195" t="n">
        <v>2018</v>
      </c>
      <c r="E15" s="350" t="n"/>
      <c r="F15" s="195" t="n">
        <v>8</v>
      </c>
      <c r="G15" s="352" t="n"/>
      <c r="H15" s="350" t="n"/>
      <c r="I15" s="195" t="n">
        <v>3</v>
      </c>
      <c r="J15" s="350" t="n"/>
      <c r="K15" s="196" t="inlineStr">
        <is>
          <t>Se agrega campo de actualizaciones para modificaciones en los indicadores.</t>
        </is>
      </c>
      <c r="L15" s="352" t="n"/>
      <c r="M15" s="352" t="n"/>
      <c r="N15" s="352" t="n"/>
      <c r="O15" s="352" t="n"/>
      <c r="P15" s="350" t="n"/>
    </row>
    <row r="16" ht="16.5" customHeight="1">
      <c r="B16" s="204" t="n">
        <v>6</v>
      </c>
      <c r="C16" s="350" t="n"/>
      <c r="D16" s="195" t="n">
        <v>2019</v>
      </c>
      <c r="E16" s="350" t="n"/>
      <c r="F16" s="195" t="n">
        <v>8</v>
      </c>
      <c r="G16" s="352" t="n"/>
      <c r="H16" s="350" t="n"/>
      <c r="I16" s="195" t="n">
        <v>15</v>
      </c>
      <c r="J16" s="350" t="n"/>
      <c r="K16" s="196" t="inlineStr">
        <is>
          <t>Se incluyen columnas para definir actividades, recursos y finalización del indicador.</t>
        </is>
      </c>
      <c r="L16" s="352" t="n"/>
      <c r="M16" s="352" t="n"/>
      <c r="N16" s="352" t="n"/>
      <c r="O16" s="352" t="n"/>
      <c r="P16" s="350" t="n"/>
    </row>
    <row r="17" ht="51.75" customHeight="1">
      <c r="B17" s="204" t="n">
        <v>7</v>
      </c>
      <c r="C17" s="350" t="n"/>
      <c r="D17" s="195" t="n">
        <v>2020</v>
      </c>
      <c r="E17" s="350" t="n"/>
      <c r="F17" s="195" t="n">
        <v>3</v>
      </c>
      <c r="G17" s="352" t="n"/>
      <c r="H17" s="350" t="n"/>
      <c r="I17" s="195" t="n">
        <v>31</v>
      </c>
      <c r="J17" s="350" t="n"/>
      <c r="K17" s="196" t="inlineStr">
        <is>
          <t>Se incluye en Clasificación del indicador un nuevo ítem para definir indicadores de Acreditación, se incluyen campo para incluir unidad de medida, nivel de segregación y tendencia; así como un campo al final de la ficha para especificar los análisis de datos en indicadores segregados.</t>
        </is>
      </c>
      <c r="L17" s="352" t="n"/>
      <c r="M17" s="352" t="n"/>
      <c r="N17" s="352" t="n"/>
      <c r="O17" s="352" t="n"/>
      <c r="P17" s="350" t="n"/>
    </row>
    <row r="18" ht="60.75" customHeight="1">
      <c r="B18" s="204" t="n">
        <v>8</v>
      </c>
      <c r="C18" s="350" t="n"/>
      <c r="D18" s="195" t="n">
        <v>2023</v>
      </c>
      <c r="E18" s="350" t="n"/>
      <c r="F18" s="195" t="n">
        <v>7</v>
      </c>
      <c r="G18" s="352" t="n"/>
      <c r="H18" s="350" t="n"/>
      <c r="I18" s="195" t="n">
        <v>28</v>
      </c>
      <c r="J18" s="350" t="n"/>
      <c r="K18" s="360" t="inlineStr">
        <is>
          <t>En la hoja MATRIZ DE INDICADORES se incorporan listas desplegables de los sistemas y columnas denominadas "OBJETIVOS ESPECÍFICOS, RESPONSABLE DE LA ACTIVIDAD, FECHA EJECUCIÓN DE ACTIVIDADES y EVIDENCIA". Adicional, se modifica la columna:  ¿QUÉ SE VA A HACER? Por ACTIVIDAD.</t>
        </is>
      </c>
      <c r="L18" s="352" t="n"/>
      <c r="M18" s="352" t="n"/>
      <c r="N18" s="352" t="n"/>
      <c r="O18" s="352" t="n"/>
      <c r="P18" s="359" t="n"/>
    </row>
    <row r="19" ht="195.75" customHeight="1">
      <c r="B19" s="204" t="n">
        <v>9</v>
      </c>
      <c r="C19" s="350" t="n"/>
      <c r="D19" s="195" t="n">
        <v>2025</v>
      </c>
      <c r="E19" s="350" t="n"/>
      <c r="F19" s="361" t="n">
        <v>12</v>
      </c>
      <c r="G19" s="352" t="n"/>
      <c r="H19" s="350" t="n"/>
      <c r="I19" s="361" t="n">
        <v>2</v>
      </c>
      <c r="J19" s="350" t="n"/>
      <c r="K19" s="362" t="inlineStr">
        <is>
          <t>En la ficha de los indicadores se modifica el nombre de las columnas (D-E) y de la fila (10) lo anterior suprimiendo calidad y cambiandolo por Sistemas de Gestión adicionando desplegable de selección para los sistemas de gestión.
Cambia el nombre de la columna (K) pasando de "SEGUIMIENTO MEDICIÓN" a "FRECUENCIA MEDICIÓN" y la columna (M) pasando de "ACTIVIDAD" a "ACTIVIDADE(S) A DESARROLLAR".
Adicional en la ficha de los indicadores se suprime la escala y la clasificación relativa, por lo cual se elimina la columna (T) "NIVEL OBTENIDO".
Se crean nuevos formatos, separando las fichas de los indicadores, tanto numerico como porcentual, asi mismo la ficha de actualización.  (ESGF058 - ESGF059)
Según la resolución rectoral 074 del 22 de julio del 2024, dando cumplimiento a la ley 2345 del 2023 "chao marcas" y dando alcance a la circular 006 "Cambio de identificador visual en los documentos de gestión documental" se realiza el cambio de logo en el documento.</t>
        </is>
      </c>
      <c r="L19" s="352" t="n"/>
      <c r="M19" s="352" t="n"/>
      <c r="N19" s="352" t="n"/>
      <c r="O19" s="352" t="n"/>
      <c r="P19" s="359" t="n"/>
    </row>
    <row r="20" ht="85.5" customHeight="1">
      <c r="B20" s="363" t="n">
        <v>10</v>
      </c>
      <c r="C20" s="350" t="n"/>
      <c r="D20" s="361" t="n">
        <v>2026</v>
      </c>
      <c r="E20" s="350" t="n"/>
      <c r="F20" s="361" t="n">
        <v>2</v>
      </c>
      <c r="G20" s="352" t="n"/>
      <c r="H20" s="350" t="n"/>
      <c r="I20" s="361" t="n">
        <v>26</v>
      </c>
      <c r="J20" s="350" t="n"/>
      <c r="K20" s="362" t="inlineStr">
        <is>
          <t>Se retoma nuevamente la columna de nivel obtenido en la matriz de indicadores.
Se retoman las escalas para nivel obtenido 
Se retoman o incorporaron los formatos ESGF058 y ESGF059
Se cambia el nombre pasa de "MATRIZ DE MEDICIÓN Y SEGUIMIENTO A LOS PROCESOS DE GESTIÓN" a  "MATRIZ Y FICHA DE MEDICIÓN DE INDICADORES Y SEGUIMIENTO A LOS PROCESOS DE GESTIÓN, "</t>
        </is>
      </c>
      <c r="L20" s="352" t="n"/>
      <c r="M20" s="352" t="n"/>
      <c r="N20" s="352" t="n"/>
      <c r="O20" s="352" t="n"/>
      <c r="P20" s="359" t="n"/>
    </row>
    <row r="21">
      <c r="B21" s="206" t="inlineStr">
        <is>
          <t>NOMBRES Y APELLIDOS</t>
        </is>
      </c>
      <c r="C21" s="352" t="n"/>
      <c r="D21" s="352" t="n"/>
      <c r="E21" s="352" t="n"/>
      <c r="F21" s="352" t="n"/>
      <c r="G21" s="352" t="n"/>
      <c r="H21" s="352" t="n"/>
      <c r="I21" s="352" t="n"/>
      <c r="J21" s="350" t="n"/>
      <c r="K21" s="190" t="inlineStr">
        <is>
          <t>CARGO</t>
        </is>
      </c>
      <c r="L21" s="352" t="n"/>
      <c r="M21" s="352" t="n"/>
      <c r="N21" s="352" t="n"/>
      <c r="O21" s="352" t="n"/>
      <c r="P21" s="350" t="n"/>
    </row>
    <row r="22">
      <c r="B22" s="204" t="inlineStr">
        <is>
          <t>Henry Orlando Aragón Oquendo</t>
        </is>
      </c>
      <c r="C22" s="352" t="n"/>
      <c r="D22" s="352" t="n"/>
      <c r="E22" s="352" t="n"/>
      <c r="F22" s="352" t="n"/>
      <c r="G22" s="352" t="n"/>
      <c r="H22" s="352" t="n"/>
      <c r="I22" s="352" t="n"/>
      <c r="J22" s="350" t="n"/>
      <c r="K22" s="195" t="inlineStr">
        <is>
          <t>Profesional Director de Área I – Oficina de la Calidad</t>
        </is>
      </c>
      <c r="L22" s="352" t="n"/>
      <c r="M22" s="352" t="n"/>
      <c r="N22" s="352" t="n"/>
      <c r="O22" s="352" t="n"/>
      <c r="P22" s="350" t="n"/>
    </row>
    <row r="23">
      <c r="B23" s="204" t="inlineStr">
        <is>
          <t>Jennifer Melissa Moreno Galindo</t>
        </is>
      </c>
      <c r="C23" s="352" t="n"/>
      <c r="D23" s="352" t="n"/>
      <c r="E23" s="352" t="n"/>
      <c r="F23" s="352" t="n"/>
      <c r="G23" s="352" t="n"/>
      <c r="H23" s="352" t="n"/>
      <c r="I23" s="352" t="n"/>
      <c r="J23" s="350" t="n"/>
      <c r="K23" s="195" t="inlineStr">
        <is>
          <t>Técnico III</t>
        </is>
      </c>
      <c r="L23" s="352" t="n"/>
      <c r="M23" s="352" t="n"/>
      <c r="N23" s="352" t="n"/>
      <c r="O23" s="352" t="n"/>
      <c r="P23" s="350" t="n"/>
    </row>
    <row r="24">
      <c r="B24" s="204" t="inlineStr">
        <is>
          <t>Paola Andrea Martínez Borda</t>
        </is>
      </c>
      <c r="C24" s="352" t="n"/>
      <c r="D24" s="352" t="n"/>
      <c r="E24" s="352" t="n"/>
      <c r="F24" s="352" t="n"/>
      <c r="G24" s="352" t="n"/>
      <c r="H24" s="352" t="n"/>
      <c r="I24" s="352" t="n"/>
      <c r="J24" s="350" t="n"/>
      <c r="K24" s="195" t="inlineStr">
        <is>
          <t>Profesional OPS</t>
        </is>
      </c>
      <c r="L24" s="352" t="n"/>
      <c r="M24" s="352" t="n"/>
      <c r="N24" s="352" t="n"/>
      <c r="O24" s="352" t="n"/>
      <c r="P24" s="350" t="n"/>
    </row>
    <row r="25">
      <c r="B25" s="204" t="inlineStr">
        <is>
          <t>Carlos Julio Silva Mora</t>
        </is>
      </c>
      <c r="C25" s="352" t="n"/>
      <c r="D25" s="352" t="n"/>
      <c r="E25" s="352" t="n"/>
      <c r="F25" s="352" t="n"/>
      <c r="G25" s="352" t="n"/>
      <c r="H25" s="352" t="n"/>
      <c r="I25" s="352" t="n"/>
      <c r="J25" s="350" t="n"/>
      <c r="K25" s="195" t="inlineStr">
        <is>
          <t>Profesional OPS</t>
        </is>
      </c>
      <c r="L25" s="352" t="n"/>
      <c r="M25" s="352" t="n"/>
      <c r="N25" s="352" t="n"/>
      <c r="O25" s="352" t="n"/>
      <c r="P25" s="350" t="n"/>
    </row>
    <row r="26">
      <c r="B26" s="204" t="inlineStr">
        <is>
          <t xml:space="preserve">Yenifer Alejandra Panqueva Páez	</t>
        </is>
      </c>
      <c r="C26" s="352" t="n"/>
      <c r="D26" s="352" t="n"/>
      <c r="E26" s="352" t="n"/>
      <c r="F26" s="352" t="n"/>
      <c r="G26" s="352" t="n"/>
      <c r="H26" s="352" t="n"/>
      <c r="I26" s="352" t="n"/>
      <c r="J26" s="350" t="n"/>
      <c r="K26" s="195" t="inlineStr">
        <is>
          <t>Profesional I</t>
        </is>
      </c>
      <c r="L26" s="352" t="n"/>
      <c r="M26" s="352" t="n"/>
      <c r="N26" s="352" t="n"/>
      <c r="O26" s="352" t="n"/>
      <c r="P26" s="350" t="n"/>
    </row>
    <row r="27">
      <c r="B27" s="206" t="inlineStr">
        <is>
          <t>REVISÓ</t>
        </is>
      </c>
      <c r="C27" s="352" t="n"/>
      <c r="D27" s="352" t="n"/>
      <c r="E27" s="352" t="n"/>
      <c r="F27" s="352" t="n"/>
      <c r="G27" s="352" t="n"/>
      <c r="H27" s="352" t="n"/>
      <c r="I27" s="352" t="n"/>
      <c r="J27" s="352" t="n"/>
      <c r="K27" s="352" t="n"/>
      <c r="L27" s="352" t="n"/>
      <c r="M27" s="352" t="n"/>
      <c r="N27" s="352" t="n"/>
      <c r="O27" s="352" t="n"/>
      <c r="P27" s="350" t="n"/>
    </row>
    <row r="28">
      <c r="B28" s="206" t="inlineStr">
        <is>
          <t>NOMBRES Y APELLIDOS</t>
        </is>
      </c>
      <c r="C28" s="352" t="n"/>
      <c r="D28" s="352" t="n"/>
      <c r="E28" s="352" t="n"/>
      <c r="F28" s="352" t="n"/>
      <c r="G28" s="352" t="n"/>
      <c r="H28" s="352" t="n"/>
      <c r="I28" s="352" t="n"/>
      <c r="J28" s="350" t="n"/>
      <c r="K28" s="190" t="inlineStr">
        <is>
          <t>CARGO</t>
        </is>
      </c>
      <c r="L28" s="352" t="n"/>
      <c r="M28" s="352" t="n"/>
      <c r="N28" s="352" t="n"/>
      <c r="O28" s="352" t="n"/>
      <c r="P28" s="350" t="n"/>
    </row>
    <row r="29" ht="15" customHeight="1">
      <c r="B29" s="204" t="inlineStr">
        <is>
          <t>Henry Orlando Aragón Oquendo</t>
        </is>
      </c>
      <c r="C29" s="352" t="n"/>
      <c r="D29" s="352" t="n"/>
      <c r="E29" s="352" t="n"/>
      <c r="F29" s="352" t="n"/>
      <c r="G29" s="352" t="n"/>
      <c r="H29" s="352" t="n"/>
      <c r="I29" s="352" t="n"/>
      <c r="J29" s="350" t="n"/>
      <c r="K29" s="195" t="inlineStr">
        <is>
          <t xml:space="preserve">Director de área I - Oficina de Calidad </t>
        </is>
      </c>
      <c r="L29" s="352" t="n"/>
      <c r="M29" s="352" t="n"/>
      <c r="N29" s="352" t="n"/>
      <c r="O29" s="352" t="n"/>
      <c r="P29" s="350" t="n"/>
    </row>
    <row r="30">
      <c r="B30" s="187" t="inlineStr">
        <is>
          <t>APROBÓ (GESTOR RESPONSABLE DEL PROCESO)</t>
        </is>
      </c>
      <c r="C30" s="352" t="n"/>
      <c r="D30" s="352" t="n"/>
      <c r="E30" s="352" t="n"/>
      <c r="F30" s="352" t="n"/>
      <c r="G30" s="352" t="n"/>
      <c r="H30" s="352" t="n"/>
      <c r="I30" s="352" t="n"/>
      <c r="J30" s="352" t="n"/>
      <c r="K30" s="352" t="n"/>
      <c r="L30" s="352" t="n"/>
      <c r="M30" s="352" t="n"/>
      <c r="N30" s="352" t="n"/>
      <c r="O30" s="352" t="n"/>
      <c r="P30" s="350" t="n"/>
    </row>
    <row r="31">
      <c r="B31" s="206" t="inlineStr">
        <is>
          <t>NOMBRES Y APELLIDOS</t>
        </is>
      </c>
      <c r="C31" s="353" t="n"/>
      <c r="D31" s="353" t="n"/>
      <c r="E31" s="353" t="n"/>
      <c r="F31" s="353" t="n"/>
      <c r="G31" s="353" t="n"/>
      <c r="H31" s="351" t="n"/>
      <c r="I31" s="190" t="inlineStr">
        <is>
          <t>CARGO</t>
        </is>
      </c>
      <c r="J31" s="353" t="n"/>
      <c r="K31" s="353" t="n"/>
      <c r="L31" s="351" t="n"/>
      <c r="M31" s="190" t="inlineStr">
        <is>
          <t>FECHA</t>
        </is>
      </c>
      <c r="N31" s="352" t="n"/>
      <c r="O31" s="352" t="n"/>
      <c r="P31" s="350" t="n"/>
    </row>
    <row r="32">
      <c r="B32" s="354" t="n"/>
      <c r="C32" s="357" t="n"/>
      <c r="D32" s="357" t="n"/>
      <c r="E32" s="357" t="n"/>
      <c r="F32" s="357" t="n"/>
      <c r="G32" s="357" t="n"/>
      <c r="H32" s="355" t="n"/>
      <c r="I32" s="356" t="n"/>
      <c r="J32" s="357" t="n"/>
      <c r="K32" s="357" t="n"/>
      <c r="L32" s="355" t="n"/>
      <c r="M32" s="190" t="inlineStr">
        <is>
          <t>AAAA</t>
        </is>
      </c>
      <c r="N32" s="190" t="inlineStr">
        <is>
          <t>MM</t>
        </is>
      </c>
      <c r="O32" s="190" t="inlineStr">
        <is>
          <t>DD</t>
        </is>
      </c>
      <c r="P32" s="350" t="n"/>
    </row>
    <row r="33">
      <c r="B33" s="214" t="inlineStr">
        <is>
          <t>Adriana Asención Torres Espitia</t>
        </is>
      </c>
      <c r="C33" s="364" t="n"/>
      <c r="D33" s="364" t="n"/>
      <c r="E33" s="364" t="n"/>
      <c r="F33" s="364" t="n"/>
      <c r="G33" s="364" t="n"/>
      <c r="H33" s="365" t="n"/>
      <c r="I33" s="215" t="inlineStr">
        <is>
          <t>Directora de Planeación Institucional</t>
        </is>
      </c>
      <c r="J33" s="364" t="n"/>
      <c r="K33" s="364" t="n"/>
      <c r="L33" s="365" t="n"/>
      <c r="M33" s="216" t="n">
        <v>2026</v>
      </c>
      <c r="N33" s="216" t="n">
        <v>2</v>
      </c>
      <c r="O33" s="216" t="n">
        <v>26</v>
      </c>
      <c r="P33" s="365" t="n"/>
    </row>
    <row r="34">
      <c r="B34" s="5" t="n"/>
      <c r="C34" s="5" t="n"/>
      <c r="D34" s="5" t="n"/>
      <c r="E34" s="5" t="n"/>
      <c r="F34" s="5" t="n"/>
      <c r="G34" s="5" t="n"/>
      <c r="H34" s="5" t="n"/>
      <c r="I34" s="5" t="n"/>
      <c r="J34" s="5" t="n"/>
      <c r="K34" s="5" t="n"/>
      <c r="L34" s="5" t="n"/>
      <c r="M34" s="5" t="n"/>
      <c r="N34" s="5" t="n"/>
      <c r="O34" s="5" t="n"/>
      <c r="P34" s="5" t="n"/>
    </row>
    <row r="36" ht="53.25" customHeight="1">
      <c r="B36" s="281" t="inlineStr">
        <is>
          <t xml:space="preserve">Diagonal 18 No. 20-29 Fusagasugá – Cundinamarca
Teléfono (601)  8281483 Línea Gratuita 018000180414
www.ucundinamarca.edu.co   E-mail:  info@ucundinamarca.edu.co
NIT: 890.680.062-2                                                                             </t>
        </is>
      </c>
      <c r="Q36" s="6" t="n"/>
      <c r="R36" s="6" t="n"/>
    </row>
    <row r="37" ht="13.5" customHeight="1">
      <c r="B37" s="281" t="n"/>
      <c r="C37" s="281" t="n"/>
      <c r="D37" s="281" t="n"/>
      <c r="E37" s="281" t="n"/>
      <c r="F37" s="281" t="n"/>
      <c r="G37" s="281" t="n"/>
      <c r="H37" s="281" t="n"/>
      <c r="I37" s="281" t="n"/>
      <c r="J37" s="281" t="n"/>
      <c r="K37" s="281" t="n"/>
      <c r="L37" s="281" t="n"/>
      <c r="M37" s="281" t="n"/>
      <c r="N37" s="281" t="n"/>
      <c r="O37" s="281" t="n"/>
      <c r="P37" s="281" t="n"/>
      <c r="Q37" s="6" t="n"/>
      <c r="R37" s="6" t="n"/>
    </row>
    <row r="38" ht="35.25" customHeight="1">
      <c r="B38" s="282" t="inlineStr">
        <is>
          <t>Documento controlado por el Sistema de Gestión de la Calidad
Asegúrese que corresponde a la última versión consultando el Portal Institucional</t>
        </is>
      </c>
      <c r="Q38" s="219" t="n"/>
      <c r="R38" s="219" t="n"/>
    </row>
  </sheetData>
  <mergeCells count="91">
    <mergeCell ref="D20:E20"/>
    <mergeCell ref="F18:H18"/>
    <mergeCell ref="K22:P22"/>
    <mergeCell ref="B23:J23"/>
    <mergeCell ref="F17:H17"/>
    <mergeCell ref="B33:H33"/>
    <mergeCell ref="K9:P10"/>
    <mergeCell ref="K12:P12"/>
    <mergeCell ref="B12:C12"/>
    <mergeCell ref="I16:J16"/>
    <mergeCell ref="D13:E13"/>
    <mergeCell ref="K14:P14"/>
    <mergeCell ref="O32:P32"/>
    <mergeCell ref="B14:C14"/>
    <mergeCell ref="K23:P23"/>
    <mergeCell ref="I18:J18"/>
    <mergeCell ref="B24:J24"/>
    <mergeCell ref="B13:C13"/>
    <mergeCell ref="F14:H14"/>
    <mergeCell ref="B36:P36"/>
    <mergeCell ref="B26:J26"/>
    <mergeCell ref="K24:P24"/>
    <mergeCell ref="B25:J25"/>
    <mergeCell ref="O2:P2"/>
    <mergeCell ref="I20:J20"/>
    <mergeCell ref="K26:P26"/>
    <mergeCell ref="I13:J13"/>
    <mergeCell ref="F12:H12"/>
    <mergeCell ref="O3:P3"/>
    <mergeCell ref="B16:C16"/>
    <mergeCell ref="D10:E10"/>
    <mergeCell ref="D9:J9"/>
    <mergeCell ref="D19:E19"/>
    <mergeCell ref="I15:J15"/>
    <mergeCell ref="B18:C18"/>
    <mergeCell ref="B2:B5"/>
    <mergeCell ref="B9:C10"/>
    <mergeCell ref="B29:J29"/>
    <mergeCell ref="B11:C11"/>
    <mergeCell ref="D11:E11"/>
    <mergeCell ref="K13:P13"/>
    <mergeCell ref="I17:J17"/>
    <mergeCell ref="F11:H11"/>
    <mergeCell ref="K15:P15"/>
    <mergeCell ref="B15:C15"/>
    <mergeCell ref="D15:E15"/>
    <mergeCell ref="I10:J10"/>
    <mergeCell ref="I19:J19"/>
    <mergeCell ref="B27:P27"/>
    <mergeCell ref="K21:P21"/>
    <mergeCell ref="I33:L33"/>
    <mergeCell ref="F15:H15"/>
    <mergeCell ref="I11:J11"/>
    <mergeCell ref="B38:P38"/>
    <mergeCell ref="C2:N2"/>
    <mergeCell ref="B28:J28"/>
    <mergeCell ref="F13:H13"/>
    <mergeCell ref="O5:P5"/>
    <mergeCell ref="K17:P17"/>
    <mergeCell ref="B17:C17"/>
    <mergeCell ref="D17:E17"/>
    <mergeCell ref="O4:P4"/>
    <mergeCell ref="C4:N5"/>
    <mergeCell ref="K19:P19"/>
    <mergeCell ref="B19:C19"/>
    <mergeCell ref="K28:P28"/>
    <mergeCell ref="K25:P25"/>
    <mergeCell ref="D12:E12"/>
    <mergeCell ref="F16:H16"/>
    <mergeCell ref="M31:P31"/>
    <mergeCell ref="B20:C20"/>
    <mergeCell ref="D14:E14"/>
    <mergeCell ref="K11:P11"/>
    <mergeCell ref="F20:H20"/>
    <mergeCell ref="B31:H32"/>
    <mergeCell ref="O33:P33"/>
    <mergeCell ref="B30:P30"/>
    <mergeCell ref="D16:E16"/>
    <mergeCell ref="I12:J12"/>
    <mergeCell ref="K18:P18"/>
    <mergeCell ref="D18:E18"/>
    <mergeCell ref="I14:J14"/>
    <mergeCell ref="C3:N3"/>
    <mergeCell ref="K16:P16"/>
    <mergeCell ref="F10:H10"/>
    <mergeCell ref="F19:H19"/>
    <mergeCell ref="B22:J22"/>
    <mergeCell ref="I31:L32"/>
    <mergeCell ref="K20:P20"/>
    <mergeCell ref="B21:J21"/>
    <mergeCell ref="K29:P29"/>
  </mergeCells>
  <pageMargins left="0.7" right="0.7" top="0.75" bottom="0.75" header="0.3" footer="0.3"/>
  <pageSetup orientation="portrait" paperSize="9" scale="62"/>
  <drawing xmlns:r="http://schemas.openxmlformats.org/officeDocument/2006/relationships" r:id="rId1"/>
</worksheet>
</file>

<file path=xl/worksheets/sheet6.xml><?xml version="1.0" encoding="utf-8"?>
<worksheet xmlns="http://schemas.openxmlformats.org/spreadsheetml/2006/main">
  <sheetPr codeName="Hoja2">
    <outlinePr summaryBelow="1" summaryRight="1"/>
    <pageSetUpPr/>
  </sheetPr>
  <dimension ref="A1:D10"/>
  <sheetViews>
    <sheetView workbookViewId="0">
      <selection activeCell="F4" sqref="F4"/>
    </sheetView>
  </sheetViews>
  <sheetFormatPr baseColWidth="10" defaultColWidth="11.42578125" defaultRowHeight="15"/>
  <cols>
    <col width="26.85546875" customWidth="1" min="1" max="2"/>
    <col width="24.5703125" customWidth="1" min="3" max="4"/>
    <col width="20.5703125" customWidth="1" min="5" max="5"/>
  </cols>
  <sheetData>
    <row r="1">
      <c r="A1" t="inlineStr">
        <is>
          <t>MENSUAL</t>
        </is>
      </c>
      <c r="B1" t="inlineStr">
        <is>
          <t>TRIMESTRAL</t>
        </is>
      </c>
      <c r="C1" t="inlineStr">
        <is>
          <t>SEMESTRAL</t>
        </is>
      </c>
      <c r="D1" t="inlineStr">
        <is>
          <t>ANUAL</t>
        </is>
      </c>
    </row>
    <row r="2">
      <c r="A2" t="inlineStr">
        <is>
          <t>MENSUAL</t>
        </is>
      </c>
      <c r="B2" t="inlineStr">
        <is>
          <t>TRIMESTRAL</t>
        </is>
      </c>
      <c r="C2" t="inlineStr">
        <is>
          <t>SEMESTRAL</t>
        </is>
      </c>
      <c r="D2" t="inlineStr">
        <is>
          <t>ANUAL</t>
        </is>
      </c>
    </row>
    <row r="3">
      <c r="A3" t="inlineStr">
        <is>
          <t>TRIMESTRAL</t>
        </is>
      </c>
      <c r="B3" t="inlineStr">
        <is>
          <t>SEMESTRAL</t>
        </is>
      </c>
      <c r="C3" t="inlineStr">
        <is>
          <t>ANUAL</t>
        </is>
      </c>
    </row>
    <row r="4">
      <c r="A4" t="inlineStr">
        <is>
          <t>SEMESTRAL</t>
        </is>
      </c>
      <c r="B4" t="inlineStr">
        <is>
          <t>ANUAL</t>
        </is>
      </c>
    </row>
    <row r="5">
      <c r="A5" t="inlineStr">
        <is>
          <t>ANUAL</t>
        </is>
      </c>
    </row>
    <row r="9">
      <c r="A9" t="inlineStr">
        <is>
          <t>NÚMERO</t>
        </is>
      </c>
    </row>
    <row r="10">
      <c r="A10" t="inlineStr">
        <is>
          <t>PORCENTAJE</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2017-09-26T17:17:33Z</dcterms:created>
  <dcterms:modified xmlns:dcterms="http://purl.org/dc/terms/" xmlns:xsi="http://www.w3.org/2001/XMLSchema-instance" xsi:type="dcterms:W3CDTF">2026-08-05T13:39:12Z</dcterms:modified>
  <cp:lastModifiedBy>Albeiro Perez Combita</cp:lastModifiedBy>
  <cp:lastPrinted>2025-12-02T15:38:16Z</cp:lastPrinted>
</cp:coreProperties>
</file>