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comments/comment2.xml" ContentType="application/vnd.openxmlformats-officedocument.spreadsheetml.comments+xml"/>
  <Override PartName="/xl/worksheets/sheet4.xml" ContentType="application/vnd.openxmlformats-officedocument.spreadsheetml.worksheet+xml"/>
  <Override PartName="/xl/drawings/drawing4.xml" ContentType="application/vnd.openxmlformats-officedocument.drawing+xml"/>
  <Override PartName="/xl/comments/comment3.xml" ContentType="application/vnd.openxmlformats-officedocument.spreadsheetml.comments+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externalLinks/externalLink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720" tabRatio="718" firstSheet="0" activeTab="0" autoFilterDateGrouping="1"/>
  </bookViews>
  <sheets>
    <sheet xmlns:r="http://schemas.openxmlformats.org/officeDocument/2006/relationships" name="MATRIZ DE INDICADORES" sheetId="1" state="visible" r:id="rId1"/>
    <sheet xmlns:r="http://schemas.openxmlformats.org/officeDocument/2006/relationships" name="AAA-1" sheetId="2" state="visible" r:id="rId2"/>
    <sheet xmlns:r="http://schemas.openxmlformats.org/officeDocument/2006/relationships" name="AAA-5" sheetId="3" state="visible" r:id="rId3"/>
    <sheet xmlns:r="http://schemas.openxmlformats.org/officeDocument/2006/relationships" name="AAA-9" sheetId="4" state="visible" r:id="rId4"/>
    <sheet xmlns:r="http://schemas.openxmlformats.org/officeDocument/2006/relationships" name="ACTUALIZACIONES" sheetId="5" state="visible" r:id="rId5"/>
    <sheet xmlns:r="http://schemas.openxmlformats.org/officeDocument/2006/relationships" name="CONTROL DE CAMBIOS " sheetId="6" state="hidden" r:id="rId6"/>
    <sheet xmlns:r="http://schemas.openxmlformats.org/officeDocument/2006/relationships" name="ITEM" sheetId="7" state="hidden" r:id="rId7"/>
  </sheets>
  <externalReferences>
    <externalReference xmlns:r="http://schemas.openxmlformats.org/officeDocument/2006/relationships" r:id="rId8"/>
  </externalReferences>
  <definedNames>
    <definedName name="MFA_8">'MATRIZ DE INDICADORES'!#REF!</definedName>
    <definedName name="Z_34CE63CC_8C1B_460F_A260_1A12A31AF742_.wvu.FilterData" localSheetId="0" hidden="1">'MATRIZ DE INDICADORES'!$D$12:$V$12</definedName>
    <definedName name="Z_E72066E1_2E2A_4698_9EFF_16A0125F33B6_.wvu.FilterData" localSheetId="0" hidden="1">'MATRIZ DE INDICADORES'!$D$12:$V$12</definedName>
    <definedName name="_xlnm._FilterDatabase" localSheetId="0" hidden="1">'MATRIZ DE INDICADORES'!$E$9:$N$58</definedName>
    <definedName name="_xlnm.Print_Area" localSheetId="0">'MATRIZ DE INDICADORES'!$A$1:$U$67</definedName>
    <definedName name="_xlnm.Print_Area" localSheetId="1">'AAA-1'!$A$1:$P$78</definedName>
    <definedName name="_xlnm.Print_Area" localSheetId="2">'AAA-5'!$A$1:$P$64</definedName>
    <definedName name="_xlnm.Print_Area" localSheetId="3">'AAA-9'!$A$1:$P$64</definedName>
    <definedName name="MFA_8" localSheetId="4">#REF!</definedName>
    <definedName name="OLE_LINK1" localSheetId="4">ACTUALIZACIONES!#REF!</definedName>
    <definedName name="_xlnm.Print_Area" localSheetId="4">'ACTUALIZACIONES'!$A$1:$F$31</definedName>
    <definedName name="_xlnm.Print_Area" localSheetId="5">'CONTROL DE CAMBIOS '!$A$1:$Q$39</definedName>
  </definedNames>
  <calcPr calcId="191028" fullCalcOnLoad="1"/>
</workbook>
</file>

<file path=xl/styles.xml><?xml version="1.0" encoding="utf-8"?>
<styleSheet xmlns="http://schemas.openxmlformats.org/spreadsheetml/2006/main">
  <numFmts count="0"/>
  <fonts count="36">
    <font>
      <name val="Calibri"/>
      <family val="2"/>
      <color theme="1"/>
      <sz val="11"/>
      <scheme val="minor"/>
    </font>
    <font>
      <name val="Calibri"/>
      <family val="2"/>
      <color theme="1"/>
      <sz val="11"/>
      <scheme val="minor"/>
    </font>
    <font>
      <name val="Arial"/>
      <family val="2"/>
      <b val="1"/>
      <color theme="1"/>
      <sz val="9"/>
    </font>
    <font>
      <name val="Arial"/>
      <family val="2"/>
      <b val="1"/>
      <color theme="1"/>
      <sz val="11"/>
    </font>
    <font>
      <name val="Calibri"/>
      <family val="2"/>
      <color theme="10"/>
      <sz val="11"/>
      <u val="single"/>
      <scheme val="minor"/>
    </font>
    <font>
      <name val="Arial"/>
      <family val="2"/>
      <color theme="1"/>
      <sz val="11"/>
    </font>
    <font>
      <name val="Calibri"/>
      <family val="2"/>
      <b val="1"/>
      <color theme="1"/>
      <sz val="9"/>
      <scheme val="minor"/>
    </font>
    <font>
      <name val="Arial"/>
      <family val="2"/>
      <b val="1"/>
      <color theme="1"/>
      <sz val="10"/>
    </font>
    <font>
      <name val="Arial"/>
      <family val="2"/>
      <b val="1"/>
      <color theme="0"/>
      <sz val="11"/>
    </font>
    <font>
      <name val="Arial"/>
      <family val="2"/>
      <b val="1"/>
      <color theme="0"/>
      <sz val="10"/>
    </font>
    <font>
      <name val="Arial"/>
      <family val="2"/>
      <b val="1"/>
      <color theme="1" tint="0.499984740745262"/>
      <sz val="9"/>
    </font>
    <font>
      <name val="Arial"/>
      <family val="2"/>
      <b val="1"/>
      <sz val="11"/>
    </font>
    <font>
      <name val="Arial"/>
      <family val="2"/>
      <b val="1"/>
      <sz val="10"/>
    </font>
    <font>
      <name val="Arial"/>
      <family val="2"/>
      <b val="1"/>
      <color theme="1" tint="0.499984740745262"/>
      <sz val="10"/>
    </font>
    <font>
      <name val="Arial"/>
      <family val="2"/>
      <sz val="11"/>
    </font>
    <font>
      <name val="Arial"/>
      <family val="2"/>
      <color rgb="FF000000"/>
      <sz val="11"/>
    </font>
    <font>
      <name val="Arial"/>
      <family val="2"/>
      <b val="1"/>
      <color rgb="FF292929"/>
      <sz val="9"/>
    </font>
    <font>
      <name val="Arial"/>
      <family val="2"/>
      <color theme="1"/>
      <sz val="10"/>
    </font>
    <font>
      <name val="Arial"/>
      <family val="2"/>
      <b val="1"/>
      <color rgb="FFFFFFFF"/>
      <sz val="10"/>
    </font>
    <font>
      <name val="Arial"/>
      <family val="2"/>
      <sz val="10"/>
    </font>
    <font>
      <name val="Arial"/>
      <family val="2"/>
      <i val="1"/>
      <color theme="1"/>
      <sz val="10"/>
    </font>
    <font>
      <name val="Arial"/>
      <family val="2"/>
      <b val="1"/>
      <color rgb="FF000000"/>
      <sz val="10"/>
    </font>
    <font>
      <name val="Segoe UI"/>
      <family val="2"/>
      <color rgb="FF000000"/>
      <sz val="8"/>
    </font>
    <font>
      <name val="Arial"/>
      <family val="2"/>
      <color theme="1"/>
      <sz val="12"/>
    </font>
    <font>
      <name val="Arial"/>
      <family val="2"/>
      <b val="1"/>
      <color rgb="FF0F3D38"/>
      <sz val="11"/>
    </font>
    <font>
      <name val="Arial"/>
      <family val="2"/>
      <b val="1"/>
      <color theme="1"/>
      <sz val="12"/>
    </font>
    <font>
      <name val="Arial"/>
      <family val="2"/>
      <b val="1"/>
      <color theme="1"/>
      <sz val="8"/>
    </font>
    <font>
      <name val="Arial"/>
      <family val="2"/>
      <b val="1"/>
      <color rgb="FFFF0000"/>
      <sz val="11"/>
    </font>
    <font>
      <name val="Arial"/>
      <family val="2"/>
      <b val="1"/>
      <color rgb="FF0070C0"/>
      <sz val="11"/>
    </font>
    <font>
      <name val="Arial"/>
      <family val="2"/>
      <sz val="12"/>
    </font>
    <font>
      <name val="Arial"/>
      <family val="2"/>
      <color theme="0" tint="-0.1499984740745262"/>
      <sz val="11"/>
    </font>
    <font>
      <name val="Tahoma"/>
      <family val="2"/>
      <b val="1"/>
      <color indexed="81"/>
      <sz val="9"/>
    </font>
    <font>
      <name val="Tahoma"/>
      <family val="2"/>
      <color indexed="81"/>
      <sz val="9"/>
    </font>
    <font>
      <name val="Arial"/>
      <family val="2"/>
      <b val="1"/>
      <sz val="9"/>
    </font>
    <font>
      <name val="Arial"/>
      <family val="2"/>
      <b val="1"/>
      <i val="1"/>
      <color theme="1"/>
      <sz val="11"/>
    </font>
    <font>
      <name val="Arial"/>
      <family val="2"/>
      <i val="1"/>
      <color theme="1"/>
      <sz val="11"/>
      <u val="single"/>
    </font>
  </fonts>
  <fills count="15">
    <fill>
      <patternFill/>
    </fill>
    <fill>
      <patternFill patternType="gray125"/>
    </fill>
    <fill>
      <patternFill patternType="solid">
        <fgColor theme="0"/>
        <bgColor indexed="64"/>
      </patternFill>
    </fill>
    <fill>
      <patternFill patternType="solid">
        <fgColor theme="0" tint="-0.1499984740745262"/>
        <bgColor indexed="64"/>
      </patternFill>
    </fill>
    <fill>
      <patternFill patternType="solid">
        <fgColor rgb="FFD9D9D9"/>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4B514E"/>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FFFFFF"/>
        <bgColor rgb="FF000000"/>
      </patternFill>
    </fill>
    <fill>
      <patternFill patternType="solid">
        <fgColor theme="0"/>
        <bgColor rgb="FF000000"/>
      </patternFill>
    </fill>
  </fills>
  <borders count="79">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style="thin">
        <color rgb="FF4B514E"/>
      </left>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indexed="64"/>
      </left>
      <right style="thin">
        <color indexed="64"/>
      </right>
      <top style="thin">
        <color indexed="64"/>
      </top>
      <bottom style="thin">
        <color indexed="64"/>
      </bottom>
      <diagonal/>
    </border>
    <border>
      <left style="thin">
        <color theme="1" tint="0.3499862666707358"/>
      </left>
      <right style="thin">
        <color theme="1" tint="0.3499862666707358"/>
      </right>
      <top style="thin">
        <color theme="1" tint="0.3499862666707358"/>
      </top>
      <bottom style="thin">
        <color theme="1" tint="0.349986266670735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4B514E"/>
      </bottom>
      <diagonal/>
    </border>
    <border>
      <left style="thin">
        <color rgb="FF000000"/>
      </left>
      <right style="thin">
        <color rgb="FF000000"/>
      </right>
      <top style="thin">
        <color rgb="FF4B514E"/>
      </top>
      <bottom style="thin">
        <color rgb="FF4B514E"/>
      </bottom>
      <diagonal/>
    </border>
    <border>
      <left style="thin">
        <color rgb="FF000000"/>
      </left>
      <right style="thin">
        <color rgb="FF000000"/>
      </right>
      <top style="thin">
        <color rgb="FF4B514E"/>
      </top>
      <bottom style="thin">
        <color rgb="FF000000"/>
      </bottom>
      <diagonal/>
    </border>
    <border>
      <left/>
      <right style="thin">
        <color rgb="FF4B514E"/>
      </right>
      <top/>
      <bottom/>
      <diagonal/>
    </border>
    <border>
      <left/>
      <right style="thin">
        <color rgb="FF4B514E"/>
      </right>
      <top/>
      <bottom style="thin">
        <color rgb="FF4B514E"/>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rgb="FF4B514E"/>
      </right>
      <top style="thin">
        <color indexed="64"/>
      </top>
      <bottom/>
      <diagonal/>
    </border>
    <border>
      <left style="thin">
        <color rgb="FF4B514E"/>
      </left>
      <right style="thin">
        <color rgb="FF4B514E"/>
      </right>
      <top style="thin">
        <color indexed="64"/>
      </top>
      <bottom/>
      <diagonal/>
    </border>
    <border>
      <left style="thin">
        <color rgb="FF4B514E"/>
      </left>
      <right style="thin">
        <color indexed="64"/>
      </right>
      <top style="thin">
        <color indexed="64"/>
      </top>
      <bottom/>
      <diagonal/>
    </border>
    <border>
      <left style="thin">
        <color rgb="FF4B514E"/>
      </left>
      <right style="thin">
        <color indexed="64"/>
      </right>
      <top/>
      <bottom/>
      <diagonal/>
    </border>
    <border>
      <left style="thin">
        <color indexed="64"/>
      </left>
      <right/>
      <top/>
      <bottom style="thin">
        <color rgb="FF4B514E"/>
      </bottom>
      <diagonal/>
    </border>
    <border>
      <left style="thin">
        <color rgb="FF4B514E"/>
      </left>
      <right style="thin">
        <color indexed="64"/>
      </right>
      <top/>
      <bottom style="thin">
        <color rgb="FF4B514E"/>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rgb="FF4B514E"/>
      </left>
      <right style="thin">
        <color indexed="64"/>
      </right>
      <top style="thin">
        <color indexed="64"/>
      </top>
      <bottom style="thin">
        <color rgb="FF4B514E"/>
      </bottom>
      <diagonal/>
    </border>
    <border>
      <left style="thin">
        <color indexed="64"/>
      </left>
      <right/>
      <top style="thin">
        <color indexed="64"/>
      </top>
      <bottom style="thin">
        <color rgb="FF4B514E"/>
      </bottom>
      <diagonal/>
    </border>
    <border>
      <left/>
      <right/>
      <top style="thin">
        <color theme="1" tint="0.3499862666707358"/>
      </top>
      <bottom/>
      <diagonal/>
    </border>
    <border>
      <left/>
      <right style="thin">
        <color theme="1" tint="0.3499862666707358"/>
      </right>
      <top style="thin">
        <color theme="1" tint="0.3499862666707358"/>
      </top>
      <bottom/>
      <diagonal/>
    </border>
    <border>
      <left/>
      <right/>
      <top style="thin">
        <color theme="1" tint="0.3499862666707358"/>
      </top>
      <bottom style="thin">
        <color theme="1" tint="0.3499862666707358"/>
      </bottom>
      <diagonal/>
    </border>
    <border>
      <left/>
      <right style="thin">
        <color theme="1" tint="0.3499862666707358"/>
      </right>
      <top style="thin">
        <color theme="1" tint="0.3499862666707358"/>
      </top>
      <bottom style="thin">
        <color theme="1" tint="0.3499862666707358"/>
      </bottom>
      <diagonal/>
    </border>
    <border>
      <left style="thin">
        <color theme="1" tint="0.3499862666707358"/>
      </left>
      <right/>
      <top/>
      <bottom/>
      <diagonal/>
    </border>
    <border>
      <left/>
      <right style="thin">
        <color theme="1" tint="0.3499862666707358"/>
      </right>
      <top/>
      <bottom/>
      <diagonal/>
    </border>
    <border>
      <left style="thin">
        <color theme="1" tint="0.3499862666707358"/>
      </left>
      <right/>
      <top/>
      <bottom style="thin">
        <color theme="1" tint="0.3499862666707358"/>
      </bottom>
      <diagonal/>
    </border>
    <border>
      <left/>
      <right/>
      <top/>
      <bottom style="thin">
        <color theme="1" tint="0.3499862666707358"/>
      </bottom>
      <diagonal/>
    </border>
    <border>
      <left/>
      <right style="thin">
        <color theme="1" tint="0.3499862666707358"/>
      </right>
      <top/>
      <bottom style="thin">
        <color theme="1" tint="0.3499862666707358"/>
      </bottom>
      <diagonal/>
    </border>
    <border>
      <left style="thin">
        <color rgb="FF000000"/>
      </left>
      <right style="thin">
        <color rgb="FF000000"/>
      </right>
      <top style="thin">
        <color rgb="FF000000"/>
      </top>
      <bottom style="thin">
        <color rgb="FF4B514E"/>
      </bottom>
      <diagonal/>
    </border>
    <border>
      <left style="thin">
        <color rgb="FF000000"/>
      </left>
      <right/>
      <top/>
      <bottom/>
      <diagonal/>
    </border>
    <border>
      <left style="thin">
        <color rgb="FF000000"/>
      </left>
      <right style="thin">
        <color rgb="FF000000"/>
      </right>
      <top/>
      <bottom/>
      <diagonal/>
    </border>
    <border>
      <left/>
      <right style="thin">
        <color rgb="FF4E4B48"/>
      </right>
      <top style="thin">
        <color rgb="FF4E4B48"/>
      </top>
      <bottom/>
      <diagonal/>
    </border>
    <border>
      <left style="thin">
        <color rgb="FF4E4B48"/>
      </left>
      <right/>
      <top/>
      <bottom/>
      <diagonal/>
    </border>
    <border>
      <left/>
      <right style="thin">
        <color rgb="FF4E4B48"/>
      </right>
      <top/>
      <bottom/>
      <diagonal/>
    </border>
    <border>
      <left style="thin">
        <color rgb="FF4E4B48"/>
      </left>
      <right/>
      <top/>
      <bottom style="thin">
        <color rgb="FF4E4B48"/>
      </bottom>
      <diagonal/>
    </border>
    <border>
      <left/>
      <right/>
      <top/>
      <bottom style="thin">
        <color rgb="FF4E4B48"/>
      </bottom>
      <diagonal/>
    </border>
    <border>
      <left/>
      <right style="thin">
        <color rgb="FF4E4B48"/>
      </right>
      <top/>
      <bottom style="thin">
        <color rgb="FF4E4B48"/>
      </bottom>
      <diagonal/>
    </border>
    <border>
      <left style="medium">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1" fillId="0" borderId="0"/>
    <xf numFmtId="9" fontId="1" fillId="0" borderId="0"/>
    <xf numFmtId="0" fontId="4" fillId="0" borderId="0"/>
  </cellStyleXfs>
  <cellXfs count="435">
    <xf numFmtId="0" fontId="0" fillId="0" borderId="0" pivotButton="0" quotePrefix="0" xfId="0"/>
    <xf numFmtId="0" fontId="5" fillId="2" borderId="0" pivotButton="0" quotePrefix="0" xfId="0"/>
    <xf numFmtId="0" fontId="0" fillId="2" borderId="0" pivotButton="0" quotePrefix="0" xfId="0"/>
    <xf numFmtId="0" fontId="17" fillId="2" borderId="0" pivotButton="0" quotePrefix="0" xfId="0"/>
    <xf numFmtId="0" fontId="9" fillId="5" borderId="14" applyAlignment="1" pivotButton="0" quotePrefix="0" xfId="0">
      <alignment horizontal="center" vertical="center" wrapText="1"/>
    </xf>
    <xf numFmtId="0" fontId="17" fillId="2" borderId="0" applyAlignment="1" pivotButton="0" quotePrefix="0" xfId="0">
      <alignment horizontal="center" vertical="center" wrapText="1"/>
    </xf>
    <xf numFmtId="0" fontId="14" fillId="2" borderId="0" pivotButton="0" quotePrefix="0" xfId="0"/>
    <xf numFmtId="0" fontId="7" fillId="2" borderId="1" applyAlignment="1" applyProtection="1" pivotButton="0" quotePrefix="0" xfId="0">
      <alignment vertical="center" wrapText="1"/>
      <protection locked="0" hidden="0"/>
    </xf>
    <xf numFmtId="0" fontId="12" fillId="0" borderId="1" applyAlignment="1" applyProtection="1" pivotButton="0" quotePrefix="0" xfId="0">
      <alignment horizontal="center" vertical="center" wrapText="1"/>
      <protection locked="0" hidden="0"/>
    </xf>
    <xf numFmtId="0" fontId="7" fillId="2" borderId="1" applyAlignment="1" applyProtection="1" pivotButton="0" quotePrefix="0" xfId="0">
      <alignment horizontal="center" vertical="center" wrapText="1"/>
      <protection locked="0" hidden="0"/>
    </xf>
    <xf numFmtId="0" fontId="7" fillId="0" borderId="1" applyAlignment="1" applyProtection="1" pivotButton="0" quotePrefix="0" xfId="0">
      <alignment horizontal="center" vertical="center" wrapText="1"/>
      <protection locked="0" hidden="0"/>
    </xf>
    <xf numFmtId="49" fontId="11" fillId="0" borderId="1" applyAlignment="1" applyProtection="1" pivotButton="0" quotePrefix="0" xfId="0">
      <alignment horizontal="center" vertical="center" wrapText="1"/>
      <protection locked="0" hidden="0"/>
    </xf>
    <xf numFmtId="0" fontId="7" fillId="2" borderId="1" applyAlignment="1" applyProtection="1" pivotButton="0" quotePrefix="0" xfId="0">
      <alignment horizontal="center" vertical="top" wrapText="1"/>
      <protection locked="0" hidden="0"/>
    </xf>
    <xf numFmtId="49" fontId="3" fillId="2" borderId="1" applyAlignment="1" applyProtection="1" pivotButton="0" quotePrefix="0" xfId="0">
      <alignment horizontal="center" vertical="center" wrapText="1"/>
      <protection locked="0" hidden="0"/>
    </xf>
    <xf numFmtId="0" fontId="3" fillId="2" borderId="14" applyAlignment="1" applyProtection="1" pivotButton="0" quotePrefix="0" xfId="0">
      <alignment horizontal="center" vertical="center"/>
      <protection locked="0" hidden="0"/>
    </xf>
    <xf numFmtId="0" fontId="7" fillId="6" borderId="1" applyAlignment="1" applyProtection="1" pivotButton="0" quotePrefix="0" xfId="0">
      <alignment horizontal="center" vertical="center" wrapText="1"/>
      <protection locked="0" hidden="0"/>
    </xf>
    <xf numFmtId="0" fontId="13" fillId="2" borderId="28" applyAlignment="1" applyProtection="1" pivotButton="0" quotePrefix="1" xfId="2">
      <alignment horizontal="left" vertical="top"/>
      <protection locked="0" hidden="0"/>
    </xf>
    <xf numFmtId="0" fontId="13" fillId="0" borderId="28" applyAlignment="1" applyProtection="1" pivotButton="0" quotePrefix="1" xfId="2">
      <alignment horizontal="left" vertical="top"/>
      <protection locked="0" hidden="0"/>
    </xf>
    <xf numFmtId="0" fontId="13" fillId="0" borderId="28" applyAlignment="1" applyProtection="1" pivotButton="0" quotePrefix="1" xfId="2">
      <alignment horizontal="left" vertical="top"/>
      <protection locked="0" hidden="0"/>
    </xf>
    <xf numFmtId="0" fontId="13" fillId="0" borderId="29" applyAlignment="1" applyProtection="1" pivotButton="0" quotePrefix="1" xfId="2">
      <alignment horizontal="left" vertical="top"/>
      <protection locked="0" hidden="0"/>
    </xf>
    <xf numFmtId="14" fontId="5" fillId="0" borderId="1" applyAlignment="1" applyProtection="1" pivotButton="0" quotePrefix="0" xfId="0">
      <alignment horizontal="center" vertical="center"/>
      <protection locked="0" hidden="0"/>
    </xf>
    <xf numFmtId="0" fontId="5" fillId="0" borderId="1" applyAlignment="1" applyProtection="1" pivotButton="0" quotePrefix="0" xfId="0">
      <alignment horizontal="justify"/>
      <protection locked="0" hidden="0"/>
    </xf>
    <xf numFmtId="0" fontId="5" fillId="0" borderId="1" applyAlignment="1" applyProtection="1" pivotButton="0" quotePrefix="0" xfId="0">
      <alignment horizontal="center" vertical="center"/>
      <protection locked="0" hidden="0"/>
    </xf>
    <xf numFmtId="14" fontId="5" fillId="0" borderId="1" applyAlignment="1" applyProtection="1" pivotButton="0" quotePrefix="0" xfId="0">
      <alignment vertical="center"/>
      <protection locked="0" hidden="0"/>
    </xf>
    <xf numFmtId="0" fontId="5" fillId="0" borderId="1" applyAlignment="1" applyProtection="1" pivotButton="0" quotePrefix="0" xfId="0">
      <alignment vertical="center"/>
      <protection locked="0" hidden="0"/>
    </xf>
    <xf numFmtId="0" fontId="5" fillId="2" borderId="1" applyAlignment="1" applyProtection="1" pivotButton="0" quotePrefix="0" xfId="0">
      <alignment horizontal="justify" vertical="center" wrapText="1"/>
      <protection locked="0" hidden="0"/>
    </xf>
    <xf numFmtId="0" fontId="5" fillId="0" borderId="1" applyAlignment="1" applyProtection="1" pivotButton="0" quotePrefix="0" xfId="0">
      <alignment horizontal="justify" wrapText="1"/>
      <protection locked="0" hidden="0"/>
    </xf>
    <xf numFmtId="0" fontId="5" fillId="0" borderId="1" applyAlignment="1" applyProtection="1" pivotButton="0" quotePrefix="0" xfId="0">
      <alignment horizontal="justify" vertical="top" wrapText="1"/>
      <protection locked="0" hidden="0"/>
    </xf>
    <xf numFmtId="9" fontId="7" fillId="2" borderId="8" applyAlignment="1" applyProtection="1" pivotButton="0" quotePrefix="0" xfId="1">
      <alignment horizontal="center" vertical="center" wrapText="1"/>
      <protection locked="0" hidden="0"/>
    </xf>
    <xf numFmtId="9" fontId="7" fillId="2" borderId="8" applyAlignment="1" applyProtection="1" pivotButton="0" quotePrefix="0" xfId="1">
      <alignment horizontal="center" vertical="center"/>
      <protection locked="0" hidden="0"/>
    </xf>
    <xf numFmtId="9" fontId="7" fillId="2" borderId="8" applyAlignment="1" applyProtection="1" pivotButton="0" quotePrefix="0" xfId="0">
      <alignment horizontal="center" vertical="center"/>
      <protection locked="0" hidden="0"/>
    </xf>
    <xf numFmtId="0" fontId="19" fillId="2" borderId="0" applyAlignment="1" pivotButton="0" quotePrefix="0" xfId="0">
      <alignment horizontal="center" wrapText="1"/>
    </xf>
    <xf numFmtId="0" fontId="3" fillId="2" borderId="1" applyAlignment="1" applyProtection="1" pivotButton="0" quotePrefix="0" xfId="0">
      <alignment horizontal="center" vertical="center"/>
      <protection locked="0" hidden="0"/>
    </xf>
    <xf numFmtId="0" fontId="3" fillId="2" borderId="0" applyAlignment="1" applyProtection="1" pivotButton="0" quotePrefix="0" xfId="0">
      <alignment horizontal="center" vertical="center"/>
      <protection locked="0" hidden="0"/>
    </xf>
    <xf numFmtId="0" fontId="19" fillId="0" borderId="24" applyAlignment="1" pivotButton="0" quotePrefix="0" xfId="0">
      <alignment horizontal="center" vertical="center" wrapText="1"/>
    </xf>
    <xf numFmtId="0" fontId="5" fillId="2" borderId="0" applyProtection="1" pivotButton="0" quotePrefix="0" xfId="0">
      <protection locked="0" hidden="0"/>
    </xf>
    <xf numFmtId="0" fontId="7" fillId="2" borderId="0" applyProtection="1" pivotButton="0" quotePrefix="0" xfId="0">
      <protection locked="0" hidden="0"/>
    </xf>
    <xf numFmtId="0" fontId="7" fillId="2" borderId="0" applyAlignment="1" applyProtection="1" pivotButton="0" quotePrefix="0" xfId="0">
      <alignment vertical="center"/>
      <protection locked="0" hidden="0"/>
    </xf>
    <xf numFmtId="0" fontId="5" fillId="2" borderId="0" applyAlignment="1" applyProtection="1" pivotButton="0" quotePrefix="0" xfId="0">
      <alignment horizontal="center" vertical="top"/>
      <protection locked="0" hidden="0"/>
    </xf>
    <xf numFmtId="0" fontId="10" fillId="2" borderId="0" applyAlignment="1" applyProtection="1" pivotButton="0" quotePrefix="0" xfId="0">
      <alignment horizontal="left" vertical="top"/>
      <protection locked="0" hidden="0"/>
    </xf>
    <xf numFmtId="0" fontId="5" fillId="4" borderId="0" applyProtection="1" pivotButton="0" quotePrefix="0" xfId="0">
      <protection locked="0" hidden="0"/>
    </xf>
    <xf numFmtId="0" fontId="0" fillId="4" borderId="0" applyProtection="1" pivotButton="0" quotePrefix="0" xfId="0">
      <protection locked="0" hidden="0"/>
    </xf>
    <xf numFmtId="0" fontId="7" fillId="2" borderId="0" applyAlignment="1" applyProtection="1" pivotButton="0" quotePrefix="0" xfId="0">
      <alignment wrapText="1"/>
      <protection locked="0" hidden="0"/>
    </xf>
    <xf numFmtId="0" fontId="2" fillId="2" borderId="0" applyAlignment="1" applyProtection="1" pivotButton="0" quotePrefix="0" xfId="0">
      <alignment horizontal="center" vertical="center"/>
      <protection locked="0" hidden="0"/>
    </xf>
    <xf numFmtId="0" fontId="2" fillId="4" borderId="0" applyAlignment="1" applyProtection="1" pivotButton="0" quotePrefix="0" xfId="0">
      <alignment horizontal="center" vertical="center"/>
      <protection locked="0" hidden="0"/>
    </xf>
    <xf numFmtId="0" fontId="6" fillId="4" borderId="0" applyAlignment="1" applyProtection="1" pivotButton="0" quotePrefix="0" xfId="0">
      <alignment horizontal="center" vertical="center"/>
      <protection locked="0" hidden="0"/>
    </xf>
    <xf numFmtId="0" fontId="7" fillId="4" borderId="0" applyProtection="1" pivotButton="0" quotePrefix="0" xfId="0">
      <protection locked="0" hidden="0"/>
    </xf>
    <xf numFmtId="0" fontId="3" fillId="4" borderId="0" applyAlignment="1" applyProtection="1" pivotButton="0" quotePrefix="0" xfId="0">
      <alignment horizontal="center" vertical="center"/>
      <protection locked="0" hidden="0"/>
    </xf>
    <xf numFmtId="0" fontId="7" fillId="4" borderId="0" applyAlignment="1" applyProtection="1" pivotButton="0" quotePrefix="0" xfId="0">
      <alignment vertical="center"/>
      <protection locked="0" hidden="0"/>
    </xf>
    <xf numFmtId="0" fontId="5" fillId="4" borderId="0" applyAlignment="1" applyProtection="1" pivotButton="0" quotePrefix="0" xfId="0">
      <alignment horizontal="center" vertical="top"/>
      <protection locked="0" hidden="0"/>
    </xf>
    <xf numFmtId="0" fontId="10" fillId="3" borderId="0" applyAlignment="1" applyProtection="1" pivotButton="0" quotePrefix="0" xfId="0">
      <alignment horizontal="left" vertical="top"/>
      <protection locked="0" hidden="0"/>
    </xf>
    <xf numFmtId="0" fontId="8" fillId="7" borderId="14" applyAlignment="1" pivotButton="0" quotePrefix="0" xfId="0">
      <alignment horizontal="center" vertical="center"/>
    </xf>
    <xf numFmtId="0" fontId="9" fillId="5" borderId="13" applyAlignment="1" pivotButton="0" quotePrefix="0" xfId="0">
      <alignment horizontal="center" vertical="center" wrapText="1"/>
    </xf>
    <xf numFmtId="0" fontId="23" fillId="4" borderId="0" applyAlignment="1" applyProtection="1" pivotButton="0" quotePrefix="0" xfId="0">
      <alignment vertical="center"/>
      <protection locked="0" hidden="0"/>
    </xf>
    <xf numFmtId="0" fontId="5" fillId="4" borderId="0" applyAlignment="1" applyProtection="1" pivotButton="0" quotePrefix="0" xfId="0">
      <alignment vertical="center"/>
      <protection locked="0" hidden="0"/>
    </xf>
    <xf numFmtId="0" fontId="5" fillId="2" borderId="0" applyAlignment="1" applyProtection="1" pivotButton="0" quotePrefix="0" xfId="0">
      <alignment vertical="center"/>
      <protection locked="0" hidden="0"/>
    </xf>
    <xf numFmtId="0" fontId="23" fillId="2" borderId="0" applyAlignment="1" applyProtection="1" pivotButton="0" quotePrefix="0" xfId="0">
      <alignment vertical="center"/>
      <protection locked="0" hidden="0"/>
    </xf>
    <xf numFmtId="0" fontId="23" fillId="2" borderId="0" applyAlignment="1" applyProtection="1" pivotButton="0" quotePrefix="0" xfId="0">
      <alignment horizontal="left" vertical="center"/>
      <protection locked="0" hidden="0"/>
    </xf>
    <xf numFmtId="0" fontId="3" fillId="9" borderId="1" applyAlignment="1" applyProtection="1" pivotButton="0" quotePrefix="0" xfId="0">
      <alignment horizontal="center" vertical="center"/>
      <protection locked="0" hidden="0"/>
    </xf>
    <xf numFmtId="0" fontId="3" fillId="10" borderId="1" applyAlignment="1" applyProtection="1" pivotButton="0" quotePrefix="0" xfId="0">
      <alignment horizontal="center" vertical="center"/>
      <protection locked="0" hidden="0"/>
    </xf>
    <xf numFmtId="0" fontId="3" fillId="11" borderId="1" applyAlignment="1" applyProtection="1" pivotButton="0" quotePrefix="0" xfId="0">
      <alignment horizontal="center" vertical="center"/>
      <protection locked="0" hidden="0"/>
    </xf>
    <xf numFmtId="0" fontId="3" fillId="12" borderId="1" applyAlignment="1" applyProtection="1" pivotButton="0" quotePrefix="0" xfId="0">
      <alignment horizontal="center" vertical="center"/>
      <protection locked="0" hidden="0"/>
    </xf>
    <xf numFmtId="0" fontId="8" fillId="2" borderId="0" applyAlignment="1" applyProtection="1" pivotButton="0" quotePrefix="0" xfId="0">
      <alignment horizontal="center" vertical="center"/>
      <protection locked="0" hidden="0"/>
    </xf>
    <xf numFmtId="0" fontId="5" fillId="2" borderId="0" applyAlignment="1" applyProtection="1" pivotButton="0" quotePrefix="0" xfId="0">
      <alignment horizontal="center" vertical="center"/>
      <protection locked="0" hidden="0"/>
    </xf>
    <xf numFmtId="0" fontId="23" fillId="2" borderId="0" applyAlignment="1" applyProtection="1" pivotButton="0" quotePrefix="0" xfId="0">
      <alignment horizontal="center" vertical="center"/>
      <protection locked="0" hidden="0"/>
    </xf>
    <xf numFmtId="0" fontId="23" fillId="4" borderId="0" applyAlignment="1" applyProtection="1" pivotButton="0" quotePrefix="0" xfId="0">
      <alignment horizontal="center" vertical="center"/>
      <protection locked="0" hidden="0"/>
    </xf>
    <xf numFmtId="1" fontId="23" fillId="2" borderId="0" applyAlignment="1" applyProtection="1" pivotButton="0" quotePrefix="0" xfId="0">
      <alignment horizontal="center" vertical="center"/>
      <protection locked="0" hidden="0"/>
    </xf>
    <xf numFmtId="0" fontId="5" fillId="3" borderId="0" applyProtection="1" pivotButton="0" quotePrefix="0" xfId="0">
      <protection locked="0" hidden="0"/>
    </xf>
    <xf numFmtId="0" fontId="23" fillId="3" borderId="0" applyProtection="1" pivotButton="0" quotePrefix="0" xfId="0">
      <protection locked="0" hidden="0"/>
    </xf>
    <xf numFmtId="0" fontId="28" fillId="2" borderId="0" applyAlignment="1" applyProtection="1" pivotButton="0" quotePrefix="0" xfId="0">
      <alignment horizontal="center" vertical="center"/>
      <protection locked="0" hidden="0"/>
    </xf>
    <xf numFmtId="0" fontId="5" fillId="2" borderId="0" applyAlignment="1" applyProtection="1" pivotButton="0" quotePrefix="0" xfId="1">
      <alignment horizontal="center" vertical="center"/>
      <protection locked="0" hidden="0"/>
    </xf>
    <xf numFmtId="0" fontId="14" fillId="4" borderId="0" applyProtection="1" pivotButton="0" quotePrefix="0" xfId="0">
      <protection locked="0" hidden="0"/>
    </xf>
    <xf numFmtId="0" fontId="29" fillId="4" borderId="0" applyProtection="1" pivotButton="0" quotePrefix="0" xfId="0">
      <protection locked="0" hidden="0"/>
    </xf>
    <xf numFmtId="0" fontId="30" fillId="3" borderId="0" applyProtection="1" pivotButton="0" quotePrefix="0" xfId="0">
      <protection locked="0" hidden="0"/>
    </xf>
    <xf numFmtId="0" fontId="30" fillId="4" borderId="0" applyProtection="1" pivotButton="0" quotePrefix="0" xfId="0">
      <protection locked="0" hidden="0"/>
    </xf>
    <xf numFmtId="0" fontId="23" fillId="4" borderId="0" applyProtection="1" pivotButton="0" quotePrefix="0" xfId="0">
      <protection locked="0" hidden="0"/>
    </xf>
    <xf numFmtId="0" fontId="3" fillId="2" borderId="1" applyAlignment="1" pivotButton="0" quotePrefix="0" xfId="0">
      <alignment horizontal="center" vertical="center"/>
    </xf>
    <xf numFmtId="0" fontId="8" fillId="5" borderId="1" applyAlignment="1" pivotButton="0" quotePrefix="0" xfId="0">
      <alignment horizontal="center" vertical="center"/>
    </xf>
    <xf numFmtId="0" fontId="8" fillId="5" borderId="1" applyAlignment="1" pivotButton="0" quotePrefix="0" xfId="0">
      <alignment horizontal="center" vertical="center" wrapText="1"/>
    </xf>
    <xf numFmtId="0" fontId="27" fillId="2" borderId="1" applyAlignment="1" pivotButton="0" quotePrefix="0" xfId="0">
      <alignment horizontal="center" vertical="center"/>
    </xf>
    <xf numFmtId="0" fontId="28" fillId="2" borderId="1" applyAlignment="1" pivotButton="0" quotePrefix="0" xfId="0">
      <alignment horizontal="center" vertical="center"/>
    </xf>
    <xf numFmtId="9" fontId="5" fillId="2" borderId="1" applyAlignment="1" pivotButton="0" quotePrefix="0" xfId="1">
      <alignment horizontal="center" vertical="center"/>
    </xf>
    <xf numFmtId="0" fontId="19" fillId="2" borderId="0" applyAlignment="1" applyProtection="1" pivotButton="0" quotePrefix="0" xfId="0">
      <alignment wrapText="1"/>
      <protection locked="0" hidden="0"/>
    </xf>
    <xf numFmtId="0" fontId="20" fillId="2" borderId="0" applyAlignment="1" applyProtection="1" pivotButton="0" quotePrefix="0" xfId="0">
      <alignment vertical="center" wrapText="1"/>
      <protection locked="0" hidden="0"/>
    </xf>
    <xf numFmtId="0" fontId="0" fillId="2" borderId="0" applyProtection="1" pivotButton="0" quotePrefix="0" xfId="0">
      <protection locked="0" hidden="0"/>
    </xf>
    <xf numFmtId="14" fontId="5" fillId="2" borderId="0" applyAlignment="1" applyProtection="1" pivotButton="0" quotePrefix="0" xfId="0">
      <alignment horizontal="center" vertical="center"/>
      <protection locked="0" hidden="0"/>
    </xf>
    <xf numFmtId="0" fontId="5" fillId="2" borderId="0" applyAlignment="1" applyProtection="1" pivotButton="0" quotePrefix="0" xfId="0">
      <alignment horizontal="justify"/>
      <protection locked="0" hidden="0"/>
    </xf>
    <xf numFmtId="0" fontId="12" fillId="2" borderId="15" applyAlignment="1" pivotButton="0" quotePrefix="0" xfId="0">
      <alignment horizontal="center" vertical="center" wrapText="1"/>
    </xf>
    <xf numFmtId="0" fontId="7" fillId="2" borderId="15" applyAlignment="1" pivotButton="0" quotePrefix="0" xfId="0">
      <alignment horizontal="center" vertical="center" wrapText="1"/>
    </xf>
    <xf numFmtId="14" fontId="9" fillId="5" borderId="1" applyAlignment="1" pivotButton="0" quotePrefix="0" xfId="0">
      <alignment horizontal="center" vertical="center" wrapText="1"/>
    </xf>
    <xf numFmtId="0" fontId="9" fillId="5" borderId="1" applyAlignment="1" pivotButton="0" quotePrefix="0" xfId="0">
      <alignment horizontal="center" vertical="center" wrapText="1"/>
    </xf>
    <xf numFmtId="0" fontId="0" fillId="2" borderId="14" applyAlignment="1" pivotButton="0" quotePrefix="0" xfId="0">
      <alignment horizontal="center" vertical="center" wrapText="1"/>
    </xf>
    <xf numFmtId="17" fontId="0" fillId="2" borderId="14" applyAlignment="1" pivotButton="0" quotePrefix="0" xfId="0">
      <alignment horizontal="center" vertical="center" wrapText="1"/>
    </xf>
    <xf numFmtId="0" fontId="0" fillId="2" borderId="14" applyAlignment="1" pivotButton="0" quotePrefix="0" xfId="0">
      <alignment horizontal="center" vertical="center"/>
    </xf>
    <xf numFmtId="0" fontId="0" fillId="2" borderId="36" applyAlignment="1" pivotButton="0" quotePrefix="0" xfId="0">
      <alignment horizontal="center" vertical="center" wrapText="1"/>
    </xf>
    <xf numFmtId="0" fontId="0" fillId="2" borderId="14" applyAlignment="1" pivotButton="0" quotePrefix="0" xfId="0">
      <alignment horizontal="justify" vertical="center"/>
    </xf>
    <xf numFmtId="0" fontId="0" fillId="2" borderId="14" applyAlignment="1" pivotButton="0" quotePrefix="0" xfId="0">
      <alignment horizontal="justify" vertical="center" wrapText="1"/>
    </xf>
    <xf numFmtId="0" fontId="0" fillId="2" borderId="14" applyAlignment="1" pivotButton="0" quotePrefix="0" xfId="0">
      <alignment vertical="center" wrapText="1"/>
    </xf>
    <xf numFmtId="0" fontId="0" fillId="2" borderId="36" applyAlignment="1" pivotButton="0" quotePrefix="0" xfId="0">
      <alignment horizontal="justify" vertical="center"/>
    </xf>
    <xf numFmtId="0" fontId="0" fillId="2" borderId="36" applyAlignment="1" pivotButton="0" quotePrefix="0" xfId="0">
      <alignment vertical="center" wrapText="1"/>
    </xf>
    <xf numFmtId="0" fontId="0" fillId="2" borderId="36" applyAlignment="1" pivotButton="0" quotePrefix="0" xfId="0">
      <alignment horizontal="justify" vertical="center" wrapText="1"/>
    </xf>
    <xf numFmtId="0" fontId="0" fillId="2" borderId="14" applyAlignment="1" pivotButton="0" quotePrefix="0" xfId="0">
      <alignment vertical="center"/>
    </xf>
    <xf numFmtId="9" fontId="5" fillId="2" borderId="1" applyAlignment="1" pivotButton="0" quotePrefix="0" xfId="1">
      <alignment horizontal="center" vertical="center" wrapText="1"/>
    </xf>
    <xf numFmtId="0" fontId="5" fillId="0" borderId="1" applyAlignment="1" applyProtection="1" pivotButton="0" quotePrefix="0" xfId="0">
      <alignment horizontal="justify" vertical="center"/>
      <protection locked="0" hidden="0"/>
    </xf>
    <xf numFmtId="0" fontId="5" fillId="0" borderId="1" applyAlignment="1" applyProtection="1" pivotButton="0" quotePrefix="0" xfId="0">
      <alignment horizontal="center" vertical="center" wrapText="1"/>
      <protection locked="0" hidden="0"/>
    </xf>
    <xf numFmtId="14" fontId="5" fillId="0" borderId="1" applyAlignment="1" applyProtection="1" pivotButton="0" quotePrefix="0" xfId="0">
      <alignment horizontal="center" vertical="center" wrapText="1"/>
      <protection locked="0" hidden="0"/>
    </xf>
    <xf numFmtId="0" fontId="5" fillId="0" borderId="1" applyAlignment="1" applyProtection="1" pivotButton="0" quotePrefix="0" xfId="0">
      <alignment horizontal="justify" vertical="center" wrapText="1"/>
      <protection locked="0" hidden="0"/>
    </xf>
    <xf numFmtId="0" fontId="5" fillId="0" borderId="2" applyAlignment="1" applyProtection="1" pivotButton="0" quotePrefix="0" xfId="0">
      <alignment horizontal="center" vertical="center"/>
      <protection locked="0" hidden="0"/>
    </xf>
    <xf numFmtId="0" fontId="5" fillId="0" borderId="14" applyAlignment="1" applyProtection="1" pivotButton="0" quotePrefix="0" xfId="0">
      <alignment horizontal="center" vertical="center" wrapText="1"/>
      <protection locked="0" hidden="0"/>
    </xf>
    <xf numFmtId="0" fontId="19" fillId="2" borderId="0" applyAlignment="1" pivotButton="0" quotePrefix="0" xfId="0">
      <alignment horizontal="center" wrapText="1"/>
    </xf>
    <xf numFmtId="0" fontId="20" fillId="2" borderId="0" applyAlignment="1" pivotButton="0" quotePrefix="0" xfId="0">
      <alignment horizontal="right" vertical="center" wrapText="1"/>
    </xf>
    <xf numFmtId="0" fontId="8" fillId="5" borderId="1" applyAlignment="1" pivotButton="0" quotePrefix="0" xfId="0">
      <alignment horizontal="center" vertical="center"/>
    </xf>
    <xf numFmtId="9" fontId="3" fillId="2" borderId="1" applyAlignment="1" applyProtection="1" pivotButton="0" quotePrefix="0" xfId="1">
      <alignment horizontal="center" vertical="center"/>
      <protection locked="0" hidden="0"/>
    </xf>
    <xf numFmtId="0" fontId="8" fillId="5" borderId="4" applyAlignment="1" pivotButton="0" quotePrefix="0" xfId="0">
      <alignment horizontal="center" vertical="center"/>
    </xf>
    <xf numFmtId="0" fontId="8" fillId="5" borderId="5" applyAlignment="1" pivotButton="0" quotePrefix="0" xfId="0">
      <alignment horizontal="center" vertical="center"/>
    </xf>
    <xf numFmtId="0" fontId="8" fillId="5" borderId="7" applyAlignment="1" pivotButton="0" quotePrefix="0" xfId="0">
      <alignment horizontal="center" vertical="center"/>
    </xf>
    <xf numFmtId="0" fontId="8" fillId="5" borderId="31" applyAlignment="1" pivotButton="0" quotePrefix="0" xfId="0">
      <alignment horizontal="center" vertical="center"/>
    </xf>
    <xf numFmtId="9" fontId="3" fillId="2" borderId="4" applyAlignment="1" applyProtection="1" pivotButton="0" quotePrefix="0" xfId="1">
      <alignment horizontal="center" vertical="center"/>
      <protection locked="0" hidden="0"/>
    </xf>
    <xf numFmtId="9" fontId="3" fillId="2" borderId="5" applyAlignment="1" applyProtection="1" pivotButton="0" quotePrefix="0" xfId="1">
      <alignment horizontal="center" vertical="center"/>
      <protection locked="0" hidden="0"/>
    </xf>
    <xf numFmtId="9" fontId="3" fillId="2" borderId="7" applyAlignment="1" applyProtection="1" pivotButton="0" quotePrefix="0" xfId="1">
      <alignment horizontal="center" vertical="center"/>
      <protection locked="0" hidden="0"/>
    </xf>
    <xf numFmtId="9" fontId="3" fillId="2" borderId="31" applyAlignment="1" applyProtection="1" pivotButton="0" quotePrefix="0" xfId="1">
      <alignment horizontal="center" vertical="center"/>
      <protection locked="0" hidden="0"/>
    </xf>
    <xf numFmtId="0" fontId="8" fillId="5" borderId="2" applyAlignment="1" pivotButton="0" quotePrefix="0" xfId="0">
      <alignment horizontal="center" vertical="center"/>
    </xf>
    <xf numFmtId="0" fontId="8" fillId="5" borderId="8" applyAlignment="1" pivotButton="0" quotePrefix="0" xfId="0">
      <alignment horizontal="center" vertical="center"/>
    </xf>
    <xf numFmtId="0" fontId="8" fillId="5" borderId="3" applyAlignment="1" pivotButton="0" quotePrefix="0" xfId="0">
      <alignment horizontal="center" vertical="center"/>
    </xf>
    <xf numFmtId="0" fontId="5" fillId="2" borderId="49" applyAlignment="1" applyProtection="1" pivotButton="0" quotePrefix="0" xfId="1">
      <alignment horizontal="center" vertical="center"/>
      <protection locked="0" hidden="0"/>
    </xf>
    <xf numFmtId="0" fontId="5" fillId="2" borderId="50" applyAlignment="1" applyProtection="1" pivotButton="0" quotePrefix="0" xfId="1">
      <alignment horizontal="center" vertical="center"/>
      <protection locked="0" hidden="0"/>
    </xf>
    <xf numFmtId="0" fontId="5" fillId="2" borderId="51" applyAlignment="1" applyProtection="1" pivotButton="0" quotePrefix="0" xfId="1">
      <alignment horizontal="center" vertical="center"/>
      <protection locked="0" hidden="0"/>
    </xf>
    <xf numFmtId="9" fontId="5" fillId="2" borderId="32" applyAlignment="1" applyProtection="1" pivotButton="0" quotePrefix="0" xfId="1">
      <alignment horizontal="center" vertical="center"/>
      <protection locked="0" hidden="0"/>
    </xf>
    <xf numFmtId="0" fontId="5" fillId="2" borderId="32" applyAlignment="1" applyProtection="1" pivotButton="0" quotePrefix="0" xfId="1">
      <alignment horizontal="center" vertical="center"/>
      <protection locked="0" hidden="0"/>
    </xf>
    <xf numFmtId="0" fontId="5" fillId="2" borderId="33" applyAlignment="1" applyProtection="1" pivotButton="0" quotePrefix="0" xfId="1">
      <alignment horizontal="center" vertical="center"/>
      <protection locked="0" hidden="0"/>
    </xf>
    <xf numFmtId="0" fontId="8" fillId="7" borderId="1" applyAlignment="1" pivotButton="0" quotePrefix="0" xfId="0">
      <alignment horizontal="center" vertical="center"/>
    </xf>
    <xf numFmtId="0" fontId="8" fillId="7" borderId="12" applyAlignment="1" pivotButton="0" quotePrefix="0" xfId="0">
      <alignment horizontal="center" vertical="center"/>
    </xf>
    <xf numFmtId="0" fontId="5" fillId="2" borderId="1" applyAlignment="1" applyProtection="1" pivotButton="0" quotePrefix="0" xfId="0">
      <alignment horizontal="center" vertical="center"/>
      <protection locked="0" hidden="0"/>
    </xf>
    <xf numFmtId="0" fontId="5" fillId="2" borderId="2" applyAlignment="1" applyProtection="1" pivotButton="0" quotePrefix="0" xfId="0">
      <alignment horizontal="center" vertical="center"/>
      <protection locked="0" hidden="0"/>
    </xf>
    <xf numFmtId="0" fontId="3" fillId="6" borderId="5" applyAlignment="1" pivotButton="0" quotePrefix="0" xfId="0">
      <alignment horizontal="left" vertical="center" wrapText="1"/>
    </xf>
    <xf numFmtId="0" fontId="5" fillId="6" borderId="12" applyAlignment="1" pivotButton="0" quotePrefix="0" xfId="0">
      <alignment horizontal="left" vertical="center" wrapText="1"/>
    </xf>
    <xf numFmtId="0" fontId="5" fillId="2" borderId="30" applyAlignment="1" applyProtection="1" pivotButton="0" quotePrefix="0" xfId="0">
      <alignment horizontal="justify" vertical="top"/>
      <protection locked="0" hidden="0"/>
    </xf>
    <xf numFmtId="0" fontId="5" fillId="2" borderId="13" applyAlignment="1" applyProtection="1" pivotButton="0" quotePrefix="0" xfId="0">
      <alignment horizontal="justify" vertical="top"/>
      <protection locked="0" hidden="0"/>
    </xf>
    <xf numFmtId="0" fontId="5" fillId="2" borderId="31" applyAlignment="1" applyProtection="1" pivotButton="0" quotePrefix="0" xfId="0">
      <alignment horizontal="justify" vertical="top"/>
      <protection locked="0" hidden="0"/>
    </xf>
    <xf numFmtId="0" fontId="5" fillId="2" borderId="11" applyAlignment="1" applyProtection="1" pivotButton="0" quotePrefix="0" xfId="0">
      <alignment horizontal="justify" vertical="top"/>
      <protection locked="0" hidden="0"/>
    </xf>
    <xf numFmtId="0" fontId="8" fillId="7" borderId="7" applyAlignment="1" pivotButton="0" quotePrefix="0" xfId="0">
      <alignment horizontal="center" vertical="center"/>
    </xf>
    <xf numFmtId="0" fontId="8" fillId="7" borderId="10" applyAlignment="1" pivotButton="0" quotePrefix="0" xfId="0">
      <alignment horizontal="center" vertical="center"/>
    </xf>
    <xf numFmtId="0" fontId="8" fillId="7" borderId="31" applyAlignment="1" pivotButton="0" quotePrefix="0" xfId="0">
      <alignment horizontal="center" vertical="center"/>
    </xf>
    <xf numFmtId="0" fontId="8" fillId="8" borderId="12" applyAlignment="1" pivotButton="0" quotePrefix="0" xfId="0">
      <alignment horizontal="center" vertical="center"/>
    </xf>
    <xf numFmtId="0" fontId="8" fillId="5" borderId="32" applyAlignment="1" pivotButton="0" quotePrefix="0" xfId="0">
      <alignment horizontal="center" vertical="center" wrapText="1"/>
    </xf>
    <xf numFmtId="0" fontId="8" fillId="5" borderId="32" applyAlignment="1" pivotButton="0" quotePrefix="0" xfId="0">
      <alignment horizontal="center" vertical="center"/>
    </xf>
    <xf numFmtId="0" fontId="25" fillId="2" borderId="0" applyAlignment="1" applyProtection="1" pivotButton="0" quotePrefix="0" xfId="0">
      <alignment horizontal="center" vertical="center"/>
      <protection locked="0" hidden="0"/>
    </xf>
    <xf numFmtId="0" fontId="5" fillId="2" borderId="31" applyAlignment="1" applyProtection="1" pivotButton="0" quotePrefix="0" xfId="0">
      <alignment horizontal="justify" vertical="top" wrapText="1"/>
      <protection locked="0" hidden="0"/>
    </xf>
    <xf numFmtId="0" fontId="5" fillId="2" borderId="3" applyAlignment="1" applyProtection="1" pivotButton="0" quotePrefix="0" xfId="0">
      <alignment horizontal="justify" vertical="top"/>
      <protection locked="0" hidden="0"/>
    </xf>
    <xf numFmtId="0" fontId="5" fillId="2" borderId="1" applyAlignment="1" applyProtection="1" pivotButton="0" quotePrefix="0" xfId="0">
      <alignment horizontal="justify" vertical="top"/>
      <protection locked="0" hidden="0"/>
    </xf>
    <xf numFmtId="0" fontId="5" fillId="2" borderId="5" applyAlignment="1" applyProtection="1" pivotButton="0" quotePrefix="0" xfId="0">
      <alignment horizontal="justify" vertical="top"/>
      <protection locked="0" hidden="0"/>
    </xf>
    <xf numFmtId="0" fontId="5" fillId="2" borderId="12" applyAlignment="1" applyProtection="1" pivotButton="0" quotePrefix="0" xfId="0">
      <alignment horizontal="justify" vertical="top"/>
      <protection locked="0" hidden="0"/>
    </xf>
    <xf numFmtId="0" fontId="3" fillId="6" borderId="30" applyAlignment="1" pivotButton="0" quotePrefix="0" xfId="0">
      <alignment horizontal="left" vertical="center" wrapText="1"/>
    </xf>
    <xf numFmtId="0" fontId="5" fillId="6" borderId="13" applyAlignment="1" pivotButton="0" quotePrefix="0" xfId="0">
      <alignment horizontal="left" vertical="center" wrapText="1"/>
    </xf>
    <xf numFmtId="0" fontId="3" fillId="2" borderId="1" applyAlignment="1" applyProtection="1" pivotButton="0" quotePrefix="0" xfId="0">
      <alignment horizontal="center" vertical="center"/>
      <protection locked="0" hidden="0"/>
    </xf>
    <xf numFmtId="0" fontId="26" fillId="2" borderId="1" applyAlignment="1" applyProtection="1" pivotButton="0" quotePrefix="0" xfId="0">
      <alignment horizontal="center" vertical="center" wrapText="1"/>
      <protection locked="0" hidden="0"/>
    </xf>
    <xf numFmtId="0" fontId="8" fillId="5" borderId="6" applyAlignment="1" pivotButton="0" quotePrefix="0" xfId="0">
      <alignment horizontal="center" vertical="center"/>
    </xf>
    <xf numFmtId="0" fontId="8" fillId="5" borderId="30" applyAlignment="1" pivotButton="0" quotePrefix="0" xfId="0">
      <alignment horizontal="center" vertical="center"/>
    </xf>
    <xf numFmtId="0" fontId="3" fillId="2" borderId="4" applyAlignment="1" applyProtection="1" pivotButton="0" quotePrefix="0" xfId="0">
      <alignment horizontal="center" vertical="center"/>
      <protection locked="0" hidden="0"/>
    </xf>
    <xf numFmtId="0" fontId="3" fillId="2" borderId="9" applyAlignment="1" applyProtection="1" pivotButton="0" quotePrefix="0" xfId="0">
      <alignment horizontal="center" vertical="center"/>
      <protection locked="0" hidden="0"/>
    </xf>
    <xf numFmtId="0" fontId="3" fillId="2" borderId="5" applyAlignment="1" applyProtection="1" pivotButton="0" quotePrefix="0" xfId="0">
      <alignment horizontal="center" vertical="center"/>
      <protection locked="0" hidden="0"/>
    </xf>
    <xf numFmtId="0" fontId="3" fillId="2" borderId="6" applyAlignment="1" applyProtection="1" pivotButton="0" quotePrefix="0" xfId="0">
      <alignment horizontal="center" vertical="center"/>
      <protection locked="0" hidden="0"/>
    </xf>
    <xf numFmtId="0" fontId="3" fillId="2" borderId="0" applyAlignment="1" applyProtection="1" pivotButton="0" quotePrefix="0" xfId="0">
      <alignment horizontal="center" vertical="center"/>
      <protection locked="0" hidden="0"/>
    </xf>
    <xf numFmtId="0" fontId="3" fillId="2" borderId="30" applyAlignment="1" applyProtection="1" pivotButton="0" quotePrefix="0" xfId="0">
      <alignment horizontal="center" vertical="center"/>
      <protection locked="0" hidden="0"/>
    </xf>
    <xf numFmtId="0" fontId="3" fillId="2" borderId="7" applyAlignment="1" applyProtection="1" pivotButton="0" quotePrefix="0" xfId="0">
      <alignment horizontal="center" vertical="center"/>
      <protection locked="0" hidden="0"/>
    </xf>
    <xf numFmtId="0" fontId="3" fillId="2" borderId="10" applyAlignment="1" applyProtection="1" pivotButton="0" quotePrefix="0" xfId="0">
      <alignment horizontal="center" vertical="center"/>
      <protection locked="0" hidden="0"/>
    </xf>
    <xf numFmtId="0" fontId="3" fillId="2" borderId="31" applyAlignment="1" applyProtection="1" pivotButton="0" quotePrefix="0" xfId="0">
      <alignment horizontal="center" vertical="center"/>
      <protection locked="0" hidden="0"/>
    </xf>
    <xf numFmtId="0" fontId="8" fillId="5" borderId="4" applyAlignment="1" pivotButton="0" quotePrefix="0" xfId="0">
      <alignment horizontal="center" vertical="center" wrapText="1"/>
    </xf>
    <xf numFmtId="0" fontId="8" fillId="5" borderId="5" applyAlignment="1" pivotButton="0" quotePrefix="0" xfId="0">
      <alignment horizontal="center" vertical="center" wrapText="1"/>
    </xf>
    <xf numFmtId="0" fontId="8" fillId="5" borderId="6" applyAlignment="1" pivotButton="0" quotePrefix="0" xfId="0">
      <alignment horizontal="center" vertical="center" wrapText="1"/>
    </xf>
    <xf numFmtId="0" fontId="8" fillId="5" borderId="30" applyAlignment="1" pivotButton="0" quotePrefix="0" xfId="0">
      <alignment horizontal="center" vertical="center" wrapText="1"/>
    </xf>
    <xf numFmtId="0" fontId="8" fillId="5" borderId="7" applyAlignment="1" pivotButton="0" quotePrefix="0" xfId="0">
      <alignment horizontal="center" vertical="center" wrapText="1"/>
    </xf>
    <xf numFmtId="0" fontId="8" fillId="5" borderId="31" applyAlignment="1" pivotButton="0" quotePrefix="0" xfId="0">
      <alignment horizontal="center" vertical="center" wrapText="1"/>
    </xf>
    <xf numFmtId="0" fontId="8" fillId="5" borderId="9" applyAlignment="1" pivotButton="0" quotePrefix="0" xfId="0">
      <alignment horizontal="center" vertical="center" wrapText="1"/>
    </xf>
    <xf numFmtId="0" fontId="8" fillId="5" borderId="10" applyAlignment="1" pivotButton="0" quotePrefix="0" xfId="0">
      <alignment horizontal="center" vertical="center" wrapText="1"/>
    </xf>
    <xf numFmtId="0" fontId="3" fillId="2" borderId="1" applyAlignment="1" applyProtection="1" pivotButton="0" quotePrefix="0" xfId="0">
      <alignment horizontal="left" vertical="center"/>
      <protection locked="0" hidden="0"/>
    </xf>
    <xf numFmtId="0" fontId="5" fillId="2" borderId="3" applyAlignment="1" applyProtection="1" pivotButton="0" quotePrefix="0" xfId="0">
      <alignment horizontal="center" vertical="center"/>
      <protection locked="0" hidden="0"/>
    </xf>
    <xf numFmtId="0" fontId="8" fillId="5" borderId="1" applyAlignment="1" applyProtection="1" pivotButton="0" quotePrefix="0" xfId="0">
      <alignment horizontal="center" vertical="center"/>
      <protection locked="0" hidden="0"/>
    </xf>
    <xf numFmtId="0" fontId="3" fillId="2" borderId="2" applyAlignment="1" applyProtection="1" pivotButton="0" quotePrefix="0" xfId="0">
      <alignment horizontal="center" vertical="center" wrapText="1"/>
      <protection locked="0" hidden="0"/>
    </xf>
    <xf numFmtId="0" fontId="3" fillId="2" borderId="8" applyAlignment="1" applyProtection="1" pivotButton="0" quotePrefix="0" xfId="0">
      <alignment horizontal="center" vertical="center" wrapText="1"/>
      <protection locked="0" hidden="0"/>
    </xf>
    <xf numFmtId="0" fontId="3" fillId="2" borderId="3" applyAlignment="1" applyProtection="1" pivotButton="0" quotePrefix="0" xfId="0">
      <alignment horizontal="center" vertical="center" wrapText="1"/>
      <protection locked="0" hidden="0"/>
    </xf>
    <xf numFmtId="0" fontId="8" fillId="2" borderId="2" applyAlignment="1" applyProtection="1" pivotButton="0" quotePrefix="0" xfId="0">
      <alignment horizontal="center" vertical="center" wrapText="1"/>
      <protection locked="0" hidden="0"/>
    </xf>
    <xf numFmtId="0" fontId="8" fillId="2" borderId="8" applyAlignment="1" applyProtection="1" pivotButton="0" quotePrefix="0" xfId="0">
      <alignment horizontal="center" vertical="center" wrapText="1"/>
      <protection locked="0" hidden="0"/>
    </xf>
    <xf numFmtId="0" fontId="8" fillId="2" borderId="3" applyAlignment="1" applyProtection="1" pivotButton="0" quotePrefix="0" xfId="0">
      <alignment horizontal="center" vertical="center" wrapText="1"/>
      <protection locked="0" hidden="0"/>
    </xf>
    <xf numFmtId="0" fontId="3" fillId="2" borderId="1" applyAlignment="1" applyProtection="1" pivotButton="0" quotePrefix="0" xfId="0">
      <alignment horizontal="center" vertical="center" wrapText="1"/>
      <protection locked="0" hidden="0"/>
    </xf>
    <xf numFmtId="0" fontId="8" fillId="5" borderId="1" applyAlignment="1" pivotButton="0" quotePrefix="0" xfId="0">
      <alignment horizontal="center" vertical="center" wrapText="1"/>
    </xf>
    <xf numFmtId="9" fontId="3" fillId="2" borderId="1" applyAlignment="1" applyProtection="1" pivotButton="0" quotePrefix="0" xfId="1">
      <alignment horizontal="center" vertical="center" wrapText="1"/>
      <protection locked="0" hidden="0"/>
    </xf>
    <xf numFmtId="0" fontId="5" fillId="2" borderId="1" applyAlignment="1" applyProtection="1" pivotButton="0" quotePrefix="0" xfId="0">
      <alignment horizontal="left" vertical="center"/>
      <protection locked="0" hidden="0"/>
    </xf>
    <xf numFmtId="0" fontId="24" fillId="2" borderId="0" applyAlignment="1" applyProtection="1" pivotButton="0" quotePrefix="0" xfId="2">
      <alignment horizontal="center" vertical="center"/>
      <protection locked="0" hidden="0"/>
    </xf>
    <xf numFmtId="0" fontId="5" fillId="2" borderId="4" applyAlignment="1" pivotButton="0" quotePrefix="0" xfId="0">
      <alignment horizontal="center" vertical="center"/>
    </xf>
    <xf numFmtId="0" fontId="5" fillId="2" borderId="5" applyAlignment="1" pivotButton="0" quotePrefix="0" xfId="0">
      <alignment horizontal="center" vertical="center"/>
    </xf>
    <xf numFmtId="0" fontId="5" fillId="2" borderId="6" applyAlignment="1" pivotButton="0" quotePrefix="0" xfId="0">
      <alignment horizontal="center" vertical="center"/>
    </xf>
    <xf numFmtId="0" fontId="5" fillId="2" borderId="30" applyAlignment="1" pivotButton="0" quotePrefix="0" xfId="0">
      <alignment horizontal="center" vertical="center"/>
    </xf>
    <xf numFmtId="0" fontId="5" fillId="2" borderId="7" applyAlignment="1" pivotButton="0" quotePrefix="0" xfId="0">
      <alignment horizontal="center" vertical="center"/>
    </xf>
    <xf numFmtId="0" fontId="5" fillId="2" borderId="31" applyAlignment="1" pivotButton="0" quotePrefix="0" xfId="0">
      <alignment horizontal="center" vertical="center"/>
    </xf>
    <xf numFmtId="0" fontId="7" fillId="2" borderId="2" applyAlignment="1" pivotButton="0" quotePrefix="0" xfId="0">
      <alignment horizontal="center" vertical="center" wrapText="1"/>
    </xf>
    <xf numFmtId="0" fontId="7" fillId="2" borderId="8" applyAlignment="1" pivotButton="0" quotePrefix="0" xfId="0">
      <alignment horizontal="center" vertical="center" wrapText="1"/>
    </xf>
    <xf numFmtId="0" fontId="7" fillId="2" borderId="3" applyAlignment="1" pivotButton="0" quotePrefix="0" xfId="0">
      <alignment horizontal="center" vertical="center" wrapText="1"/>
    </xf>
    <xf numFmtId="0" fontId="12" fillId="2" borderId="8" applyAlignment="1" pivotButton="0" quotePrefix="0" xfId="0">
      <alignment horizontal="center" vertical="center" wrapText="1"/>
    </xf>
    <xf numFmtId="0" fontId="12" fillId="2" borderId="3" applyAlignment="1" pivotButton="0" quotePrefix="0" xfId="0">
      <alignment horizontal="center" vertical="center" wrapText="1"/>
    </xf>
    <xf numFmtId="0" fontId="21" fillId="2" borderId="4" applyAlignment="1" pivotButton="0" quotePrefix="0" xfId="0">
      <alignment horizontal="center" vertical="center" wrapText="1"/>
    </xf>
    <xf numFmtId="0" fontId="21" fillId="2" borderId="9" applyAlignment="1" pivotButton="0" quotePrefix="0" xfId="0">
      <alignment horizontal="center" vertical="center" wrapText="1"/>
    </xf>
    <xf numFmtId="0" fontId="21" fillId="2" borderId="5" applyAlignment="1" pivotButton="0" quotePrefix="0" xfId="0">
      <alignment horizontal="center" vertical="center" wrapText="1"/>
    </xf>
    <xf numFmtId="0" fontId="21" fillId="2" borderId="7" applyAlignment="1" pivotButton="0" quotePrefix="0" xfId="0">
      <alignment horizontal="center" vertical="center" wrapText="1"/>
    </xf>
    <xf numFmtId="0" fontId="21" fillId="2" borderId="10" applyAlignment="1" pivotButton="0" quotePrefix="0" xfId="0">
      <alignment horizontal="center" vertical="center" wrapText="1"/>
    </xf>
    <xf numFmtId="0" fontId="21" fillId="2" borderId="31" applyAlignment="1" pivotButton="0" quotePrefix="0" xfId="0">
      <alignment horizontal="center" vertical="center" wrapText="1"/>
    </xf>
    <xf numFmtId="0" fontId="5" fillId="2" borderId="9" applyAlignment="1" applyProtection="1" pivotButton="0" quotePrefix="0" xfId="0">
      <alignment horizontal="center" vertical="center"/>
      <protection locked="0" hidden="0"/>
    </xf>
    <xf numFmtId="0" fontId="25" fillId="6" borderId="32" applyAlignment="1" pivotButton="0" quotePrefix="0" xfId="0">
      <alignment horizontal="center" vertical="center"/>
    </xf>
    <xf numFmtId="0" fontId="9" fillId="5" borderId="4" applyAlignment="1" pivotButton="0" quotePrefix="0" xfId="0">
      <alignment horizontal="center" vertical="center" wrapText="1"/>
    </xf>
    <xf numFmtId="0" fontId="9" fillId="5" borderId="7" applyAlignment="1" pivotButton="0" quotePrefix="0" xfId="0">
      <alignment horizontal="center" vertical="center" wrapText="1"/>
    </xf>
    <xf numFmtId="0" fontId="9" fillId="5" borderId="12" applyAlignment="1" pivotButton="0" quotePrefix="0" xfId="0">
      <alignment horizontal="center" vertical="center" wrapText="1"/>
    </xf>
    <xf numFmtId="0" fontId="9" fillId="5" borderId="11" applyAlignment="1" pivotButton="0" quotePrefix="0" xfId="0">
      <alignment horizontal="center" vertical="center" wrapText="1"/>
    </xf>
    <xf numFmtId="0" fontId="5" fillId="2" borderId="4" applyAlignment="1" pivotButton="0" quotePrefix="0" xfId="0">
      <alignment horizontal="center"/>
    </xf>
    <xf numFmtId="0" fontId="5" fillId="2" borderId="9" applyAlignment="1" pivotButton="0" quotePrefix="0" xfId="0">
      <alignment horizontal="center"/>
    </xf>
    <xf numFmtId="0" fontId="5" fillId="2" borderId="6" applyAlignment="1" pivotButton="0" quotePrefix="0" xfId="0">
      <alignment horizontal="center"/>
    </xf>
    <xf numFmtId="0" fontId="5" fillId="2" borderId="0" applyAlignment="1" pivotButton="0" quotePrefix="0" xfId="0">
      <alignment horizontal="center"/>
    </xf>
    <xf numFmtId="0" fontId="5" fillId="2" borderId="7" applyAlignment="1" pivotButton="0" quotePrefix="0" xfId="0">
      <alignment horizontal="center"/>
    </xf>
    <xf numFmtId="0" fontId="5" fillId="2" borderId="10" applyAlignment="1" pivotButton="0" quotePrefix="0" xfId="0">
      <alignment horizontal="center"/>
    </xf>
    <xf numFmtId="0" fontId="7" fillId="2" borderId="15" applyAlignment="1" pivotButton="0" quotePrefix="0" xfId="0">
      <alignment horizontal="center" vertical="center" wrapText="1"/>
    </xf>
    <xf numFmtId="0" fontId="9" fillId="5" borderId="26" applyAlignment="1" pivotButton="0" quotePrefix="0" xfId="0">
      <alignment horizontal="center" vertical="center" wrapText="1"/>
    </xf>
    <xf numFmtId="0" fontId="9" fillId="5" borderId="27" applyAlignment="1" pivotButton="0" quotePrefix="0" xfId="0">
      <alignment horizontal="center" vertical="center" wrapText="1"/>
    </xf>
    <xf numFmtId="0" fontId="8" fillId="7" borderId="34" applyAlignment="1" pivotButton="0" quotePrefix="0" xfId="0">
      <alignment horizontal="center" vertical="center" wrapText="1"/>
    </xf>
    <xf numFmtId="0" fontId="8" fillId="7" borderId="35" applyAlignment="1" pivotButton="0" quotePrefix="0" xfId="0">
      <alignment horizontal="center" vertical="center" wrapText="1"/>
    </xf>
    <xf numFmtId="0" fontId="17" fillId="2" borderId="36" applyAlignment="1" pivotButton="0" quotePrefix="0" xfId="0">
      <alignment horizontal="center" vertical="center" wrapText="1"/>
    </xf>
    <xf numFmtId="0" fontId="17" fillId="2" borderId="40" applyAlignment="1" pivotButton="0" quotePrefix="0" xfId="0">
      <alignment horizontal="center" vertical="center" wrapText="1"/>
    </xf>
    <xf numFmtId="0" fontId="17" fillId="2" borderId="42" applyAlignment="1" pivotButton="0" quotePrefix="0" xfId="0">
      <alignment horizontal="center" vertical="center" wrapText="1"/>
    </xf>
    <xf numFmtId="0" fontId="17" fillId="2" borderId="37" applyAlignment="1" pivotButton="0" quotePrefix="0" xfId="0">
      <alignment horizontal="center" vertical="center" wrapText="1"/>
    </xf>
    <xf numFmtId="0" fontId="17" fillId="2" borderId="35" applyAlignment="1" pivotButton="0" quotePrefix="0" xfId="0">
      <alignment horizontal="center" vertical="center" wrapText="1"/>
    </xf>
    <xf numFmtId="0" fontId="17" fillId="2" borderId="41" applyAlignment="1" pivotButton="0" quotePrefix="0" xfId="0">
      <alignment horizontal="center" vertical="center" wrapText="1"/>
    </xf>
    <xf numFmtId="9" fontId="17" fillId="2" borderId="36" applyAlignment="1" pivotButton="0" quotePrefix="0" xfId="0">
      <alignment horizontal="center" vertical="center" wrapText="1"/>
    </xf>
    <xf numFmtId="9" fontId="17" fillId="2" borderId="40" applyAlignment="1" pivotButton="0" quotePrefix="0" xfId="0">
      <alignment horizontal="center" vertical="center" wrapText="1"/>
    </xf>
    <xf numFmtId="9" fontId="17" fillId="2" borderId="42" applyAlignment="1" pivotButton="0" quotePrefix="0" xfId="0">
      <alignment horizontal="center" vertical="center" wrapText="1"/>
    </xf>
    <xf numFmtId="0" fontId="3" fillId="6" borderId="4" applyAlignment="1" pivotButton="0" quotePrefix="0" xfId="0">
      <alignment horizontal="center" vertical="center"/>
    </xf>
    <xf numFmtId="0" fontId="3" fillId="6" borderId="9" applyAlignment="1" pivotButton="0" quotePrefix="0" xfId="0">
      <alignment horizontal="center" vertical="center"/>
    </xf>
    <xf numFmtId="0" fontId="3" fillId="6" borderId="5" applyAlignment="1" pivotButton="0" quotePrefix="0" xfId="0">
      <alignment horizontal="center" vertical="center"/>
    </xf>
    <xf numFmtId="0" fontId="3" fillId="6" borderId="7" applyAlignment="1" pivotButton="0" quotePrefix="0" xfId="0">
      <alignment horizontal="center" vertical="center"/>
    </xf>
    <xf numFmtId="0" fontId="3" fillId="6" borderId="10" applyAlignment="1" pivotButton="0" quotePrefix="0" xfId="0">
      <alignment horizontal="center" vertical="center"/>
    </xf>
    <xf numFmtId="0" fontId="3" fillId="6" borderId="0" applyAlignment="1" pivotButton="0" quotePrefix="0" xfId="0">
      <alignment horizontal="center" vertical="center"/>
    </xf>
    <xf numFmtId="0" fontId="3" fillId="6" borderId="30" applyAlignment="1" pivotButton="0" quotePrefix="0" xfId="0">
      <alignment horizontal="center" vertical="center"/>
    </xf>
    <xf numFmtId="0" fontId="7" fillId="2" borderId="37" applyAlignment="1" pivotButton="0" quotePrefix="0" xfId="0">
      <alignment horizontal="center" vertical="center" wrapText="1"/>
    </xf>
    <xf numFmtId="0" fontId="7" fillId="2" borderId="35" applyAlignment="1" pivotButton="0" quotePrefix="0" xfId="0">
      <alignment horizontal="center" vertical="center" wrapText="1"/>
    </xf>
    <xf numFmtId="0" fontId="7" fillId="2" borderId="41" applyAlignment="1" pivotButton="0" quotePrefix="0" xfId="0">
      <alignment horizontal="center" vertical="center" wrapText="1"/>
    </xf>
    <xf numFmtId="9" fontId="17" fillId="2" borderId="19" applyAlignment="1" pivotButton="0" quotePrefix="0" xfId="0">
      <alignment horizontal="center" vertical="center" wrapText="1"/>
    </xf>
    <xf numFmtId="0" fontId="7" fillId="2" borderId="14" applyAlignment="1" pivotButton="0" quotePrefix="0" xfId="0">
      <alignment horizontal="center" vertical="center" wrapText="1"/>
    </xf>
    <xf numFmtId="0" fontId="7" fillId="2" borderId="36" applyAlignment="1" pivotButton="0" quotePrefix="0" xfId="0">
      <alignment horizontal="center" vertical="center" wrapText="1"/>
    </xf>
    <xf numFmtId="0" fontId="7" fillId="2" borderId="40" applyAlignment="1" pivotButton="0" quotePrefix="0" xfId="0">
      <alignment horizontal="center" vertical="center" wrapText="1"/>
    </xf>
    <xf numFmtId="0" fontId="7" fillId="2" borderId="42" applyAlignment="1" pivotButton="0" quotePrefix="0" xfId="0">
      <alignment horizontal="center" vertical="center" wrapText="1"/>
    </xf>
    <xf numFmtId="0" fontId="17" fillId="2" borderId="39" applyAlignment="1" pivotButton="0" quotePrefix="0" xfId="0">
      <alignment horizontal="center" vertical="center" wrapText="1"/>
    </xf>
    <xf numFmtId="0" fontId="17" fillId="2" borderId="34" applyAlignment="1" pivotButton="0" quotePrefix="0" xfId="0">
      <alignment horizontal="center" vertical="center" wrapText="1"/>
    </xf>
    <xf numFmtId="0" fontId="17" fillId="2" borderId="47" applyAlignment="1" pivotButton="0" quotePrefix="0" xfId="0">
      <alignment horizontal="center" vertical="center" wrapText="1"/>
    </xf>
    <xf numFmtId="0" fontId="25" fillId="2" borderId="36" applyAlignment="1" pivotButton="0" quotePrefix="0" xfId="0">
      <alignment horizontal="center" vertical="center" wrapText="1"/>
    </xf>
    <xf numFmtId="0" fontId="25" fillId="2" borderId="40" applyAlignment="1" pivotButton="0" quotePrefix="0" xfId="0">
      <alignment horizontal="center" vertical="center" wrapText="1"/>
    </xf>
    <xf numFmtId="0" fontId="25" fillId="2" borderId="42" applyAlignment="1" pivotButton="0" quotePrefix="0" xfId="0">
      <alignment horizontal="center" vertical="center" wrapText="1"/>
    </xf>
    <xf numFmtId="0" fontId="7" fillId="2" borderId="37" applyAlignment="1" pivotButton="0" quotePrefix="0" xfId="0">
      <alignment horizontal="center" vertical="center"/>
    </xf>
    <xf numFmtId="0" fontId="7" fillId="2" borderId="35" applyAlignment="1" pivotButton="0" quotePrefix="0" xfId="0">
      <alignment horizontal="center" vertical="center"/>
    </xf>
    <xf numFmtId="0" fontId="17" fillId="2" borderId="19" applyAlignment="1" pivotButton="0" quotePrefix="0" xfId="0">
      <alignment horizontal="center" vertical="center" wrapText="1"/>
    </xf>
    <xf numFmtId="0" fontId="17" fillId="2" borderId="14" applyAlignment="1" pivotButton="0" quotePrefix="0" xfId="0">
      <alignment horizontal="center" vertical="center" wrapText="1"/>
    </xf>
    <xf numFmtId="0" fontId="19" fillId="2" borderId="43" applyAlignment="1" pivotButton="0" quotePrefix="0" xfId="0">
      <alignment horizontal="center" vertical="center" wrapText="1"/>
    </xf>
    <xf numFmtId="0" fontId="19" fillId="2" borderId="30" applyAlignment="1" pivotButton="0" quotePrefix="0" xfId="0">
      <alignment horizontal="center" vertical="center" wrapText="1"/>
    </xf>
    <xf numFmtId="0" fontId="19" fillId="2" borderId="44" applyAlignment="1" pivotButton="0" quotePrefix="0" xfId="0">
      <alignment horizontal="center" vertical="center" wrapText="1"/>
    </xf>
    <xf numFmtId="0" fontId="19" fillId="2" borderId="13" applyAlignment="1" pivotButton="0" quotePrefix="0" xfId="0">
      <alignment horizontal="center" vertical="center" wrapText="1"/>
    </xf>
    <xf numFmtId="0" fontId="17" fillId="2" borderId="45" applyAlignment="1" pivotButton="0" quotePrefix="0" xfId="0">
      <alignment horizontal="center" vertical="center" wrapText="1"/>
    </xf>
    <xf numFmtId="0" fontId="17" fillId="2" borderId="46" applyAlignment="1" pivotButton="0" quotePrefix="0" xfId="0">
      <alignment horizontal="center" vertical="center" wrapText="1"/>
    </xf>
    <xf numFmtId="0" fontId="17" fillId="2" borderId="48" applyAlignment="1" pivotButton="0" quotePrefix="0" xfId="0">
      <alignment horizontal="center" vertical="center" wrapText="1"/>
    </xf>
    <xf numFmtId="9" fontId="19" fillId="2" borderId="45" applyAlignment="1" pivotButton="0" quotePrefix="0" xfId="0">
      <alignment horizontal="center" vertical="center" wrapText="1"/>
    </xf>
    <xf numFmtId="9" fontId="19" fillId="2" borderId="46" applyAlignment="1" pivotButton="0" quotePrefix="0" xfId="0">
      <alignment horizontal="center" vertical="center" wrapText="1"/>
    </xf>
    <xf numFmtId="9" fontId="17" fillId="2" borderId="38" applyAlignment="1" pivotButton="0" quotePrefix="0" xfId="1">
      <alignment horizontal="center" vertical="center" wrapText="1"/>
    </xf>
    <xf numFmtId="9" fontId="17" fillId="2" borderId="0" applyAlignment="1" pivotButton="0" quotePrefix="0" xfId="1">
      <alignment horizontal="center" vertical="center" wrapText="1"/>
    </xf>
    <xf numFmtId="0" fontId="7" fillId="2" borderId="14" applyAlignment="1" pivotButton="0" quotePrefix="0" xfId="0">
      <alignment horizontal="center" vertical="center"/>
    </xf>
    <xf numFmtId="0" fontId="7" fillId="2" borderId="14" applyAlignment="1" pivotButton="0" quotePrefix="1" xfId="2">
      <alignment horizontal="center" vertical="center" wrapText="1"/>
    </xf>
    <xf numFmtId="0" fontId="7" fillId="2" borderId="14" applyAlignment="1" pivotButton="0" quotePrefix="1" xfId="2">
      <alignment horizontal="center" vertical="center"/>
    </xf>
    <xf numFmtId="9" fontId="17" fillId="2" borderId="14" applyAlignment="1" pivotButton="0" quotePrefix="0" xfId="0">
      <alignment horizontal="center" vertical="center" wrapText="1"/>
    </xf>
    <xf numFmtId="9" fontId="17" fillId="2" borderId="14" applyAlignment="1" pivotButton="0" quotePrefix="0" xfId="0">
      <alignment horizontal="center" vertical="center"/>
    </xf>
    <xf numFmtId="0" fontId="17" fillId="2" borderId="14" applyAlignment="1" pivotButton="0" quotePrefix="0" xfId="0">
      <alignment horizontal="center" vertical="center"/>
    </xf>
    <xf numFmtId="0" fontId="15" fillId="0" borderId="14" applyAlignment="1" applyProtection="1" pivotButton="0" quotePrefix="0" xfId="0">
      <alignment horizontal="center" vertical="center" wrapText="1"/>
      <protection locked="0" hidden="0"/>
    </xf>
    <xf numFmtId="0" fontId="15" fillId="13" borderId="14" applyAlignment="1" applyProtection="1" pivotButton="0" quotePrefix="0" xfId="0">
      <alignment horizontal="left" vertical="center" wrapText="1"/>
      <protection locked="0" hidden="0"/>
    </xf>
    <xf numFmtId="1" fontId="5" fillId="2" borderId="32" applyAlignment="1" applyProtection="1" pivotButton="0" quotePrefix="0" xfId="1">
      <alignment horizontal="center" vertical="center"/>
      <protection locked="0" hidden="0"/>
    </xf>
    <xf numFmtId="0" fontId="3" fillId="2" borderId="2" applyAlignment="1" applyProtection="1" pivotButton="0" quotePrefix="0" xfId="0">
      <alignment horizontal="center" vertical="center"/>
      <protection locked="0" hidden="0"/>
    </xf>
    <xf numFmtId="0" fontId="3" fillId="2" borderId="8" applyAlignment="1" applyProtection="1" pivotButton="0" quotePrefix="0" xfId="0">
      <alignment horizontal="center" vertical="center"/>
      <protection locked="0" hidden="0"/>
    </xf>
    <xf numFmtId="0" fontId="3" fillId="2" borderId="3" applyAlignment="1" applyProtection="1" pivotButton="0" quotePrefix="0" xfId="0">
      <alignment horizontal="center" vertical="center"/>
      <protection locked="0" hidden="0"/>
    </xf>
    <xf numFmtId="0" fontId="15" fillId="13" borderId="20" applyAlignment="1" applyProtection="1" pivotButton="0" quotePrefix="0" xfId="0">
      <alignment horizontal="left" vertical="center" wrapText="1"/>
      <protection locked="0" hidden="0"/>
    </xf>
    <xf numFmtId="0" fontId="15" fillId="13" borderId="21" applyAlignment="1" applyProtection="1" pivotButton="0" quotePrefix="0" xfId="0">
      <alignment horizontal="left" vertical="center" wrapText="1"/>
      <protection locked="0" hidden="0"/>
    </xf>
    <xf numFmtId="0" fontId="15" fillId="13" borderId="19" applyAlignment="1" applyProtection="1" pivotButton="0" quotePrefix="0" xfId="0">
      <alignment horizontal="left" vertical="center" wrapText="1"/>
      <protection locked="0" hidden="0"/>
    </xf>
    <xf numFmtId="0" fontId="15" fillId="13" borderId="14" applyAlignment="1" applyProtection="1" pivotButton="0" quotePrefix="0" xfId="0">
      <alignment horizontal="center" vertical="center" wrapText="1"/>
      <protection locked="0" hidden="0"/>
    </xf>
    <xf numFmtId="0" fontId="15" fillId="0" borderId="20" applyAlignment="1" applyProtection="1" pivotButton="0" quotePrefix="0" xfId="0">
      <alignment horizontal="center" vertical="center" wrapText="1"/>
      <protection locked="0" hidden="0"/>
    </xf>
    <xf numFmtId="0" fontId="15" fillId="0" borderId="21" applyAlignment="1" applyProtection="1" pivotButton="0" quotePrefix="0" xfId="0">
      <alignment horizontal="center" vertical="center" wrapText="1"/>
      <protection locked="0" hidden="0"/>
    </xf>
    <xf numFmtId="0" fontId="15" fillId="0" borderId="19" applyAlignment="1" applyProtection="1" pivotButton="0" quotePrefix="0" xfId="0">
      <alignment horizontal="center" vertical="center" wrapText="1"/>
      <protection locked="0" hidden="0"/>
    </xf>
    <xf numFmtId="0" fontId="5" fillId="2" borderId="32" applyAlignment="1" applyProtection="1" pivotButton="0" quotePrefix="0" xfId="1">
      <alignment horizontal="justify" vertical="center" wrapText="1"/>
      <protection locked="0" hidden="0"/>
    </xf>
    <xf numFmtId="9" fontId="5" fillId="2" borderId="49" applyAlignment="1" applyProtection="1" pivotButton="0" quotePrefix="0" xfId="1">
      <alignment horizontal="center" vertical="center"/>
      <protection locked="0" hidden="0"/>
    </xf>
    <xf numFmtId="9" fontId="5" fillId="2" borderId="50" applyAlignment="1" applyProtection="1" pivotButton="0" quotePrefix="0" xfId="1">
      <alignment horizontal="center" vertical="center"/>
      <protection locked="0" hidden="0"/>
    </xf>
    <xf numFmtId="9" fontId="5" fillId="2" borderId="51" applyAlignment="1" applyProtection="1" pivotButton="0" quotePrefix="0" xfId="1">
      <alignment horizontal="center" vertical="center"/>
      <protection locked="0" hidden="0"/>
    </xf>
    <xf numFmtId="0" fontId="15" fillId="2" borderId="1" applyAlignment="1" pivotButton="0" quotePrefix="0" xfId="0">
      <alignment vertical="top" wrapText="1"/>
    </xf>
    <xf numFmtId="0" fontId="16" fillId="2" borderId="2" applyAlignment="1" pivotButton="0" quotePrefix="0" xfId="0">
      <alignment horizontal="center" vertical="center" wrapText="1"/>
    </xf>
    <xf numFmtId="0" fontId="16" fillId="2" borderId="8" applyAlignment="1" pivotButton="0" quotePrefix="0" xfId="0">
      <alignment horizontal="center" vertical="center" wrapText="1"/>
    </xf>
    <xf numFmtId="0" fontId="33" fillId="2" borderId="4" applyAlignment="1" pivotButton="0" quotePrefix="0" xfId="0">
      <alignment horizontal="center" vertical="center" wrapText="1"/>
    </xf>
    <xf numFmtId="0" fontId="33" fillId="2" borderId="9" applyAlignment="1" pivotButton="0" quotePrefix="0" xfId="0">
      <alignment horizontal="center" vertical="center" wrapText="1"/>
    </xf>
    <xf numFmtId="0" fontId="33" fillId="2" borderId="7" applyAlignment="1" pivotButton="0" quotePrefix="0" xfId="0">
      <alignment horizontal="center" vertical="center" wrapText="1"/>
    </xf>
    <xf numFmtId="0" fontId="33" fillId="2" borderId="10" applyAlignment="1" pivotButton="0" quotePrefix="0" xfId="0">
      <alignment horizontal="center" vertical="center" wrapText="1"/>
    </xf>
    <xf numFmtId="0" fontId="9" fillId="5" borderId="10" applyAlignment="1" pivotButton="0" quotePrefix="0" xfId="0">
      <alignment horizontal="center"/>
    </xf>
    <xf numFmtId="14" fontId="5" fillId="0" borderId="12" applyAlignment="1" applyProtection="1" pivotButton="0" quotePrefix="0" xfId="0">
      <alignment horizontal="center" vertical="center"/>
      <protection locked="0" hidden="0"/>
    </xf>
    <xf numFmtId="14" fontId="5" fillId="0" borderId="11" applyAlignment="1" applyProtection="1" pivotButton="0" quotePrefix="0" xfId="0">
      <alignment horizontal="center" vertical="center"/>
      <protection locked="0" hidden="0"/>
    </xf>
    <xf numFmtId="0" fontId="5" fillId="2" borderId="12" applyAlignment="1" applyProtection="1" pivotButton="0" quotePrefix="0" xfId="0">
      <alignment horizontal="justify" vertical="justify" wrapText="1"/>
      <protection locked="0" hidden="0"/>
    </xf>
    <xf numFmtId="0" fontId="5" fillId="2" borderId="11" applyAlignment="1" applyProtection="1" pivotButton="0" quotePrefix="0" xfId="0">
      <alignment horizontal="justify" vertical="justify" wrapText="1"/>
      <protection locked="0" hidden="0"/>
    </xf>
    <xf numFmtId="0" fontId="5" fillId="0" borderId="12" applyAlignment="1" applyProtection="1" pivotButton="0" quotePrefix="0" xfId="0">
      <alignment horizontal="center" vertical="center" wrapText="1"/>
      <protection locked="0" hidden="0"/>
    </xf>
    <xf numFmtId="0" fontId="5" fillId="0" borderId="11" applyAlignment="1" applyProtection="1" pivotButton="0" quotePrefix="0" xfId="0">
      <alignment horizontal="center" vertical="center" wrapText="1"/>
      <protection locked="0" hidden="0"/>
    </xf>
    <xf numFmtId="0" fontId="5" fillId="0" borderId="12" applyAlignment="1" applyProtection="1" pivotButton="0" quotePrefix="0" xfId="0">
      <alignment horizontal="center" vertical="center"/>
      <protection locked="0" hidden="0"/>
    </xf>
    <xf numFmtId="0" fontId="5" fillId="0" borderId="13" applyAlignment="1" applyProtection="1" pivotButton="0" quotePrefix="0" xfId="0">
      <alignment horizontal="center" vertical="center"/>
      <protection locked="0" hidden="0"/>
    </xf>
    <xf numFmtId="0" fontId="19" fillId="0" borderId="20" applyAlignment="1" pivotButton="0" quotePrefix="0" xfId="0">
      <alignment horizontal="center" vertical="center" wrapText="1"/>
    </xf>
    <xf numFmtId="0" fontId="19" fillId="0" borderId="19" applyAlignment="1" pivotButton="0" quotePrefix="0" xfId="0">
      <alignment horizontal="center" vertical="center" wrapText="1"/>
    </xf>
    <xf numFmtId="0" fontId="19" fillId="0" borderId="20" applyAlignment="1" pivotButton="0" quotePrefix="0" xfId="0">
      <alignment horizontal="justify" vertical="center" wrapText="1"/>
    </xf>
    <xf numFmtId="0" fontId="19" fillId="0" borderId="21" applyAlignment="1" pivotButton="0" quotePrefix="0" xfId="0">
      <alignment horizontal="justify" vertical="center" wrapText="1"/>
    </xf>
    <xf numFmtId="0" fontId="19" fillId="0" borderId="22" applyAlignment="1" pivotButton="0" quotePrefix="0" xfId="0">
      <alignment horizontal="justify" vertical="center" wrapText="1"/>
    </xf>
    <xf numFmtId="0" fontId="17" fillId="0" borderId="16" applyAlignment="1" pivotButton="0" quotePrefix="0" xfId="0">
      <alignment horizontal="center" vertical="center" wrapText="1"/>
    </xf>
    <xf numFmtId="0" fontId="17" fillId="0" borderId="14" applyAlignment="1" pivotButton="0" quotePrefix="0" xfId="0">
      <alignment horizontal="center" vertical="center" wrapText="1"/>
    </xf>
    <xf numFmtId="0" fontId="17" fillId="0" borderId="17" applyAlignment="1" pivotButton="0" quotePrefix="0" xfId="0">
      <alignment horizontal="center" vertical="center" wrapText="1"/>
    </xf>
    <xf numFmtId="0" fontId="19" fillId="0" borderId="21" applyAlignment="1" pivotButton="0" quotePrefix="0" xfId="0">
      <alignment horizontal="center" vertical="center" wrapText="1"/>
    </xf>
    <xf numFmtId="0" fontId="17" fillId="0" borderId="23" applyAlignment="1" pivotButton="0" quotePrefix="0" xfId="0">
      <alignment horizontal="center" vertical="center" wrapText="1"/>
    </xf>
    <xf numFmtId="0" fontId="17" fillId="0" borderId="24" applyAlignment="1" pivotButton="0" quotePrefix="0" xfId="0">
      <alignment horizontal="center" vertical="center" wrapText="1"/>
    </xf>
    <xf numFmtId="0" fontId="19" fillId="0" borderId="24" applyAlignment="1" pivotButton="0" quotePrefix="0" xfId="0">
      <alignment horizontal="center" vertical="center" wrapText="1"/>
    </xf>
    <xf numFmtId="0" fontId="19" fillId="0" borderId="25" applyAlignment="1" pivotButton="0" quotePrefix="0" xfId="0">
      <alignment horizontal="center" vertical="center" wrapText="1"/>
    </xf>
    <xf numFmtId="0" fontId="9" fillId="5" borderId="16" applyAlignment="1" pivotButton="0" quotePrefix="0" xfId="0">
      <alignment horizontal="center" vertical="center" wrapText="1"/>
    </xf>
    <xf numFmtId="0" fontId="9" fillId="5" borderId="14" applyAlignment="1" pivotButton="0" quotePrefix="0" xfId="0">
      <alignment horizontal="center" vertical="center" wrapText="1"/>
    </xf>
    <xf numFmtId="0" fontId="9" fillId="5" borderId="17" applyAlignment="1" pivotButton="0" quotePrefix="0" xfId="0">
      <alignment horizontal="center" vertical="center" wrapText="1"/>
    </xf>
    <xf numFmtId="0" fontId="17" fillId="0" borderId="18" applyAlignment="1" pivotButton="0" quotePrefix="0" xfId="0">
      <alignment horizontal="center" vertical="center" wrapText="1"/>
    </xf>
    <xf numFmtId="0" fontId="17" fillId="0" borderId="19" applyAlignment="1" pivotButton="0" quotePrefix="0" xfId="0">
      <alignment horizontal="center" vertical="center" wrapText="1"/>
    </xf>
    <xf numFmtId="0" fontId="17" fillId="0" borderId="20" applyAlignment="1" pivotButton="0" quotePrefix="0" xfId="0">
      <alignment horizontal="center" vertical="center" wrapText="1"/>
    </xf>
    <xf numFmtId="0" fontId="19" fillId="0" borderId="18" applyAlignment="1" pivotButton="0" quotePrefix="0" xfId="0">
      <alignment horizontal="center" vertical="center" wrapText="1"/>
    </xf>
    <xf numFmtId="0" fontId="17" fillId="0" borderId="21" applyAlignment="1" pivotButton="0" quotePrefix="0" xfId="0">
      <alignment horizontal="center" vertical="center" wrapText="1"/>
    </xf>
    <xf numFmtId="0" fontId="17" fillId="0" borderId="14" applyAlignment="1" pivotButton="0" quotePrefix="0" xfId="0">
      <alignment horizontal="justify" vertical="justify" wrapText="1"/>
    </xf>
    <xf numFmtId="0" fontId="17" fillId="0" borderId="17" applyAlignment="1" pivotButton="0" quotePrefix="0" xfId="0">
      <alignment horizontal="justify" vertical="justify" wrapText="1"/>
    </xf>
    <xf numFmtId="0" fontId="18" fillId="5" borderId="16" applyAlignment="1" pivotButton="0" quotePrefix="0" xfId="0">
      <alignment horizontal="center" vertical="center" wrapText="1"/>
    </xf>
    <xf numFmtId="0" fontId="18" fillId="5" borderId="14" applyAlignment="1" pivotButton="0" quotePrefix="0" xfId="0">
      <alignment horizontal="center" vertical="center" wrapText="1"/>
    </xf>
    <xf numFmtId="0" fontId="18" fillId="5" borderId="17" applyAlignment="1" pivotButton="0" quotePrefix="0" xfId="0">
      <alignment horizontal="center" vertical="center" wrapText="1"/>
    </xf>
    <xf numFmtId="0" fontId="17" fillId="0" borderId="20" applyAlignment="1" pivotButton="0" quotePrefix="0" xfId="0">
      <alignment horizontal="justify" vertical="center" wrapText="1"/>
    </xf>
    <xf numFmtId="0" fontId="17" fillId="0" borderId="21" applyAlignment="1" pivotButton="0" quotePrefix="0" xfId="0">
      <alignment horizontal="justify" vertical="center" wrapText="1"/>
    </xf>
    <xf numFmtId="0" fontId="17" fillId="0" borderId="22" applyAlignment="1" pivotButton="0" quotePrefix="0" xfId="0">
      <alignment horizontal="justify" vertical="center" wrapText="1"/>
    </xf>
    <xf numFmtId="0" fontId="17" fillId="0" borderId="20" applyAlignment="1" pivotButton="0" quotePrefix="0" xfId="0">
      <alignment horizontal="justify" vertical="justify"/>
    </xf>
    <xf numFmtId="0" fontId="17" fillId="0" borderId="21" applyAlignment="1" pivotButton="0" quotePrefix="0" xfId="0">
      <alignment horizontal="justify" vertical="justify"/>
    </xf>
    <xf numFmtId="0" fontId="17" fillId="0" borderId="22" applyAlignment="1" pivotButton="0" quotePrefix="0" xfId="0">
      <alignment horizontal="justify" vertical="justify"/>
    </xf>
    <xf numFmtId="0" fontId="15" fillId="0" borderId="1" applyAlignment="1" pivotButton="0" quotePrefix="0" xfId="0">
      <alignment vertical="top" wrapText="1"/>
    </xf>
    <xf numFmtId="0" fontId="16" fillId="0" borderId="2" applyAlignment="1" pivotButton="0" quotePrefix="0" xfId="0">
      <alignment horizontal="center" vertical="center" wrapText="1"/>
    </xf>
    <xf numFmtId="0" fontId="16" fillId="0" borderId="8" applyAlignment="1" pivotButton="0" quotePrefix="0" xfId="0">
      <alignment horizontal="center" vertical="center" wrapText="1"/>
    </xf>
    <xf numFmtId="0" fontId="16" fillId="0" borderId="14" applyAlignment="1" pivotButton="0" quotePrefix="0" xfId="0">
      <alignment horizontal="center" vertical="center" wrapText="1"/>
    </xf>
    <xf numFmtId="0" fontId="16" fillId="0" borderId="4" applyAlignment="1" pivotButton="0" quotePrefix="0" xfId="0">
      <alignment horizontal="center" vertical="center" wrapText="1"/>
    </xf>
    <xf numFmtId="0" fontId="16" fillId="0" borderId="9" applyAlignment="1" pivotButton="0" quotePrefix="0" xfId="0">
      <alignment horizontal="center" vertical="center" wrapText="1"/>
    </xf>
    <xf numFmtId="0" fontId="16" fillId="0" borderId="7" applyAlignment="1" pivotButton="0" quotePrefix="0" xfId="0">
      <alignment horizontal="center" vertical="center" wrapText="1"/>
    </xf>
    <xf numFmtId="0" fontId="16" fillId="0" borderId="10" applyAlignment="1" pivotButton="0" quotePrefix="0" xfId="0">
      <alignment horizontal="center" vertical="center" wrapText="1"/>
    </xf>
    <xf numFmtId="0" fontId="33" fillId="0" borderId="14" applyAlignment="1" pivotButton="0" quotePrefix="0" xfId="0">
      <alignment horizontal="center" vertical="center" wrapText="1"/>
    </xf>
    <xf numFmtId="0" fontId="7" fillId="12" borderId="14" applyAlignment="1" pivotButton="0" quotePrefix="0" xfId="0">
      <alignment horizontal="center" vertical="center" wrapText="1"/>
    </xf>
    <xf numFmtId="0" fontId="7" fillId="9" borderId="14" applyAlignment="1" pivotButton="0" quotePrefix="0" xfId="0">
      <alignment horizontal="center" vertical="center" wrapText="1"/>
    </xf>
    <xf numFmtId="0" fontId="7" fillId="9" borderId="14" applyAlignment="1" pivotButton="0" quotePrefix="0" xfId="0">
      <alignment horizontal="center" vertical="center"/>
    </xf>
    <xf numFmtId="0" fontId="15" fillId="14" borderId="14" applyAlignment="1" applyProtection="1" pivotButton="0" quotePrefix="0" xfId="0">
      <alignment horizontal="left" vertical="center" wrapText="1"/>
      <protection locked="0" hidden="0"/>
    </xf>
    <xf numFmtId="0" fontId="5" fillId="2" borderId="2" applyAlignment="1" pivotButton="0" quotePrefix="0" xfId="0">
      <alignment horizontal="center"/>
    </xf>
    <xf numFmtId="0" fontId="0" fillId="0" borderId="9" pivotButton="0" quotePrefix="0" xfId="0"/>
    <xf numFmtId="0" fontId="0" fillId="0" borderId="56" pivotButton="0" quotePrefix="0" xfId="0"/>
    <xf numFmtId="0" fontId="0" fillId="0" borderId="57" pivotButton="0" quotePrefix="0" xfId="0"/>
    <xf numFmtId="0" fontId="0" fillId="0" borderId="8" pivotButton="0" quotePrefix="0" xfId="0"/>
    <xf numFmtId="0" fontId="0" fillId="0" borderId="3" pivotButton="0" quotePrefix="0" xfId="0"/>
    <xf numFmtId="0" fontId="0" fillId="0" borderId="6" pivotButton="0" quotePrefix="0" xfId="0"/>
    <xf numFmtId="0" fontId="0" fillId="0" borderId="54" pivotButton="0" quotePrefix="0" xfId="0"/>
    <xf numFmtId="0" fontId="0" fillId="0" borderId="55" pivotButton="0" quotePrefix="0" xfId="0"/>
    <xf numFmtId="0" fontId="0" fillId="0" borderId="7" pivotButton="0" quotePrefix="0" xfId="0"/>
    <xf numFmtId="0" fontId="0" fillId="0" borderId="10" pivotButton="0" quotePrefix="0" xfId="0"/>
    <xf numFmtId="0" fontId="0" fillId="0" borderId="60" pivotButton="0" quotePrefix="0" xfId="0"/>
    <xf numFmtId="0" fontId="0" fillId="0" borderId="61" pivotButton="0" quotePrefix="0" xfId="0"/>
    <xf numFmtId="0" fontId="0" fillId="0" borderId="62" pivotButton="0" quotePrefix="0" xfId="0"/>
    <xf numFmtId="0" fontId="8" fillId="7" borderId="40" applyAlignment="1" pivotButton="0" quotePrefix="0" xfId="0">
      <alignment horizontal="center" vertical="center" wrapText="1"/>
    </xf>
    <xf numFmtId="0" fontId="0" fillId="0" borderId="35" pivotButton="0" quotePrefix="0" xfId="0"/>
    <xf numFmtId="0" fontId="0" fillId="0" borderId="34" pivotButton="0" quotePrefix="0" xfId="0"/>
    <xf numFmtId="0" fontId="3" fillId="6" borderId="12" applyAlignment="1" pivotButton="0" quotePrefix="0" xfId="0">
      <alignment horizontal="center" vertical="center"/>
    </xf>
    <xf numFmtId="0" fontId="0" fillId="0" borderId="5" pivotButton="0" quotePrefix="0" xfId="0"/>
    <xf numFmtId="0" fontId="0" fillId="0" borderId="30" pivotButton="0" quotePrefix="0" xfId="0"/>
    <xf numFmtId="0" fontId="9" fillId="5" borderId="2" applyAlignment="1" pivotButton="0" quotePrefix="0" xfId="0">
      <alignment horizontal="center" vertical="center" wrapText="1"/>
    </xf>
    <xf numFmtId="0" fontId="9" fillId="5" borderId="63" applyAlignment="1" pivotButton="0" quotePrefix="0" xfId="0">
      <alignment horizontal="center" vertical="center" wrapText="1"/>
    </xf>
    <xf numFmtId="0" fontId="0" fillId="0" borderId="11" pivotButton="0" quotePrefix="0" xfId="0"/>
    <xf numFmtId="0" fontId="0" fillId="0" borderId="27" pivotButton="0" quotePrefix="0" xfId="0"/>
    <xf numFmtId="0" fontId="17" fillId="2" borderId="53" applyAlignment="1" pivotButton="0" quotePrefix="0" xfId="0">
      <alignment horizontal="center" vertical="center" wrapText="1"/>
    </xf>
    <xf numFmtId="0" fontId="25" fillId="2" borderId="14" applyAlignment="1" pivotButton="0" quotePrefix="0" xfId="0">
      <alignment horizontal="center" vertical="center" wrapText="1"/>
    </xf>
    <xf numFmtId="0" fontId="7" fillId="2" borderId="19" applyAlignment="1" pivotButton="0" quotePrefix="0" xfId="0">
      <alignment horizontal="center" vertical="center" wrapText="1"/>
    </xf>
    <xf numFmtId="0" fontId="0" fillId="0" borderId="40" pivotButton="0" quotePrefix="0" xfId="0"/>
    <xf numFmtId="0" fontId="0" fillId="0" borderId="41" pivotButton="0" quotePrefix="0" xfId="0"/>
    <xf numFmtId="0" fontId="0" fillId="0" borderId="42" pivotButton="0" quotePrefix="0" xfId="0"/>
    <xf numFmtId="0" fontId="0" fillId="0" borderId="13" pivotButton="0" quotePrefix="0" xfId="0"/>
    <xf numFmtId="0" fontId="0" fillId="0" borderId="46" pivotButton="0" quotePrefix="0" xfId="0"/>
    <xf numFmtId="0" fontId="17" fillId="2" borderId="52" applyAlignment="1" pivotButton="0" quotePrefix="0" xfId="0">
      <alignment horizontal="center" vertical="center" wrapText="1"/>
    </xf>
    <xf numFmtId="0" fontId="0" fillId="0" borderId="47" pivotButton="0" quotePrefix="0" xfId="0"/>
    <xf numFmtId="0" fontId="0" fillId="0" borderId="48" pivotButton="0" quotePrefix="0" xfId="0"/>
    <xf numFmtId="0" fontId="0" fillId="0" borderId="0" applyProtection="1" pivotButton="0" quotePrefix="0" xfId="0">
      <protection locked="0" hidden="0"/>
    </xf>
    <xf numFmtId="0" fontId="5" fillId="2" borderId="1" applyAlignment="1" pivotButton="0" quotePrefix="0" xfId="0">
      <alignment horizontal="center" vertical="center"/>
    </xf>
    <xf numFmtId="0" fontId="7" fillId="2" borderId="1" applyAlignment="1" pivotButton="0" quotePrefix="0" xfId="0">
      <alignment horizontal="center" vertical="center" wrapText="1"/>
    </xf>
    <xf numFmtId="0" fontId="21" fillId="2" borderId="1" applyAlignment="1" pivotButton="0" quotePrefix="0" xfId="0">
      <alignment horizontal="center" vertical="center" wrapText="1"/>
    </xf>
    <xf numFmtId="0" fontId="0" fillId="0" borderId="31" pivotButton="0" quotePrefix="0" xfId="0"/>
    <xf numFmtId="0" fontId="0" fillId="0" borderId="9" applyProtection="1" pivotButton="0" quotePrefix="0" xfId="0">
      <protection locked="0" hidden="0"/>
    </xf>
    <xf numFmtId="0" fontId="0" fillId="0" borderId="33" pivotButton="0" quotePrefix="0" xfId="0"/>
    <xf numFmtId="0" fontId="0" fillId="0" borderId="66" pivotButton="0" quotePrefix="0" xfId="0"/>
    <xf numFmtId="0" fontId="0" fillId="0" borderId="69" pivotButton="0" quotePrefix="0" xfId="0"/>
    <xf numFmtId="0" fontId="0" fillId="0" borderId="70" pivotButton="0" quotePrefix="0" xfId="0"/>
    <xf numFmtId="0" fontId="0" fillId="0" borderId="71" pivotButton="0" quotePrefix="0" xfId="0"/>
    <xf numFmtId="0" fontId="0" fillId="0" borderId="8" applyProtection="1" pivotButton="0" quotePrefix="0" xfId="0">
      <protection locked="0" hidden="0"/>
    </xf>
    <xf numFmtId="0" fontId="0" fillId="0" borderId="3" applyProtection="1" pivotButton="0" quotePrefix="0" xfId="0">
      <protection locked="0" hidden="0"/>
    </xf>
    <xf numFmtId="0" fontId="8" fillId="2" borderId="1" applyAlignment="1" applyProtection="1" pivotButton="0" quotePrefix="0" xfId="0">
      <alignment horizontal="center" vertical="center" wrapText="1"/>
      <protection locked="0" hidden="0"/>
    </xf>
    <xf numFmtId="0" fontId="0" fillId="0" borderId="5" applyProtection="1" pivotButton="0" quotePrefix="0" xfId="0">
      <protection locked="0" hidden="0"/>
    </xf>
    <xf numFmtId="0" fontId="0" fillId="0" borderId="7" applyProtection="1" pivotButton="0" quotePrefix="0" xfId="0">
      <protection locked="0" hidden="0"/>
    </xf>
    <xf numFmtId="0" fontId="0" fillId="0" borderId="31" applyProtection="1" pivotButton="0" quotePrefix="0" xfId="0">
      <protection locked="0" hidden="0"/>
    </xf>
    <xf numFmtId="0" fontId="0" fillId="0" borderId="6" applyProtection="1" pivotButton="0" quotePrefix="0" xfId="0">
      <protection locked="0" hidden="0"/>
    </xf>
    <xf numFmtId="0" fontId="0" fillId="0" borderId="30" applyProtection="1" pivotButton="0" quotePrefix="0" xfId="0">
      <protection locked="0" hidden="0"/>
    </xf>
    <xf numFmtId="0" fontId="0" fillId="0" borderId="10" applyProtection="1" pivotButton="0" quotePrefix="0" xfId="0">
      <protection locked="0" hidden="0"/>
    </xf>
    <xf numFmtId="0" fontId="8" fillId="5" borderId="3" applyAlignment="1" pivotButton="0" quotePrefix="0" xfId="0">
      <alignment horizontal="center" vertical="center" wrapText="1"/>
    </xf>
    <xf numFmtId="0" fontId="8" fillId="7" borderId="11" applyAlignment="1" pivotButton="0" quotePrefix="0" xfId="0">
      <alignment horizontal="center" vertical="center"/>
    </xf>
    <xf numFmtId="0" fontId="0" fillId="0" borderId="50" pivotButton="0" quotePrefix="0" xfId="0"/>
    <xf numFmtId="0" fontId="0" fillId="0" borderId="51" pivotButton="0" quotePrefix="0" xfId="0"/>
    <xf numFmtId="0" fontId="0" fillId="0" borderId="21" applyProtection="1" pivotButton="0" quotePrefix="0" xfId="0">
      <protection locked="0" hidden="0"/>
    </xf>
    <xf numFmtId="0" fontId="0" fillId="0" borderId="19" applyProtection="1" pivotButton="0" quotePrefix="0" xfId="0">
      <protection locked="0" hidden="0"/>
    </xf>
    <xf numFmtId="0" fontId="0" fillId="0" borderId="50" applyProtection="1" pivotButton="0" quotePrefix="0" xfId="0">
      <protection locked="0" hidden="0"/>
    </xf>
    <xf numFmtId="0" fontId="0" fillId="0" borderId="51" applyProtection="1" pivotButton="0" quotePrefix="0" xfId="0">
      <protection locked="0" hidden="0"/>
    </xf>
    <xf numFmtId="0" fontId="0" fillId="0" borderId="33" applyProtection="1" pivotButton="0" quotePrefix="0" xfId="0">
      <protection locked="0" hidden="0"/>
    </xf>
    <xf numFmtId="0" fontId="33" fillId="2" borderId="2" applyAlignment="1" pivotButton="0" quotePrefix="0" xfId="0">
      <alignment horizontal="center" vertical="center" wrapText="1"/>
    </xf>
    <xf numFmtId="0" fontId="5" fillId="2" borderId="1" applyAlignment="1" applyProtection="1" pivotButton="0" quotePrefix="0" xfId="0">
      <alignment horizontal="justify" vertical="justify" wrapText="1"/>
      <protection locked="0" hidden="0"/>
    </xf>
    <xf numFmtId="0" fontId="0" fillId="0" borderId="11" applyProtection="1" pivotButton="0" quotePrefix="0" xfId="0">
      <protection locked="0" hidden="0"/>
    </xf>
    <xf numFmtId="0" fontId="0" fillId="0" borderId="13" applyProtection="1" pivotButton="0" quotePrefix="0" xfId="0">
      <protection locked="0" hidden="0"/>
    </xf>
    <xf numFmtId="0" fontId="0" fillId="0" borderId="19" pivotButton="0" quotePrefix="0" xfId="0"/>
    <xf numFmtId="0" fontId="0" fillId="0" borderId="37" pivotButton="0" quotePrefix="0" xfId="0"/>
    <xf numFmtId="0" fontId="0" fillId="0" borderId="21" pivotButton="0" quotePrefix="0" xfId="0"/>
    <xf numFmtId="0" fontId="0" fillId="0" borderId="38" pivotButton="0" quotePrefix="0" xfId="0"/>
    <xf numFmtId="0" fontId="0" fillId="0" borderId="73" pivotButton="0" quotePrefix="0" xfId="0"/>
    <xf numFmtId="0" fontId="0" fillId="0" borderId="74" pivotButton="0" quotePrefix="0" xfId="0"/>
    <xf numFmtId="0" fontId="0" fillId="0" borderId="75" pivotButton="0" quotePrefix="0" xfId="0"/>
    <xf numFmtId="0" fontId="17" fillId="0" borderId="17" applyAlignment="1" pivotButton="0" quotePrefix="0" xfId="0">
      <alignment horizontal="justify" vertical="justify"/>
    </xf>
    <xf numFmtId="0" fontId="0" fillId="0" borderId="22" pivotButton="0" quotePrefix="0" xfId="0"/>
    <xf numFmtId="0" fontId="17" fillId="0" borderId="17" applyAlignment="1" pivotButton="0" quotePrefix="0" xfId="0">
      <alignment horizontal="justify" vertical="center" wrapText="1"/>
    </xf>
    <xf numFmtId="0" fontId="19" fillId="0" borderId="14" applyAlignment="1" pivotButton="0" quotePrefix="0" xfId="0">
      <alignment horizontal="center" vertical="center" wrapText="1"/>
    </xf>
    <xf numFmtId="0" fontId="19" fillId="0" borderId="17" applyAlignment="1" pivotButton="0" quotePrefix="0" xfId="0">
      <alignment horizontal="justify" vertical="center" wrapText="1"/>
    </xf>
    <xf numFmtId="0" fontId="19" fillId="0" borderId="16" applyAlignment="1" pivotButton="0" quotePrefix="0" xfId="0">
      <alignment horizontal="center" vertical="center" wrapText="1"/>
    </xf>
    <xf numFmtId="0" fontId="0" fillId="0" borderId="77" pivotButton="0" quotePrefix="0" xfId="0"/>
    <xf numFmtId="0" fontId="0" fillId="0" borderId="78" pivotButton="0" quotePrefix="0" xfId="0"/>
  </cellXfs>
  <cellStyles count="3">
    <cellStyle name="Normal" xfId="0" builtinId="0"/>
    <cellStyle name="Porcentaje" xfId="1" builtinId="5"/>
    <cellStyle name="Hipervínculo" xfId="2" builtinId="8"/>
  </cellStyles>
  <dxfs count="4">
    <dxf>
      <fill>
        <patternFill>
          <bgColor rgb="FF00B050"/>
        </patternFill>
      </fill>
    </dxf>
    <dxf>
      <fill>
        <patternFill>
          <bgColor rgb="FFFFFF00"/>
        </patternFill>
      </fill>
    </dxf>
    <dxf>
      <fill>
        <patternFill>
          <bgColor rgb="FFFF0000"/>
        </patternFill>
      </fill>
    </dxf>
    <dxf>
      <fill>
        <patternFill>
          <bgColor rgb="FF00B0F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externalLink" Target="/xl/externalLinks/externalLink1.xml" Id="rId8"/><Relationship Type="http://schemas.openxmlformats.org/officeDocument/2006/relationships/styles" Target="styles.xml" Id="rId9"/><Relationship Type="http://schemas.openxmlformats.org/officeDocument/2006/relationships/theme" Target="theme/theme1.xml" Id="rId10"/></Relationships>
</file>

<file path=xl/charts/chart1.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'AAA-1'!$D$46:$E$46</f>
              <strCache>
                <ptCount val="2"/>
                <pt idx="0">
                  <v>JUNIO</v>
                </pt>
                <pt idx="1">
                  <v>DICIEMBRE</v>
                </pt>
              </strCache>
            </strRef>
          </cat>
          <val>
            <numRef>
              <f>'AAA-1'!$D$49:$E$49</f>
              <numCache>
                <formatCode>0%</formatCode>
                <ptCount val="2"/>
                <pt idx="0">
                  <v>1</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'AAA-1'!$D$46:$E$46</f>
              <strCache>
                <ptCount val="2"/>
                <pt idx="0">
                  <v>JUNIO</v>
                </pt>
                <pt idx="1">
                  <v>DICIEMBRE</v>
                </pt>
              </strCache>
            </strRef>
          </cat>
          <val>
            <numRef>
              <f>'AAA-1'!$D$50:$E$50</f>
              <numCache>
                <formatCode>0%</formatCode>
                <ptCount val="2"/>
                <pt idx="0">
                  <v>1</v>
                </pt>
                <pt idx="1">
                  <v>1</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'AAA-5'!$D$46:$E$46</f>
              <strCache>
                <ptCount val="2"/>
                <pt idx="0">
                  <v>JUNIO</v>
                </pt>
                <pt idx="1">
                  <v>DICIEMBRE</v>
                </pt>
              </strCache>
            </strRef>
          </cat>
          <val>
            <numRef>
              <f>'AAA-5'!$D$49:$E$49</f>
              <numCache>
                <formatCode>0%</formatCode>
                <ptCount val="2"/>
                <pt idx="0">
                  <v>0.05841121495327103</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'AAA-5'!$D$46:$E$46</f>
              <strCache>
                <ptCount val="2"/>
                <pt idx="0">
                  <v>JUNIO</v>
                </pt>
                <pt idx="1">
                  <v>DICIEMBRE</v>
                </pt>
              </strCache>
            </strRef>
          </cat>
          <val>
            <numRef>
              <f>'AAA-5'!$D$50:$E$50</f>
              <numCache>
                <formatCode>0%</formatCode>
                <ptCount val="2"/>
                <pt idx="0">
                  <v>0.5</v>
                </pt>
                <pt idx="1">
                  <v>1</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'AAA-9'!$D$46:$E$46</f>
              <strCache>
                <ptCount val="2"/>
                <pt idx="0">
                  <v>JUNIO</v>
                </pt>
                <pt idx="1">
                  <v>DICIEMBRE</v>
                </pt>
              </strCache>
            </strRef>
          </cat>
          <val>
            <numRef>
              <f>'AAA-9'!$D$49:$E$49</f>
              <numCache>
                <formatCode>0%</formatCode>
                <ptCount val="2"/>
                <pt idx="0">
                  <v>0.006626506024096385</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'AAA-9'!$D$46:$E$46</f>
              <strCache>
                <ptCount val="2"/>
                <pt idx="0">
                  <v>JUNIO</v>
                </pt>
                <pt idx="1">
                  <v>DICIEMBRE</v>
                </pt>
              </strCache>
            </strRef>
          </cat>
          <val>
            <numRef>
              <f>'AAA-9'!$D$50:$E$50</f>
              <numCache>
                <formatCode>0%</formatCode>
                <ptCount val="2"/>
                <pt idx="0">
                  <v>0.5</v>
                </pt>
                <pt idx="1">
                  <v>1</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omments/comment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s>
</file>

<file path=xl/drawings/_rels/drawing2.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5.png" Id="rId2"/><Relationship Type="http://schemas.openxmlformats.org/officeDocument/2006/relationships/image" Target="/xl/media/image6.png" Id="rId3"/></Relationships>
</file>

<file path=xl/drawings/_rels/drawing3.xml.rels><Relationships xmlns="http://schemas.openxmlformats.org/package/2006/relationships"><Relationship Type="http://schemas.openxmlformats.org/officeDocument/2006/relationships/chart" Target="/xl/charts/chart2.xml" Id="rId1"/><Relationship Type="http://schemas.openxmlformats.org/officeDocument/2006/relationships/image" Target="/xl/media/image7.png" Id="rId2"/><Relationship Type="http://schemas.openxmlformats.org/officeDocument/2006/relationships/image" Target="/xl/media/image8.png" Id="rId3"/></Relationships>
</file>

<file path=xl/drawings/_rels/drawing4.xml.rels><Relationships xmlns="http://schemas.openxmlformats.org/package/2006/relationships"><Relationship Type="http://schemas.openxmlformats.org/officeDocument/2006/relationships/chart" Target="/xl/charts/chart3.xml" Id="rId1"/><Relationship Type="http://schemas.openxmlformats.org/officeDocument/2006/relationships/image" Target="/xl/media/image9.png" Id="rId2"/><Relationship Type="http://schemas.openxmlformats.org/officeDocument/2006/relationships/image" Target="/xl/media/image10.png" Id="rId3"/></Relationships>
</file>

<file path=xl/drawings/_rels/drawing5.xml.rels><Relationships xmlns="http://schemas.openxmlformats.org/package/2006/relationships"><Relationship Type="http://schemas.openxmlformats.org/officeDocument/2006/relationships/image" Target="/xl/media/image11.png" Id="rId1"/></Relationships>
</file>

<file path=xl/drawings/_rels/drawing6.xml.rels><Relationships xmlns="http://schemas.openxmlformats.org/package/2006/relationships"><Relationship Type="http://schemas.openxmlformats.org/officeDocument/2006/relationships/image" Target="/xl/media/image12.png" Id="rId1"/></Relationships>
</file>

<file path=xl/drawings/drawing1.xml><?xml version="1.0" encoding="utf-8"?>
<wsDr xmlns="http://schemas.openxmlformats.org/drawingml/2006/spreadsheetDrawing">
  <twoCellAnchor editAs="oneCell">
    <from>
      <col>1</col>
      <colOff>979715</colOff>
      <row>1</row>
      <rowOff>95249</rowOff>
    </from>
    <to>
      <col>2</col>
      <colOff>359355</colOff>
      <row>4</row>
      <rowOff>231322</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074965" y="285749"/>
          <a:ext cx="808390" cy="1211037"/>
        </a:xfrm>
        <a:prstGeom xmlns:a="http://schemas.openxmlformats.org/drawingml/2006/main" prst="rect">
          <avLst/>
        </a:prstGeom>
        <a:ln xmlns:a="http://schemas.openxmlformats.org/drawingml/2006/main">
          <a:prstDash val="solid"/>
        </a:ln>
      </spPr>
    </pic>
    <clientData/>
  </twoCellAnchor>
  <twoCellAnchor editAs="oneCell">
    <from>
      <col>20</col>
      <colOff>287351</colOff>
      <row>42</row>
      <rowOff>108857</rowOff>
    </from>
    <to>
      <col>20</col>
      <colOff>735587</colOff>
      <row>42</row>
      <rowOff>666626</rowOff>
    </to>
    <pic>
      <nvPicPr>
        <cNvPr id="6" name="Imagen 5">
          <a:hlinkClick xmlns:a="http://schemas.openxmlformats.org/drawingml/2006/main" xmlns:r="http://schemas.openxmlformats.org/officeDocument/2006/relationships" r:id="rId2"/>
        </cNvPr>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27460815" y="22356536"/>
          <a:ext cx="448236" cy="557769"/>
        </a:xfrm>
        <a:prstGeom xmlns:a="http://schemas.openxmlformats.org/drawingml/2006/main" prst="rect">
          <avLst/>
        </a:prstGeom>
        <a:ln xmlns:a="http://schemas.openxmlformats.org/drawingml/2006/main">
          <a:prstDash val="solid"/>
        </a:ln>
      </spPr>
    </pic>
    <clientData/>
  </twoCellAnchor>
  <twoCellAnchor editAs="oneCell">
    <from>
      <col>20</col>
      <colOff>226373</colOff>
      <row>16</row>
      <rowOff>525731</rowOff>
    </from>
    <to>
      <col>20</col>
      <colOff>693964</colOff>
      <row>17</row>
      <rowOff>95249</rowOff>
    </to>
    <pic>
      <nvPicPr>
        <cNvPr id="8" name="Imagen 7">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27399837" y="7723910"/>
          <a:ext cx="467591" cy="522018"/>
        </a:xfrm>
        <a:prstGeom xmlns:a="http://schemas.openxmlformats.org/drawingml/2006/main" prst="rect">
          <avLst/>
        </a:prstGeom>
        <a:ln xmlns:a="http://schemas.openxmlformats.org/drawingml/2006/main">
          <a:prstDash val="solid"/>
        </a:ln>
      </spPr>
    </pic>
    <clientData/>
  </twoCellAnchor>
  <twoCellAnchor editAs="oneCell">
    <from>
      <col>20</col>
      <colOff>233796</colOff>
      <row>24</row>
      <rowOff>503463</rowOff>
    </from>
    <to>
      <col>20</col>
      <colOff>680358</colOff>
      <row>25</row>
      <rowOff>83996</rowOff>
    </to>
    <pic>
      <nvPicPr>
        <cNvPr id="9" name="Imagen 8">
          <a:hlinkClick xmlns:a="http://schemas.openxmlformats.org/drawingml/2006/main" xmlns:r="http://schemas.openxmlformats.org/officeDocument/2006/relationships" r:id="rId5"/>
        </cNvPr>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27407260" y="15131142"/>
          <a:ext cx="446562" cy="533033"/>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1</col>
      <colOff>158750</colOff>
      <row>1</row>
      <rowOff>63500</rowOff>
    </from>
    <to>
      <col>1</col>
      <colOff>730250</colOff>
      <row>4</row>
      <rowOff>125905</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520700" y="254000"/>
          <a:ext cx="571500" cy="862505"/>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171450</colOff>
      <row>1</row>
      <rowOff>47625</rowOff>
    </from>
    <to>
      <col>1</col>
      <colOff>638175</colOff>
      <row>4</row>
      <rowOff>137218</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447675" y="238125"/>
          <a:ext cx="466725" cy="699193"/>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AAA%20APOYO%20ACAD&#201;MICO/ESGr027_V8-AAA.xlsm" TargetMode="External" Id="rId2"/></Relationships>
</file>

<file path=xl/externalLinks/externalLink1.xml><?xml version="1.0" encoding="utf-8"?>
<externalLink xmlns="http://schemas.openxmlformats.org/spreadsheetml/2006/main">
  <externalBook xmlns:r="http://schemas.openxmlformats.org/officeDocument/2006/relationships" r:id="rId1">
    <sheetNames>
      <sheetName val="MATRIZ DE INDICADORES"/>
      <sheetName val="AAA-1"/>
      <sheetName val="AAA-2"/>
      <sheetName val="AAA-5"/>
      <sheetName val="AAA-9"/>
      <sheetName val="AAA-11 Inacti"/>
      <sheetName val="AAA-12 Inacti"/>
      <sheetName val="ACTUALIZACIONES"/>
      <sheetName val="ITEM"/>
    </sheetNames>
    <sheetDataSet>
      <sheetData sheetId="0" refreshError="1"/>
      <sheetData sheetId="1">
        <row r="47">
          <cell r="D47">
            <v>1</v>
          </cell>
        </row>
      </sheetData>
      <sheetData sheetId="2">
        <row r="45">
          <cell r="D45">
            <v>0.5</v>
          </cell>
        </row>
      </sheetData>
      <sheetData sheetId="3">
        <row r="50">
          <cell r="D50">
            <v>0.5</v>
          </cell>
        </row>
      </sheetData>
      <sheetData sheetId="4">
        <row r="50">
          <cell r="D50">
            <v>0.5</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3.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4.xml.rels><Relationships xmlns="http://schemas.openxmlformats.org/package/2006/relationships"><Relationship Type="http://schemas.openxmlformats.org/officeDocument/2006/relationships/drawing" Target="/xl/drawings/drawing4.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_rels/sheet6.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codeName="Hoja1">
    <tabColor rgb="FF0F3D38"/>
    <outlinePr summaryBelow="1" summaryRight="1"/>
    <pageSetUpPr fitToPage="1"/>
  </sheetPr>
  <dimension ref="A1:AU105"/>
  <sheetViews>
    <sheetView tabSelected="1" view="pageBreakPreview" zoomScaleNormal="55" zoomScaleSheetLayoutView="100" workbookViewId="0">
      <selection activeCell="X14" sqref="X14"/>
    </sheetView>
  </sheetViews>
  <sheetFormatPr baseColWidth="10" defaultColWidth="11.42578125" defaultRowHeight="15"/>
  <cols>
    <col width="1.42578125" customWidth="1" style="40" min="1" max="1"/>
    <col width="21.42578125" customWidth="1" style="46" min="2" max="2"/>
    <col width="20.42578125" customWidth="1" style="47" min="3" max="3"/>
    <col width="25.5703125" customWidth="1" style="48" min="4" max="4"/>
    <col width="26.7109375" customWidth="1" style="46" min="5" max="7"/>
    <col width="20.42578125" customWidth="1" style="47" min="8" max="17"/>
    <col width="22.140625" customWidth="1" style="49" min="18" max="18"/>
    <col width="16.140625" customWidth="1" style="40" min="19" max="20"/>
    <col width="13" customWidth="1" style="40" min="21" max="21"/>
    <col width="2.5703125" customWidth="1" style="50" min="22" max="22"/>
    <col width="11.42578125" customWidth="1" style="40" min="23" max="47"/>
    <col width="11.42578125" customWidth="1" style="41" min="48" max="16384"/>
  </cols>
  <sheetData>
    <row r="1">
      <c r="A1" s="35" t="n"/>
      <c r="B1" s="36" t="n"/>
      <c r="C1" s="162" t="n"/>
      <c r="D1" s="37" t="n"/>
      <c r="E1" s="36" t="n"/>
      <c r="F1" s="36" t="n"/>
      <c r="G1" s="36" t="n"/>
      <c r="H1" s="162" t="n"/>
      <c r="I1" s="162" t="n"/>
      <c r="J1" s="162" t="n"/>
      <c r="K1" s="162" t="n"/>
      <c r="L1" s="162" t="n"/>
      <c r="M1" s="162" t="n"/>
      <c r="N1" s="162" t="n"/>
      <c r="O1" s="162" t="n"/>
      <c r="P1" s="162" t="n"/>
      <c r="Q1" s="162" t="n"/>
      <c r="R1" s="38" t="n"/>
      <c r="S1" s="35" t="n"/>
      <c r="T1" s="35" t="n"/>
      <c r="U1" s="35" t="n"/>
      <c r="V1" s="39" t="n"/>
    </row>
    <row r="2" ht="27" customHeight="1">
      <c r="A2" s="35" t="n"/>
      <c r="B2" s="352" t="n"/>
      <c r="C2" s="353" t="n"/>
      <c r="D2" s="218" t="inlineStr">
        <is>
          <t>MACROPROCESO ESTRATÉGICO</t>
        </is>
      </c>
      <c r="E2" s="354" t="n"/>
      <c r="F2" s="354" t="n"/>
      <c r="G2" s="354" t="n"/>
      <c r="H2" s="354" t="n"/>
      <c r="I2" s="354" t="n"/>
      <c r="J2" s="354" t="n"/>
      <c r="K2" s="354" t="n"/>
      <c r="L2" s="354" t="n"/>
      <c r="M2" s="354" t="n"/>
      <c r="N2" s="354" t="n"/>
      <c r="O2" s="354" t="n"/>
      <c r="P2" s="354" t="n"/>
      <c r="Q2" s="354" t="n"/>
      <c r="R2" s="355" t="n"/>
      <c r="S2" s="197" t="inlineStr">
        <is>
          <t>CÓDIGO: ESGr027</t>
        </is>
      </c>
      <c r="T2" s="356" t="n"/>
      <c r="U2" s="357" t="n"/>
      <c r="V2" s="39" t="inlineStr">
        <is>
          <t xml:space="preserve"> </t>
        </is>
      </c>
    </row>
    <row r="3" ht="34.5" customHeight="1">
      <c r="A3" s="35" t="n"/>
      <c r="B3" s="358" t="n"/>
      <c r="D3" s="218" t="inlineStr">
        <is>
          <t>PROCESO GESTIÓN SISTEMAS INTEGRADOS - CALIDAD</t>
        </is>
      </c>
      <c r="E3" s="354" t="n"/>
      <c r="F3" s="354" t="n"/>
      <c r="G3" s="354" t="n"/>
      <c r="H3" s="354" t="n"/>
      <c r="I3" s="354" t="n"/>
      <c r="J3" s="354" t="n"/>
      <c r="K3" s="354" t="n"/>
      <c r="L3" s="354" t="n"/>
      <c r="M3" s="354" t="n"/>
      <c r="N3" s="354" t="n"/>
      <c r="O3" s="354" t="n"/>
      <c r="P3" s="354" t="n"/>
      <c r="Q3" s="354" t="n"/>
      <c r="R3" s="355" t="n"/>
      <c r="S3" s="197" t="inlineStr">
        <is>
          <t>VERSIÓN: 10</t>
        </is>
      </c>
      <c r="T3" s="356" t="n"/>
      <c r="U3" s="357" t="n"/>
      <c r="V3" s="39" t="n"/>
    </row>
    <row r="4" ht="23.25" customHeight="1">
      <c r="A4" s="35" t="n"/>
      <c r="B4" s="358" t="n"/>
      <c r="D4" s="218" t="inlineStr">
        <is>
          <t>MATRIZ Y FICHA DE MEDICIÓN DE INDICADORES Y SEGUIMIENTO A LOS PROCESOS DE GESTIÓN</t>
        </is>
      </c>
      <c r="E4" s="359" t="n"/>
      <c r="F4" s="359" t="n"/>
      <c r="G4" s="359" t="n"/>
      <c r="H4" s="359" t="n"/>
      <c r="I4" s="359" t="n"/>
      <c r="J4" s="359" t="n"/>
      <c r="K4" s="359" t="n"/>
      <c r="L4" s="359" t="n"/>
      <c r="M4" s="359" t="n"/>
      <c r="N4" s="359" t="n"/>
      <c r="O4" s="359" t="n"/>
      <c r="P4" s="359" t="n"/>
      <c r="Q4" s="359" t="n"/>
      <c r="R4" s="360" t="n"/>
      <c r="S4" s="199" t="inlineStr">
        <is>
          <t>VIGENCIA: 2026-02-26</t>
        </is>
      </c>
      <c r="T4" s="356" t="n"/>
      <c r="U4" s="357" t="n"/>
      <c r="V4" s="39" t="n"/>
    </row>
    <row r="5" ht="25.5" customHeight="1">
      <c r="A5" s="35" t="n"/>
      <c r="B5" s="361" t="n"/>
      <c r="C5" s="362" t="n"/>
      <c r="D5" s="363" t="n"/>
      <c r="E5" s="364" t="n"/>
      <c r="F5" s="364" t="n"/>
      <c r="G5" s="364" t="n"/>
      <c r="H5" s="364" t="n"/>
      <c r="I5" s="364" t="n"/>
      <c r="J5" s="364" t="n"/>
      <c r="K5" s="364" t="n"/>
      <c r="L5" s="364" t="n"/>
      <c r="M5" s="364" t="n"/>
      <c r="N5" s="364" t="n"/>
      <c r="O5" s="364" t="n"/>
      <c r="P5" s="364" t="n"/>
      <c r="Q5" s="364" t="n"/>
      <c r="R5" s="365" t="n"/>
      <c r="S5" s="197" t="inlineStr">
        <is>
          <t>PÁGINA: 1 de 4</t>
        </is>
      </c>
      <c r="T5" s="356" t="n"/>
      <c r="U5" s="357" t="n"/>
      <c r="V5" s="39" t="n"/>
    </row>
    <row r="6" ht="11.25" customHeight="1">
      <c r="A6" s="35" t="n"/>
      <c r="B6" s="42" t="n"/>
      <c r="C6" s="162" t="n"/>
      <c r="D6" s="37" t="n"/>
      <c r="E6" s="36" t="n"/>
      <c r="F6" s="36" t="n"/>
      <c r="G6" s="36" t="n"/>
      <c r="H6" s="162" t="n"/>
      <c r="I6" s="162" t="n"/>
      <c r="J6" s="162" t="n"/>
      <c r="K6" s="162" t="n"/>
      <c r="L6" s="162" t="n"/>
      <c r="M6" s="162" t="n"/>
      <c r="N6" s="162" t="n"/>
      <c r="O6" s="162" t="n"/>
      <c r="P6" s="162" t="n"/>
      <c r="Q6" s="162" t="n"/>
      <c r="R6" s="38" t="n"/>
      <c r="S6" s="35" t="n"/>
      <c r="T6" s="35" t="n"/>
      <c r="U6" s="35" t="n"/>
      <c r="V6" s="39" t="n"/>
    </row>
    <row r="7" ht="15" customHeight="1">
      <c r="A7" s="35" t="n"/>
      <c r="B7" s="42" t="n"/>
      <c r="C7" s="162" t="n"/>
      <c r="D7" s="162" t="n"/>
      <c r="E7" s="162" t="n"/>
      <c r="F7" s="162" t="n"/>
      <c r="G7" s="162" t="n"/>
      <c r="H7" s="162" t="n"/>
      <c r="I7" s="162" t="n"/>
      <c r="J7" s="162" t="n"/>
      <c r="K7" s="162" t="n"/>
      <c r="L7" s="162" t="n"/>
      <c r="M7" s="162" t="n"/>
      <c r="N7" s="162" t="n"/>
      <c r="O7" s="162" t="n"/>
      <c r="P7" s="162" t="n"/>
      <c r="Q7" s="366" t="inlineStr">
        <is>
          <t>FECHA DE ACTUALIZACIÓN:</t>
        </is>
      </c>
      <c r="R7" s="367" t="n"/>
      <c r="S7" s="51" t="inlineStr">
        <is>
          <t>AÑO</t>
        </is>
      </c>
      <c r="T7" s="51" t="inlineStr">
        <is>
          <t>MES</t>
        </is>
      </c>
      <c r="U7" s="51" t="inlineStr">
        <is>
          <t>DÍA</t>
        </is>
      </c>
      <c r="V7" s="39" t="n"/>
    </row>
    <row r="8" ht="15" customHeight="1">
      <c r="A8" s="35" t="n"/>
      <c r="B8" s="42" t="n"/>
      <c r="C8" s="162" t="n"/>
      <c r="D8" s="162" t="n"/>
      <c r="E8" s="162" t="n"/>
      <c r="F8" s="162" t="n"/>
      <c r="G8" s="162" t="n"/>
      <c r="H8" s="162" t="n"/>
      <c r="I8" s="162" t="n"/>
      <c r="J8" s="162" t="n"/>
      <c r="K8" s="162" t="n"/>
      <c r="L8" s="162" t="n"/>
      <c r="M8" s="162" t="n"/>
      <c r="N8" s="162" t="n"/>
      <c r="O8" s="162" t="n"/>
      <c r="P8" s="162" t="n"/>
      <c r="Q8" s="368" t="n"/>
      <c r="R8" s="367" t="n"/>
      <c r="S8" s="14" t="n">
        <v>2026</v>
      </c>
      <c r="T8" s="14" t="n">
        <v>7</v>
      </c>
      <c r="U8" s="14" t="n">
        <v>14</v>
      </c>
      <c r="V8" s="39" t="n"/>
    </row>
    <row r="9" ht="11.25" customHeight="1">
      <c r="A9" s="35" t="n"/>
      <c r="B9" s="42" t="n"/>
      <c r="C9" s="162" t="n"/>
      <c r="D9" s="37" t="n"/>
      <c r="E9" s="36" t="n"/>
      <c r="F9" s="36" t="n"/>
      <c r="G9" s="36" t="n"/>
      <c r="H9" s="162" t="n"/>
      <c r="I9" s="162" t="n"/>
      <c r="J9" s="162" t="n"/>
      <c r="K9" s="162" t="n"/>
      <c r="L9" s="162" t="n"/>
      <c r="M9" s="162" t="n"/>
      <c r="N9" s="162" t="n"/>
      <c r="O9" s="162" t="n"/>
      <c r="P9" s="162" t="n"/>
      <c r="Q9" s="162" t="n"/>
      <c r="R9" s="38" t="n"/>
      <c r="S9" s="162" t="n"/>
      <c r="T9" s="162" t="n"/>
      <c r="U9" s="162" t="n"/>
      <c r="V9" s="39" t="n"/>
    </row>
    <row r="10">
      <c r="A10" s="35" t="n"/>
      <c r="B10" s="369" t="inlineStr">
        <is>
          <t>ALINEACIÓN DE LOS INDICADORES CON LOS DOCUMENTOS ESTRATÉGICOS Y LOS OBJETIVOS DE LOS SISTEMAS DE GESTIÓN</t>
        </is>
      </c>
      <c r="C10" s="353" t="n"/>
      <c r="D10" s="353" t="n"/>
      <c r="E10" s="353" t="n"/>
      <c r="F10" s="353" t="n"/>
      <c r="G10" s="353" t="n"/>
      <c r="H10" s="353" t="n"/>
      <c r="I10" s="353" t="n"/>
      <c r="J10" s="353" t="n"/>
      <c r="K10" s="353" t="n"/>
      <c r="L10" s="353" t="n"/>
      <c r="M10" s="353" t="n"/>
      <c r="N10" s="353" t="n"/>
      <c r="O10" s="353" t="n"/>
      <c r="P10" s="353" t="n"/>
      <c r="Q10" s="353" t="n"/>
      <c r="R10" s="353" t="n"/>
      <c r="S10" s="353" t="n"/>
      <c r="T10" s="353" t="n"/>
      <c r="U10" s="370" t="n"/>
      <c r="V10" s="39" t="n"/>
    </row>
    <row r="11">
      <c r="A11" s="35" t="n"/>
      <c r="B11" s="358" t="n"/>
      <c r="U11" s="371" t="n"/>
      <c r="V11" s="39" t="n"/>
    </row>
    <row r="12" ht="72.75" customFormat="1" customHeight="1" s="45">
      <c r="A12" s="43" t="n"/>
      <c r="B12" s="90" t="inlineStr">
        <is>
          <t>PROCESO GESTIÓN</t>
        </is>
      </c>
      <c r="C12" s="90" t="inlineStr">
        <is>
          <t>FRENTES DEL PLAN ESTRATÉGICO</t>
        </is>
      </c>
      <c r="D12" s="52" t="inlineStr">
        <is>
          <t>LINEAMIENTOS DE LA POLÍTICA DEL SISTEMA DE GESTIÓN</t>
        </is>
      </c>
      <c r="E12" s="52" t="inlineStr">
        <is>
          <t>OBJETIVOS  DEL SISTEMA DE GESTIÓN</t>
        </is>
      </c>
      <c r="F12" s="90" t="inlineStr">
        <is>
          <t>OBJETIVO GENERAL DEL PROCESO</t>
        </is>
      </c>
      <c r="G12" s="90" t="inlineStr">
        <is>
          <t>OBJETIVOS ESPECÍFICOS</t>
        </is>
      </c>
      <c r="H12" s="90" t="inlineStr">
        <is>
          <t>NOMBRE INDICADOR</t>
        </is>
      </c>
      <c r="I12" s="90" t="inlineStr">
        <is>
          <t>FÓRMULA</t>
        </is>
      </c>
      <c r="J12" s="90" t="inlineStr">
        <is>
          <t>TIPO DE INDICADOR</t>
        </is>
      </c>
      <c r="K12" s="90" t="inlineStr">
        <is>
          <t>FRECUENCIA 
MEDICIÓN</t>
        </is>
      </c>
      <c r="L12" s="90" t="inlineStr">
        <is>
          <t>META</t>
        </is>
      </c>
      <c r="M12" s="90" t="inlineStr">
        <is>
          <t>ACTIVIDADE(S) A DESARROLLAR</t>
        </is>
      </c>
      <c r="N12" s="90" t="inlineStr">
        <is>
          <t>RESPONSABLE DE LA ACTIVIDAD</t>
        </is>
      </c>
      <c r="O12" s="90" t="inlineStr">
        <is>
          <t>¿QUÉ RECURSOS SE REQUIEREN?</t>
        </is>
      </c>
      <c r="P12" s="90" t="inlineStr">
        <is>
          <t>FECHA EJECUCIÓN DE ACTIVIDADES</t>
        </is>
      </c>
      <c r="Q12" s="90" t="inlineStr">
        <is>
          <t>EVIDENCIA</t>
        </is>
      </c>
      <c r="R12" s="90" t="inlineStr">
        <is>
          <t>¿CUÁNDO FINALIZARÁ?</t>
        </is>
      </c>
      <c r="S12" s="372" t="inlineStr">
        <is>
          <t xml:space="preserve">RESULTADO </t>
        </is>
      </c>
      <c r="T12" s="372" t="inlineStr">
        <is>
          <t>NIVEL OBTENIDO</t>
        </is>
      </c>
      <c r="U12" s="373" t="inlineStr">
        <is>
          <t>ACCESO</t>
        </is>
      </c>
      <c r="V12" s="39" t="n"/>
      <c r="W12" s="44" t="n"/>
      <c r="X12" s="44" t="n"/>
      <c r="Y12" s="44" t="n"/>
      <c r="Z12" s="44" t="n"/>
      <c r="AA12" s="44" t="n"/>
      <c r="AB12" s="44" t="n"/>
      <c r="AC12" s="44" t="n"/>
      <c r="AD12" s="44" t="n"/>
      <c r="AE12" s="44" t="n"/>
      <c r="AF12" s="44" t="n"/>
      <c r="AG12" s="44" t="n"/>
      <c r="AH12" s="44" t="n"/>
      <c r="AI12" s="44" t="n"/>
      <c r="AJ12" s="44" t="n"/>
      <c r="AK12" s="44" t="n"/>
      <c r="AL12" s="44" t="n"/>
      <c r="AM12" s="44" t="n"/>
      <c r="AN12" s="44" t="n"/>
      <c r="AO12" s="44" t="n"/>
      <c r="AP12" s="44" t="n"/>
      <c r="AQ12" s="44" t="n"/>
      <c r="AR12" s="44" t="n"/>
      <c r="AS12" s="44" t="n"/>
      <c r="AT12" s="44" t="n"/>
      <c r="AU12" s="44" t="n"/>
    </row>
    <row r="13">
      <c r="A13" s="35" t="n"/>
      <c r="B13" s="374" t="n"/>
      <c r="C13" s="374" t="n"/>
      <c r="D13" s="15" t="inlineStr">
        <is>
          <t>CALIDAD</t>
        </is>
      </c>
      <c r="E13" s="15" t="inlineStr">
        <is>
          <t>CALIDAD</t>
        </is>
      </c>
      <c r="F13" s="374" t="n"/>
      <c r="G13" s="374" t="n"/>
      <c r="H13" s="374" t="n"/>
      <c r="I13" s="374" t="n"/>
      <c r="J13" s="374" t="n"/>
      <c r="K13" s="374" t="n"/>
      <c r="L13" s="374" t="n"/>
      <c r="M13" s="374" t="n"/>
      <c r="N13" s="374" t="n"/>
      <c r="O13" s="374" t="n"/>
      <c r="P13" s="374" t="n"/>
      <c r="Q13" s="374" t="n"/>
      <c r="R13" s="374" t="n"/>
      <c r="S13" s="361" t="n"/>
      <c r="T13" s="361" t="n"/>
      <c r="U13" s="375" t="n"/>
      <c r="V13" s="39" t="n"/>
    </row>
    <row r="14" ht="135" customHeight="1">
      <c r="A14" s="35" t="n"/>
      <c r="B14" s="243" t="inlineStr">
        <is>
          <t>Apoyo Académico</t>
        </is>
      </c>
      <c r="C14" s="256" t="inlineStr">
        <is>
          <t>Frente Estratégico I: Campo Multidimensional de Aprendizaje (CMA)</t>
        </is>
      </c>
      <c r="D14" s="256" t="inlineStr">
        <is>
          <t>La satisfacción de las necesidades y expectativas de la comunidad universitaria a través de la  adopción del campo multidimensional de aprendizaje</t>
        </is>
      </c>
      <c r="E14" s="256" t="inlineStr">
        <is>
          <t>2. Lograr la acreditación de programas y la acreditación institucional de acuerdo a la planificación de las metas  institucionales resultantes de los ejercicios de autoevaluación y acreditación</t>
        </is>
      </c>
      <c r="F14" s="376" t="inlineStr">
        <is>
          <t>Asegurar la prestación de espacios académicos, elementos educativos y la ejecución de los recursos asignados a la Unidad de Apoyo Académico, con el fin de contribuir al desarrollo de los procesos de la academia.</t>
        </is>
      </c>
      <c r="G14" s="256" t="inlineStr">
        <is>
          <t>Asegurar la disponibilidad y suficiencia de la totalidad de los recursos asignados a la Unidad de Apoyo Académico que permita llevar el seguimiento a la usabilidad, para el desarrollo de las actividades de la academia durante la vigencia.</t>
        </is>
      </c>
      <c r="H14" s="255" t="inlineStr">
        <is>
          <t>Disponibilidad de Softwares Académicos de la Unidad de Apoyo Academico</t>
        </is>
      </c>
      <c r="I14" s="256" t="inlineStr">
        <is>
          <t>Número de licencias que mantienen en continuidad en el periodo académico * 100/Número total de licencias adquiridas</t>
        </is>
      </c>
      <c r="J14" s="256" t="inlineStr">
        <is>
          <t>Acreditación</t>
        </is>
      </c>
      <c r="K14" s="256" t="inlineStr">
        <is>
          <t>Semestral</t>
        </is>
      </c>
      <c r="L14" s="271" t="n">
        <v>1</v>
      </c>
      <c r="M14" s="91" t="inlineStr">
        <is>
          <t>Planificar el cronograma para la apertura del aplicativo entorno a la adquisición de los Software académicos de acuerdo a la necesidad de la academia</t>
        </is>
      </c>
      <c r="N14" s="91" t="inlineStr">
        <is>
          <t>Jefatura de Apoyo Académico</t>
        </is>
      </c>
      <c r="O14" s="91" t="inlineStr">
        <is>
          <t>Recurso Humano
Office 365</t>
        </is>
      </c>
      <c r="P14" s="92" t="n">
        <v>45992</v>
      </c>
      <c r="Q14" s="93" t="inlineStr">
        <is>
          <t>Cronograma</t>
        </is>
      </c>
      <c r="R14" s="377" t="n">
        <v>2026</v>
      </c>
      <c r="S14" s="242">
        <f>'[1]AAA-1'!D47</f>
        <v/>
      </c>
      <c r="T14" s="348" t="inlineStr">
        <is>
          <t>Excelente</t>
        </is>
      </c>
      <c r="U14" s="378" t="inlineStr">
        <is>
          <t>AAA-1</t>
        </is>
      </c>
      <c r="V14" s="39" t="n"/>
    </row>
    <row r="15" ht="90" customHeight="1">
      <c r="A15" s="35" t="n"/>
      <c r="B15" s="379" t="n"/>
      <c r="C15" s="379" t="n"/>
      <c r="D15" s="379" t="n"/>
      <c r="E15" s="379" t="n"/>
      <c r="F15" s="368" t="n"/>
      <c r="G15" s="379" t="n"/>
      <c r="H15" s="367" t="n"/>
      <c r="I15" s="379" t="n"/>
      <c r="J15" s="379" t="n"/>
      <c r="K15" s="379" t="n"/>
      <c r="L15" s="379" t="n"/>
      <c r="M15" s="91" t="inlineStr">
        <is>
          <t>Aperturar en el aplicativo la relación de las fechas de recepción de solicitudes de Software académico</t>
        </is>
      </c>
      <c r="N15" s="91" t="inlineStr">
        <is>
          <t>Jefatura de Apoyo Académico</t>
        </is>
      </c>
      <c r="O15" s="91" t="inlineStr">
        <is>
          <t>Recurso Humano
Office 365</t>
        </is>
      </c>
      <c r="P15" s="91" t="inlineStr">
        <is>
          <t>I SEMESTRE 2026</t>
        </is>
      </c>
      <c r="Q15" s="91" t="inlineStr">
        <is>
          <t>Solicitudes realizadas en el aplicativo</t>
        </is>
      </c>
      <c r="R15" s="379" t="n"/>
      <c r="S15" s="367" t="n"/>
      <c r="T15" s="379" t="n"/>
      <c r="U15" s="367" t="n"/>
      <c r="V15" s="39" t="n"/>
    </row>
    <row r="16" ht="45" customHeight="1">
      <c r="A16" s="35" t="n"/>
      <c r="B16" s="379" t="n"/>
      <c r="C16" s="379" t="n"/>
      <c r="D16" s="379" t="n"/>
      <c r="E16" s="379" t="n"/>
      <c r="F16" s="368" t="n"/>
      <c r="G16" s="379" t="n"/>
      <c r="H16" s="367" t="n"/>
      <c r="I16" s="379" t="n"/>
      <c r="J16" s="379" t="n"/>
      <c r="K16" s="379" t="n"/>
      <c r="L16" s="379" t="n"/>
      <c r="M16" s="91" t="inlineStr">
        <is>
          <t>Validar las solicitudes realizadas en el aplicativo</t>
        </is>
      </c>
      <c r="N16" s="91" t="inlineStr">
        <is>
          <t>Jefatura de Apoyo Académico</t>
        </is>
      </c>
      <c r="O16" s="91" t="inlineStr">
        <is>
          <t>Recurso Humano
Office 365</t>
        </is>
      </c>
      <c r="P16" s="91" t="inlineStr">
        <is>
          <t>I SEMESTRE 2026</t>
        </is>
      </c>
      <c r="Q16" s="91" t="inlineStr">
        <is>
          <t>Solicitudes realizadas en el aplicativo</t>
        </is>
      </c>
      <c r="R16" s="379" t="n"/>
      <c r="S16" s="367" t="n"/>
      <c r="T16" s="379" t="n"/>
      <c r="U16" s="367" t="n"/>
      <c r="V16" s="39" t="n"/>
    </row>
    <row r="17" ht="75" customHeight="1">
      <c r="A17" s="35" t="n"/>
      <c r="B17" s="379" t="n"/>
      <c r="C17" s="379" t="n"/>
      <c r="D17" s="379" t="n"/>
      <c r="E17" s="379" t="n"/>
      <c r="F17" s="368" t="n"/>
      <c r="G17" s="379" t="n"/>
      <c r="H17" s="367" t="n"/>
      <c r="I17" s="379" t="n"/>
      <c r="J17" s="379" t="n"/>
      <c r="K17" s="379" t="n"/>
      <c r="L17" s="379" t="n"/>
      <c r="M17" s="91" t="inlineStr">
        <is>
          <t xml:space="preserve">Cargar la estimación de gastos de funcionamiento para la siguiente vigencia </t>
        </is>
      </c>
      <c r="N17" s="91" t="inlineStr">
        <is>
          <t>Jefatura de Apoyo Académico</t>
        </is>
      </c>
      <c r="O17" s="91" t="inlineStr">
        <is>
          <t>Recurso Humano
Office 365
Cargue de información en Integradoc</t>
        </is>
      </c>
      <c r="P17" s="93" t="inlineStr">
        <is>
          <t>IPA 2026</t>
        </is>
      </c>
      <c r="Q17" s="91" t="inlineStr">
        <is>
          <t>Información cargada en Integradoc</t>
        </is>
      </c>
      <c r="R17" s="379" t="n"/>
      <c r="S17" s="367" t="n"/>
      <c r="T17" s="379" t="n"/>
      <c r="U17" s="367" t="n"/>
      <c r="V17" s="39" t="n"/>
    </row>
    <row r="18" ht="60" customHeight="1">
      <c r="A18" s="35" t="n"/>
      <c r="B18" s="379" t="n"/>
      <c r="C18" s="379" t="n"/>
      <c r="D18" s="379" t="n"/>
      <c r="E18" s="379" t="n"/>
      <c r="F18" s="368" t="n"/>
      <c r="G18" s="379" t="n"/>
      <c r="H18" s="367" t="n"/>
      <c r="I18" s="379" t="n"/>
      <c r="J18" s="379" t="n"/>
      <c r="K18" s="379" t="n"/>
      <c r="L18" s="379" t="n"/>
      <c r="M18" s="91" t="inlineStr">
        <is>
          <t>Priorizar las licencias a adquirir con el presupuesto asignado</t>
        </is>
      </c>
      <c r="N18" s="91" t="inlineStr">
        <is>
          <t>Jefatura de Apoyo Académico</t>
        </is>
      </c>
      <c r="O18" s="91" t="inlineStr">
        <is>
          <t>Recurso Humano
Office 365</t>
        </is>
      </c>
      <c r="P18" s="93" t="inlineStr">
        <is>
          <t>IPA 2026</t>
        </is>
      </c>
      <c r="Q18" s="91" t="inlineStr">
        <is>
          <t>Resolución de adición de recursos</t>
        </is>
      </c>
      <c r="R18" s="379" t="n"/>
      <c r="S18" s="367" t="n"/>
      <c r="T18" s="379" t="n"/>
      <c r="U18" s="367" t="n"/>
      <c r="V18" s="39" t="n"/>
    </row>
    <row r="19" ht="75" customHeight="1">
      <c r="A19" s="35" t="n"/>
      <c r="B19" s="379" t="n"/>
      <c r="C19" s="379" t="n"/>
      <c r="D19" s="379" t="n"/>
      <c r="E19" s="379" t="n"/>
      <c r="F19" s="368" t="n"/>
      <c r="G19" s="379" t="n"/>
      <c r="H19" s="367" t="n"/>
      <c r="I19" s="379" t="n"/>
      <c r="J19" s="379" t="n"/>
      <c r="K19" s="379" t="n"/>
      <c r="L19" s="379" t="n"/>
      <c r="M19" s="91" t="inlineStr">
        <is>
          <t>Ejecutar el presupuesto asignado de las licencias para el funcionamiento</t>
        </is>
      </c>
      <c r="N19" s="91" t="inlineStr">
        <is>
          <t>Jefatura de Apoyo Académico</t>
        </is>
      </c>
      <c r="O19" s="91" t="inlineStr">
        <is>
          <t>Recurso Humano
Office 365</t>
        </is>
      </c>
      <c r="P19" s="91" t="inlineStr">
        <is>
          <t>VIGENCIA 2026</t>
        </is>
      </c>
      <c r="Q19" s="93" t="inlineStr">
        <is>
          <t>Tablero de control</t>
        </is>
      </c>
      <c r="R19" s="379" t="n"/>
      <c r="S19" s="367" t="n"/>
      <c r="T19" s="379" t="n"/>
      <c r="U19" s="367" t="n"/>
      <c r="V19" s="39" t="n"/>
    </row>
    <row r="20" ht="60" customHeight="1">
      <c r="A20" s="35" t="n"/>
      <c r="B20" s="379" t="n"/>
      <c r="C20" s="379" t="n"/>
      <c r="D20" s="379" t="n"/>
      <c r="E20" s="379" t="n"/>
      <c r="F20" s="368" t="n"/>
      <c r="G20" s="379" t="n"/>
      <c r="H20" s="367" t="n"/>
      <c r="I20" s="379" t="n"/>
      <c r="J20" s="379" t="n"/>
      <c r="K20" s="379" t="n"/>
      <c r="L20" s="379" t="n"/>
      <c r="M20" s="91" t="inlineStr">
        <is>
          <t xml:space="preserve">Medir los resultados de la  disponibilidad de Softwares Académicos </t>
        </is>
      </c>
      <c r="N20" s="91" t="inlineStr">
        <is>
          <t>Jefatura de Apoyo Académico</t>
        </is>
      </c>
      <c r="O20" s="91" t="inlineStr">
        <is>
          <t>Recurso Humano
Office 365</t>
        </is>
      </c>
      <c r="P20" s="91" t="inlineStr">
        <is>
          <t>Jun - 26
Dic - 26</t>
        </is>
      </c>
      <c r="Q20" s="91" t="inlineStr">
        <is>
          <t>Medición del indicador</t>
        </is>
      </c>
      <c r="R20" s="379" t="n"/>
      <c r="S20" s="367" t="n"/>
      <c r="T20" s="379" t="n"/>
      <c r="U20" s="367" t="n"/>
      <c r="V20" s="39" t="n"/>
    </row>
    <row r="21" ht="45" customHeight="1">
      <c r="A21" s="35" t="n"/>
      <c r="B21" s="379" t="n"/>
      <c r="C21" s="379" t="n"/>
      <c r="D21" s="379" t="n"/>
      <c r="E21" s="379" t="n"/>
      <c r="F21" s="368" t="n"/>
      <c r="G21" s="379" t="n"/>
      <c r="H21" s="380" t="n"/>
      <c r="I21" s="381" t="n"/>
      <c r="J21" s="381" t="n"/>
      <c r="K21" s="381" t="n"/>
      <c r="L21" s="381" t="n"/>
      <c r="M21" s="94" t="inlineStr">
        <is>
          <t>Implementar acciones según los resultados</t>
        </is>
      </c>
      <c r="N21" s="94" t="inlineStr">
        <is>
          <t>Jefatura de Apoyo Académico</t>
        </is>
      </c>
      <c r="O21" s="94" t="inlineStr">
        <is>
          <t>Recurso Humano
Office 365</t>
        </is>
      </c>
      <c r="P21" s="94" t="inlineStr">
        <is>
          <t>Según la necesidad</t>
        </is>
      </c>
      <c r="Q21" s="94" t="inlineStr">
        <is>
          <t>Ficha técnica de indicador - Acción formulada</t>
        </is>
      </c>
      <c r="R21" s="379" t="n"/>
      <c r="S21" s="380" t="n"/>
      <c r="T21" s="381" t="n"/>
      <c r="U21" s="380" t="n"/>
      <c r="V21" s="39" t="n"/>
    </row>
    <row r="22" ht="105" customHeight="1">
      <c r="A22" s="35" t="n"/>
      <c r="B22" s="379" t="n"/>
      <c r="C22" s="379" t="n"/>
      <c r="D22" s="379" t="n"/>
      <c r="E22" s="379" t="n"/>
      <c r="F22" s="368" t="n"/>
      <c r="G22" s="379" t="n"/>
      <c r="H22" s="255" t="inlineStr">
        <is>
          <t>Suficiencia de elementos educativos</t>
        </is>
      </c>
      <c r="I22" s="256" t="inlineStr">
        <is>
          <t xml:space="preserve">Elementos educativos adquiridos para la academia*100/ Total de elementos educativos priorizados requeridos por la academia (solicitudes vigencia anterior)
</t>
        </is>
      </c>
      <c r="J22" s="256" t="inlineStr">
        <is>
          <t>Acreditación</t>
        </is>
      </c>
      <c r="K22" s="256" t="inlineStr">
        <is>
          <t>Semestral</t>
        </is>
      </c>
      <c r="L22" s="271" t="n">
        <v>1</v>
      </c>
      <c r="M22" s="91" t="inlineStr">
        <is>
          <t>Planificar el cronograma para la apertura del aplicativo para la adquisición de elementos educativos</t>
        </is>
      </c>
      <c r="N22" s="91" t="inlineStr">
        <is>
          <t>Jefatura de Apoyo Académico</t>
        </is>
      </c>
      <c r="O22" s="91" t="inlineStr">
        <is>
          <t>Recurso Humano
Office 365</t>
        </is>
      </c>
      <c r="P22" s="92" t="inlineStr">
        <is>
          <t>IPA 2026</t>
        </is>
      </c>
      <c r="Q22" s="93" t="inlineStr">
        <is>
          <t>Cronograma</t>
        </is>
      </c>
      <c r="R22" s="379" t="n"/>
      <c r="S22" s="242" t="n">
        <v>0.06</v>
      </c>
      <c r="T22" s="349" t="inlineStr">
        <is>
          <t>Deficiente</t>
        </is>
      </c>
      <c r="U22" s="253" t="inlineStr">
        <is>
          <t>AAA-9</t>
        </is>
      </c>
      <c r="V22" s="39" t="n"/>
    </row>
    <row r="23" ht="120" customHeight="1">
      <c r="A23" s="35" t="n"/>
      <c r="B23" s="379" t="n"/>
      <c r="C23" s="379" t="n"/>
      <c r="D23" s="379" t="n"/>
      <c r="E23" s="379" t="n"/>
      <c r="F23" s="368" t="n"/>
      <c r="G23" s="379" t="n"/>
      <c r="H23" s="367" t="n"/>
      <c r="I23" s="379" t="n"/>
      <c r="J23" s="379" t="n"/>
      <c r="K23" s="379" t="n"/>
      <c r="L23" s="379" t="n"/>
      <c r="M23" s="91" t="inlineStr">
        <is>
          <t>Aperturar en el aplicativo la relación de las fechas de recepción de solicitudes para la adquisición de elementos educativos</t>
        </is>
      </c>
      <c r="N23" s="91" t="inlineStr">
        <is>
          <t>Jefatura de Apoyo Académico</t>
        </is>
      </c>
      <c r="O23" s="91" t="inlineStr">
        <is>
          <t>Recurso Humano
Office 365</t>
        </is>
      </c>
      <c r="P23" s="92" t="inlineStr">
        <is>
          <t>IPA 2026</t>
        </is>
      </c>
      <c r="Q23" s="91" t="inlineStr">
        <is>
          <t>Solicitudes realizadas en el aplicativo</t>
        </is>
      </c>
      <c r="R23" s="379" t="n"/>
      <c r="S23" s="367" t="n"/>
      <c r="T23" s="379" t="n"/>
      <c r="U23" s="367" t="n"/>
      <c r="V23" s="39" t="n"/>
    </row>
    <row r="24" ht="45" customHeight="1">
      <c r="A24" s="35" t="n"/>
      <c r="B24" s="379" t="n"/>
      <c r="C24" s="379" t="n"/>
      <c r="D24" s="379" t="n"/>
      <c r="E24" s="379" t="n"/>
      <c r="F24" s="368" t="n"/>
      <c r="G24" s="379" t="n"/>
      <c r="H24" s="367" t="n"/>
      <c r="I24" s="379" t="n"/>
      <c r="J24" s="379" t="n"/>
      <c r="K24" s="379" t="n"/>
      <c r="L24" s="379" t="n"/>
      <c r="M24" s="91" t="inlineStr">
        <is>
          <t>Validar las solicitudes realizadas en el aplicativo</t>
        </is>
      </c>
      <c r="N24" s="91" t="inlineStr">
        <is>
          <t>Jefatura de Apoyo Académico</t>
        </is>
      </c>
      <c r="O24" s="91" t="inlineStr">
        <is>
          <t>Recurso Humano
Office 365</t>
        </is>
      </c>
      <c r="P24" s="92" t="inlineStr">
        <is>
          <t>IPA 2026</t>
        </is>
      </c>
      <c r="Q24" s="91" t="inlineStr">
        <is>
          <t>Solicitudes realizadas en el aplicativo</t>
        </is>
      </c>
      <c r="R24" s="379" t="n"/>
      <c r="S24" s="367" t="n"/>
      <c r="T24" s="379" t="n"/>
      <c r="U24" s="367" t="n"/>
      <c r="V24" s="39" t="n"/>
    </row>
    <row r="25" ht="75" customHeight="1">
      <c r="A25" s="35" t="n"/>
      <c r="B25" s="379" t="n"/>
      <c r="C25" s="379" t="n"/>
      <c r="D25" s="379" t="n"/>
      <c r="E25" s="379" t="n"/>
      <c r="F25" s="368" t="n"/>
      <c r="G25" s="379" t="n"/>
      <c r="H25" s="367" t="n"/>
      <c r="I25" s="379" t="n"/>
      <c r="J25" s="379" t="n"/>
      <c r="K25" s="379" t="n"/>
      <c r="L25" s="379" t="n"/>
      <c r="M25" s="91" t="inlineStr">
        <is>
          <t xml:space="preserve">Cargar la estimación de gastos de funcionamiento para la siguiente vigencia </t>
        </is>
      </c>
      <c r="N25" s="91" t="inlineStr">
        <is>
          <t>Jefatura de Apoyo Académico</t>
        </is>
      </c>
      <c r="O25" s="91" t="inlineStr">
        <is>
          <t>Recurso Humano
Office 365
Cargue de información en Integradoc</t>
        </is>
      </c>
      <c r="P25" s="92" t="inlineStr">
        <is>
          <t>IPA 2026</t>
        </is>
      </c>
      <c r="Q25" s="91" t="inlineStr">
        <is>
          <t>Información cargada en Integradoc</t>
        </is>
      </c>
      <c r="R25" s="379" t="n"/>
      <c r="S25" s="367" t="n"/>
      <c r="T25" s="379" t="n"/>
      <c r="U25" s="367" t="n"/>
      <c r="V25" s="39" t="n"/>
    </row>
    <row r="26" ht="75" customHeight="1">
      <c r="A26" s="35" t="n"/>
      <c r="B26" s="379" t="n"/>
      <c r="C26" s="379" t="n"/>
      <c r="D26" s="379" t="n"/>
      <c r="E26" s="379" t="n"/>
      <c r="F26" s="368" t="n"/>
      <c r="G26" s="379" t="n"/>
      <c r="H26" s="367" t="n"/>
      <c r="I26" s="379" t="n"/>
      <c r="J26" s="379" t="n"/>
      <c r="K26" s="379" t="n"/>
      <c r="L26" s="379" t="n"/>
      <c r="M26" s="91" t="inlineStr">
        <is>
          <t>Priorizar los elementos educativos a adquirir con el presupuesto asignado</t>
        </is>
      </c>
      <c r="N26" s="91" t="inlineStr">
        <is>
          <t>Jefatura de Apoyo Académico</t>
        </is>
      </c>
      <c r="O26" s="91" t="inlineStr">
        <is>
          <t>Recurso Humano
Office 365</t>
        </is>
      </c>
      <c r="P26" s="92" t="inlineStr">
        <is>
          <t>IPA 2026</t>
        </is>
      </c>
      <c r="Q26" s="91" t="inlineStr">
        <is>
          <t>Resolución de adición de recursos</t>
        </is>
      </c>
      <c r="R26" s="379" t="n"/>
      <c r="S26" s="367" t="n"/>
      <c r="T26" s="379" t="n"/>
      <c r="U26" s="367" t="n"/>
      <c r="V26" s="39" t="n"/>
    </row>
    <row r="27" ht="60" customHeight="1">
      <c r="A27" s="35" t="n"/>
      <c r="B27" s="379" t="n"/>
      <c r="C27" s="379" t="n"/>
      <c r="D27" s="379" t="n"/>
      <c r="E27" s="379" t="n"/>
      <c r="F27" s="368" t="n"/>
      <c r="G27" s="379" t="n"/>
      <c r="H27" s="367" t="n"/>
      <c r="I27" s="379" t="n"/>
      <c r="J27" s="379" t="n"/>
      <c r="K27" s="379" t="n"/>
      <c r="L27" s="379" t="n"/>
      <c r="M27" s="91" t="inlineStr">
        <is>
          <t>Ejecutar el presupuesto asignado para los mantenimientos</t>
        </is>
      </c>
      <c r="N27" s="91" t="inlineStr">
        <is>
          <t>Jefatura de Apoyo Académico</t>
        </is>
      </c>
      <c r="O27" s="91" t="inlineStr">
        <is>
          <t>Recurso Humano
Office 365</t>
        </is>
      </c>
      <c r="P27" s="91" t="inlineStr">
        <is>
          <t>Vigencia 2026</t>
        </is>
      </c>
      <c r="Q27" s="93" t="inlineStr">
        <is>
          <t>Tablero de control</t>
        </is>
      </c>
      <c r="R27" s="379" t="n"/>
      <c r="S27" s="367" t="n"/>
      <c r="T27" s="379" t="n"/>
      <c r="U27" s="367" t="n"/>
      <c r="V27" s="39" t="n"/>
    </row>
    <row r="28" ht="60" customHeight="1">
      <c r="A28" s="35" t="n"/>
      <c r="B28" s="379" t="n"/>
      <c r="C28" s="379" t="n"/>
      <c r="D28" s="379" t="n"/>
      <c r="E28" s="379" t="n"/>
      <c r="F28" s="368" t="n"/>
      <c r="G28" s="379" t="n"/>
      <c r="H28" s="367" t="n"/>
      <c r="I28" s="379" t="n"/>
      <c r="J28" s="379" t="n"/>
      <c r="K28" s="379" t="n"/>
      <c r="L28" s="379" t="n"/>
      <c r="M28" s="91" t="inlineStr">
        <is>
          <t>Medir los resultados de la suficiencia de elementos educativos</t>
        </is>
      </c>
      <c r="N28" s="91" t="inlineStr">
        <is>
          <t>Jefatura de Apoyo Académico</t>
        </is>
      </c>
      <c r="O28" s="91" t="inlineStr">
        <is>
          <t>Recurso Humano
Office 365</t>
        </is>
      </c>
      <c r="P28" s="91" t="inlineStr">
        <is>
          <t>Jun - 26
Dic - 26</t>
        </is>
      </c>
      <c r="Q28" s="91" t="inlineStr">
        <is>
          <t>Medición del indicador</t>
        </is>
      </c>
      <c r="R28" s="379" t="n"/>
      <c r="S28" s="367" t="n"/>
      <c r="T28" s="379" t="n"/>
      <c r="U28" s="367" t="n"/>
      <c r="V28" s="39" t="n"/>
    </row>
    <row r="29" ht="45" customHeight="1">
      <c r="A29" s="35" t="n"/>
      <c r="B29" s="379" t="n"/>
      <c r="C29" s="379" t="n"/>
      <c r="D29" s="379" t="n"/>
      <c r="E29" s="379" t="n"/>
      <c r="F29" s="368" t="n"/>
      <c r="G29" s="379" t="n"/>
      <c r="H29" s="380" t="n"/>
      <c r="I29" s="381" t="n"/>
      <c r="J29" s="381" t="n"/>
      <c r="K29" s="381" t="n"/>
      <c r="L29" s="381" t="n"/>
      <c r="M29" s="94" t="inlineStr">
        <is>
          <t>Implementar acciones según los resultados</t>
        </is>
      </c>
      <c r="N29" s="94" t="inlineStr">
        <is>
          <t>Jefatura de Apoyo Académico</t>
        </is>
      </c>
      <c r="O29" s="94" t="inlineStr">
        <is>
          <t>Recurso Humano
Office 365</t>
        </is>
      </c>
      <c r="P29" s="94" t="inlineStr">
        <is>
          <t>Según la necesidad</t>
        </is>
      </c>
      <c r="Q29" s="94" t="inlineStr">
        <is>
          <t>Ficha técnica de indicador - Acción formulada</t>
        </is>
      </c>
      <c r="R29" s="379" t="n"/>
      <c r="S29" s="380" t="n"/>
      <c r="T29" s="381" t="n"/>
      <c r="U29" s="367" t="n"/>
      <c r="V29" s="39" t="n"/>
    </row>
    <row r="30" hidden="1" ht="75" customHeight="1">
      <c r="A30" s="35" t="n"/>
      <c r="B30" s="379" t="n"/>
      <c r="C30" s="379" t="n"/>
      <c r="D30" s="379" t="n"/>
      <c r="E30" s="379" t="n"/>
      <c r="F30" s="368" t="n"/>
      <c r="G30" s="379" t="n"/>
      <c r="H30" s="255" t="inlineStr">
        <is>
          <t>Recursos de apoyo - Usabilidad de laboratorios</t>
        </is>
      </c>
      <c r="I30" s="256" t="inlineStr">
        <is>
          <t xml:space="preserve">Número de visitas a los laboratorios * 100/Total de estudiantes activos para el uso del laboratorio </t>
        </is>
      </c>
      <c r="J30" s="256" t="inlineStr">
        <is>
          <t>Acreditación</t>
        </is>
      </c>
      <c r="K30" s="256" t="inlineStr">
        <is>
          <t>Semestral</t>
        </is>
      </c>
      <c r="L30" s="256" t="n">
        <v>2</v>
      </c>
      <c r="M30" s="95" t="inlineStr">
        <is>
          <t>Realizar la validación de la asistencia de la usabilidad de los laboratorios en cada periodo académico</t>
        </is>
      </c>
      <c r="N30" s="95" t="inlineStr">
        <is>
          <t>Jefatura de Apoyo Académico</t>
        </is>
      </c>
      <c r="O30" s="96" t="inlineStr">
        <is>
          <t>Recurso Humano
Office 365
Plataforma Gestasoft</t>
        </is>
      </c>
      <c r="P30" s="91" t="inlineStr">
        <is>
          <t>Inicio de:
IPA 2024
IIPA 2023</t>
        </is>
      </c>
      <c r="Q30" s="95" t="inlineStr">
        <is>
          <t>Link para realizar el registro de la usabilidad</t>
        </is>
      </c>
      <c r="R30" s="379" t="n"/>
      <c r="S30" s="255" t="n"/>
      <c r="T30" s="243" t="n"/>
      <c r="U30" s="378" t="inlineStr">
        <is>
          <t>AAA-11</t>
        </is>
      </c>
      <c r="V30" s="39" t="n"/>
    </row>
    <row r="31" hidden="1" ht="45" customHeight="1">
      <c r="A31" s="35" t="n"/>
      <c r="B31" s="379" t="n"/>
      <c r="C31" s="379" t="n"/>
      <c r="D31" s="379" t="n"/>
      <c r="E31" s="379" t="n"/>
      <c r="F31" s="368" t="n"/>
      <c r="G31" s="379" t="n"/>
      <c r="H31" s="367" t="n"/>
      <c r="I31" s="379" t="n"/>
      <c r="J31" s="379" t="n"/>
      <c r="K31" s="379" t="n"/>
      <c r="L31" s="379" t="n"/>
      <c r="M31" s="95" t="inlineStr">
        <is>
          <t>Verificar el cargue de la información en plataforma</t>
        </is>
      </c>
      <c r="N31" s="95" t="inlineStr">
        <is>
          <t>Jefatura de Apoyo Académico</t>
        </is>
      </c>
      <c r="O31" s="96" t="inlineStr">
        <is>
          <t>Recurso Humano
Office 365
Plataforma Gestasoft</t>
        </is>
      </c>
      <c r="P31" s="93" t="inlineStr">
        <is>
          <t>Vigencia 2024</t>
        </is>
      </c>
      <c r="Q31" s="95" t="inlineStr">
        <is>
          <t>Aplicativo "Asistencia UAA"</t>
        </is>
      </c>
      <c r="R31" s="379" t="n"/>
      <c r="S31" s="367" t="n"/>
      <c r="T31" s="379" t="n"/>
      <c r="U31" s="367" t="n"/>
      <c r="V31" s="39" t="n"/>
    </row>
    <row r="32" hidden="1" ht="75" customHeight="1">
      <c r="A32" s="35" t="n"/>
      <c r="B32" s="379" t="n"/>
      <c r="C32" s="379" t="n"/>
      <c r="D32" s="379" t="n"/>
      <c r="E32" s="379" t="n"/>
      <c r="F32" s="368" t="n"/>
      <c r="G32" s="379" t="n"/>
      <c r="H32" s="367" t="n"/>
      <c r="I32" s="379" t="n"/>
      <c r="J32" s="379" t="n"/>
      <c r="K32" s="379" t="n"/>
      <c r="L32" s="379" t="n"/>
      <c r="M32" s="95" t="inlineStr">
        <is>
          <t>Reportar y consolidar la usabilidad de los laboratorios generados en el aplicativo</t>
        </is>
      </c>
      <c r="N32" s="95" t="inlineStr">
        <is>
          <t>Jefatura de Apoyo Académico</t>
        </is>
      </c>
      <c r="O32" s="96" t="inlineStr">
        <is>
          <t>Recurso Humano
Office 365
Plataforma Gestasoft</t>
        </is>
      </c>
      <c r="P32" s="91" t="inlineStr">
        <is>
          <t>Finalizar cada periodo académico</t>
        </is>
      </c>
      <c r="Q32" s="95" t="inlineStr">
        <is>
          <t>Tablero de control</t>
        </is>
      </c>
      <c r="R32" s="379" t="n"/>
      <c r="S32" s="367" t="n"/>
      <c r="T32" s="379" t="n"/>
      <c r="U32" s="367" t="n"/>
      <c r="V32" s="39" t="n"/>
    </row>
    <row r="33" hidden="1" ht="60" customHeight="1">
      <c r="A33" s="35" t="n"/>
      <c r="B33" s="379" t="n"/>
      <c r="C33" s="379" t="n"/>
      <c r="D33" s="379" t="n"/>
      <c r="E33" s="379" t="n"/>
      <c r="F33" s="368" t="n"/>
      <c r="G33" s="379" t="n"/>
      <c r="H33" s="367" t="n"/>
      <c r="I33" s="379" t="n"/>
      <c r="J33" s="379" t="n"/>
      <c r="K33" s="379" t="n"/>
      <c r="L33" s="379" t="n"/>
      <c r="M33" s="95" t="inlineStr">
        <is>
          <t>Medir los resultados de los recursos de apoyo - Usabilidad de laboratorios</t>
        </is>
      </c>
      <c r="N33" s="97" t="inlineStr">
        <is>
          <t>Jefatura de Apoyo Académico</t>
        </is>
      </c>
      <c r="O33" s="96" t="inlineStr">
        <is>
          <t>Recurso Humano
Office 365</t>
        </is>
      </c>
      <c r="P33" s="91" t="inlineStr">
        <is>
          <t>Jun - 24
Dic - 24</t>
        </is>
      </c>
      <c r="Q33" s="95" t="inlineStr">
        <is>
          <t>Medición del indicador</t>
        </is>
      </c>
      <c r="R33" s="379" t="n"/>
      <c r="S33" s="367" t="n"/>
      <c r="T33" s="379" t="n"/>
      <c r="U33" s="367" t="n"/>
      <c r="V33" s="39" t="n"/>
    </row>
    <row r="34" hidden="1" ht="45" customHeight="1">
      <c r="A34" s="35" t="n"/>
      <c r="B34" s="379" t="n"/>
      <c r="C34" s="379" t="n"/>
      <c r="D34" s="379" t="n"/>
      <c r="E34" s="379" t="n"/>
      <c r="F34" s="368" t="n"/>
      <c r="G34" s="379" t="n"/>
      <c r="H34" s="380" t="n"/>
      <c r="I34" s="381" t="n"/>
      <c r="J34" s="381" t="n"/>
      <c r="K34" s="381" t="n"/>
      <c r="L34" s="381" t="n"/>
      <c r="M34" s="98" t="inlineStr">
        <is>
          <t>Implementar acciones según los resultados</t>
        </is>
      </c>
      <c r="N34" s="99" t="inlineStr">
        <is>
          <t>Jefatura de Apoyo Académico</t>
        </is>
      </c>
      <c r="O34" s="100" t="inlineStr">
        <is>
          <t>Recurso Humano
Office 365</t>
        </is>
      </c>
      <c r="P34" s="94" t="inlineStr">
        <is>
          <t>Según la necesidad</t>
        </is>
      </c>
      <c r="Q34" s="98" t="inlineStr">
        <is>
          <t>Ficha técnica de indicador - Acción formulada</t>
        </is>
      </c>
      <c r="R34" s="379" t="n"/>
      <c r="S34" s="380" t="n"/>
      <c r="T34" s="381" t="n"/>
      <c r="U34" s="380" t="n"/>
      <c r="V34" s="39" t="n"/>
    </row>
    <row r="35" hidden="1" ht="60" customHeight="1">
      <c r="A35" s="35" t="n"/>
      <c r="B35" s="379" t="n"/>
      <c r="C35" s="379" t="n"/>
      <c r="D35" s="379" t="n"/>
      <c r="E35" s="379" t="n"/>
      <c r="F35" s="368" t="n"/>
      <c r="G35" s="379" t="n"/>
      <c r="H35" s="255" t="inlineStr">
        <is>
          <t>Usabilidad de recursos bibliográficos, (bases de datos, libros impresos y digitales)</t>
        </is>
      </c>
      <c r="I35" s="256" t="inlineStr">
        <is>
          <t>Número de consultas en relación con los recursos bibliográficos de la Ucundinamarca</t>
        </is>
      </c>
      <c r="J35" s="256" t="inlineStr">
        <is>
          <t>Acreditación</t>
        </is>
      </c>
      <c r="K35" s="256" t="inlineStr">
        <is>
          <t>Semestral</t>
        </is>
      </c>
      <c r="L35" s="256" t="n">
        <v>70000</v>
      </c>
      <c r="M35" s="91" t="inlineStr">
        <is>
          <t>Actualización de las bases de datos de los recursos bibliográficos</t>
        </is>
      </c>
      <c r="N35" s="91" t="inlineStr">
        <is>
          <t>Unidad de Apoyo Académico - CGCA</t>
        </is>
      </c>
      <c r="O35" s="91" t="inlineStr">
        <is>
          <t>Recurso Humano
Office 365</t>
        </is>
      </c>
      <c r="P35" s="91" t="inlineStr">
        <is>
          <t>De acuerdo a la necesidad</t>
        </is>
      </c>
      <c r="Q35" s="91" t="inlineStr">
        <is>
          <t>Actualización de las bases de datos</t>
        </is>
      </c>
      <c r="R35" s="379" t="n"/>
      <c r="S35" s="255" t="n"/>
      <c r="T35" s="243" t="n"/>
      <c r="U35" s="243" t="inlineStr">
        <is>
          <t>AAA-12</t>
        </is>
      </c>
      <c r="V35" s="39" t="n"/>
    </row>
    <row r="36" hidden="1" ht="60" customHeight="1">
      <c r="A36" s="35" t="n"/>
      <c r="B36" s="379" t="n"/>
      <c r="C36" s="379" t="n"/>
      <c r="D36" s="379" t="n"/>
      <c r="E36" s="379" t="n"/>
      <c r="F36" s="368" t="n"/>
      <c r="G36" s="379" t="n"/>
      <c r="H36" s="367" t="n"/>
      <c r="I36" s="379" t="n"/>
      <c r="J36" s="379" t="n"/>
      <c r="K36" s="379" t="n"/>
      <c r="L36" s="379" t="n"/>
      <c r="M36" s="91" t="inlineStr">
        <is>
          <t>Reportar y consolidar la usabilidad de los recursos bibliográficos</t>
        </is>
      </c>
      <c r="N36" s="91" t="inlineStr">
        <is>
          <t>Unidad de Apoyo Académico - CGCA</t>
        </is>
      </c>
      <c r="O36" s="91" t="inlineStr">
        <is>
          <t>Recurso Humano
Office 365</t>
        </is>
      </c>
      <c r="P36" s="91" t="inlineStr">
        <is>
          <t>Finalizar cada periodo académico</t>
        </is>
      </c>
      <c r="Q36" s="91" t="inlineStr">
        <is>
          <t>Reporte consolidado de las bases de datos</t>
        </is>
      </c>
      <c r="R36" s="379" t="n"/>
      <c r="S36" s="367" t="n"/>
      <c r="T36" s="379" t="n"/>
      <c r="U36" s="379" t="n"/>
      <c r="V36" s="39" t="n"/>
    </row>
    <row r="37" hidden="1" ht="90" customHeight="1">
      <c r="A37" s="35" t="n"/>
      <c r="B37" s="379" t="n"/>
      <c r="C37" s="379" t="n"/>
      <c r="D37" s="379" t="n"/>
      <c r="E37" s="379" t="n"/>
      <c r="F37" s="368" t="n"/>
      <c r="G37" s="379" t="n"/>
      <c r="H37" s="367" t="n"/>
      <c r="I37" s="379" t="n"/>
      <c r="J37" s="379" t="n"/>
      <c r="K37" s="379" t="n"/>
      <c r="L37" s="379" t="n"/>
      <c r="M37" s="91" t="inlineStr">
        <is>
          <t xml:space="preserve">Medir los resultados de la usabilidad de recursos bibliográficos, (bases de datos, libros impresos y digitales) </t>
        </is>
      </c>
      <c r="N37" s="91" t="inlineStr">
        <is>
          <t>Jefatura de Apoyo Académico</t>
        </is>
      </c>
      <c r="O37" s="91" t="inlineStr">
        <is>
          <t>Recurso Humano
Office 365</t>
        </is>
      </c>
      <c r="P37" s="91" t="inlineStr">
        <is>
          <t>Jun - 24
Dic - 24</t>
        </is>
      </c>
      <c r="Q37" s="91" t="inlineStr">
        <is>
          <t>Medición del indicador</t>
        </is>
      </c>
      <c r="R37" s="379" t="n"/>
      <c r="S37" s="367" t="n"/>
      <c r="T37" s="379" t="n"/>
      <c r="U37" s="379" t="n"/>
      <c r="V37" s="39" t="n"/>
    </row>
    <row r="38" hidden="1" ht="45" customHeight="1">
      <c r="A38" s="35" t="n"/>
      <c r="B38" s="379" t="n"/>
      <c r="C38" s="379" t="n"/>
      <c r="D38" s="381" t="n"/>
      <c r="E38" s="381" t="n"/>
      <c r="F38" s="368" t="n"/>
      <c r="G38" s="379" t="n"/>
      <c r="H38" s="380" t="n"/>
      <c r="I38" s="381" t="n"/>
      <c r="J38" s="381" t="n"/>
      <c r="K38" s="381" t="n"/>
      <c r="L38" s="381" t="n"/>
      <c r="M38" s="94" t="inlineStr">
        <is>
          <t>Implementar acciones según los resultados</t>
        </is>
      </c>
      <c r="N38" s="94" t="inlineStr">
        <is>
          <t>Jefatura de Apoyo Académico</t>
        </is>
      </c>
      <c r="O38" s="94" t="inlineStr">
        <is>
          <t>Recurso Humano
Office 365</t>
        </is>
      </c>
      <c r="P38" s="94" t="inlineStr">
        <is>
          <t>Según la necesidad</t>
        </is>
      </c>
      <c r="Q38" s="94" t="inlineStr">
        <is>
          <t>Ficha técnica de indicador - Acción formulada</t>
        </is>
      </c>
      <c r="R38" s="379" t="n"/>
      <c r="S38" s="380" t="n"/>
      <c r="T38" s="381" t="n"/>
      <c r="U38" s="381" t="n"/>
      <c r="V38" s="39" t="n"/>
    </row>
    <row r="39" ht="105" customHeight="1">
      <c r="A39" s="35" t="n"/>
      <c r="B39" s="379" t="n"/>
      <c r="C39" s="379" t="n"/>
      <c r="D39" s="256" t="inlineStr">
        <is>
          <t>Consolidación de una organización universitaria inteligente con alma y corazón</t>
        </is>
      </c>
      <c r="E39" s="256" t="inlineStr">
        <is>
          <t>5. Mejorar continuamente el desempeño de los procesos a través de la implementación de buenas prácticas institucionales y de la aplicación de los mecanismos dispuestos por la Universidad de Cundinamarca, para la constitución de una organización universitaria inteligente con alma y corazón.</t>
        </is>
      </c>
      <c r="F39" s="368" t="n"/>
      <c r="G39" s="379" t="n"/>
      <c r="H39" s="257" t="inlineStr">
        <is>
          <t>Mantenimiento a Elementos Educativos</t>
        </is>
      </c>
      <c r="I39" s="259" t="inlineStr">
        <is>
          <t xml:space="preserve"> Total de Elementos Educativos Con Mantenimiento Realizado *100/ Total de Elementos Educativos que Requieren Mantenimiento de acuerdo a Priorización</t>
        </is>
      </c>
      <c r="J39" s="259" t="inlineStr">
        <is>
          <t>Eficacia</t>
        </is>
      </c>
      <c r="K39" s="259" t="inlineStr">
        <is>
          <t>Semestral</t>
        </is>
      </c>
      <c r="L39" s="264" t="n">
        <v>1</v>
      </c>
      <c r="M39" s="91" t="inlineStr">
        <is>
          <t xml:space="preserve">Planificar el cronograma entorno a la solicitud de mantenimiento de los equipos de la unidad de apoyo academico </t>
        </is>
      </c>
      <c r="N39" s="91" t="inlineStr">
        <is>
          <t>Jefatura de Apoyo Académico</t>
        </is>
      </c>
      <c r="O39" s="91" t="inlineStr">
        <is>
          <t>Recurso Humano
Office 365</t>
        </is>
      </c>
      <c r="P39" s="92" t="inlineStr">
        <is>
          <t>IPA 2026</t>
        </is>
      </c>
      <c r="Q39" s="91" t="inlineStr">
        <is>
          <t>Cronograma</t>
        </is>
      </c>
      <c r="R39" s="379" t="n"/>
      <c r="S39" s="266" t="n">
        <v>0.01</v>
      </c>
      <c r="T39" s="350" t="inlineStr">
        <is>
          <t>Deficiente</t>
        </is>
      </c>
      <c r="U39" s="269" t="inlineStr">
        <is>
          <t>AAA-5</t>
        </is>
      </c>
      <c r="V39" s="39" t="n"/>
    </row>
    <row r="40" ht="75" customHeight="1">
      <c r="A40" s="35" t="n"/>
      <c r="B40" s="379" t="n"/>
      <c r="C40" s="379" t="n"/>
      <c r="D40" s="379" t="n"/>
      <c r="E40" s="379" t="n"/>
      <c r="F40" s="368" t="n"/>
      <c r="G40" s="379" t="n"/>
      <c r="H40" s="371" t="n"/>
      <c r="I40" s="382" t="n"/>
      <c r="J40" s="382" t="n"/>
      <c r="K40" s="382" t="n"/>
      <c r="L40" s="383" t="n"/>
      <c r="M40" s="91" t="inlineStr">
        <is>
          <t>Informar las fechas de recepción de solicitudes de los mantenimientos requeridos</t>
        </is>
      </c>
      <c r="N40" s="91" t="inlineStr">
        <is>
          <t>Jefatura de Apoyo Académico</t>
        </is>
      </c>
      <c r="O40" s="91" t="inlineStr">
        <is>
          <t>Recurso Humano
Office 365</t>
        </is>
      </c>
      <c r="P40" s="92" t="inlineStr">
        <is>
          <t>IPA 2026</t>
        </is>
      </c>
      <c r="Q40" s="91" t="inlineStr">
        <is>
          <t>Formato AAAF130 y correo electronico</t>
        </is>
      </c>
      <c r="R40" s="379" t="n"/>
      <c r="T40" s="379" t="n"/>
      <c r="U40" s="379" t="n"/>
      <c r="V40" s="39" t="n"/>
    </row>
    <row r="41" ht="30" customHeight="1">
      <c r="A41" s="35" t="n"/>
      <c r="B41" s="379" t="n"/>
      <c r="C41" s="379" t="n"/>
      <c r="D41" s="379" t="n"/>
      <c r="E41" s="379" t="n"/>
      <c r="F41" s="368" t="n"/>
      <c r="G41" s="379" t="n"/>
      <c r="H41" s="371" t="n"/>
      <c r="I41" s="382" t="n"/>
      <c r="J41" s="382" t="n"/>
      <c r="K41" s="382" t="n"/>
      <c r="L41" s="383" t="n"/>
      <c r="M41" s="91" t="inlineStr">
        <is>
          <t>Validar las solicitudes realizadas AAAF130</t>
        </is>
      </c>
      <c r="N41" s="91" t="inlineStr">
        <is>
          <t>Jefatura de Apoyo Académico</t>
        </is>
      </c>
      <c r="O41" s="91" t="inlineStr">
        <is>
          <t>Recurso Humano
Office 365</t>
        </is>
      </c>
      <c r="P41" s="92" t="inlineStr">
        <is>
          <t>IPA 2026</t>
        </is>
      </c>
      <c r="Q41" s="91" t="inlineStr">
        <is>
          <t>AAAF130</t>
        </is>
      </c>
      <c r="R41" s="379" t="n"/>
      <c r="T41" s="379" t="n"/>
      <c r="U41" s="379" t="n"/>
      <c r="V41" s="39" t="n"/>
    </row>
    <row r="42" ht="75" customHeight="1">
      <c r="A42" s="35" t="n"/>
      <c r="B42" s="379" t="n"/>
      <c r="C42" s="379" t="n"/>
      <c r="D42" s="379" t="n"/>
      <c r="E42" s="379" t="n"/>
      <c r="F42" s="368" t="n"/>
      <c r="G42" s="379" t="n"/>
      <c r="H42" s="371" t="n"/>
      <c r="I42" s="382" t="n"/>
      <c r="J42" s="382" t="n"/>
      <c r="K42" s="382" t="n"/>
      <c r="L42" s="383" t="n"/>
      <c r="M42" s="91" t="inlineStr">
        <is>
          <t>Cargar la estimación de gastos de funcionamiento para la siguiente vigencia</t>
        </is>
      </c>
      <c r="N42" s="91" t="inlineStr">
        <is>
          <t>Jefatura de Apoyo Académico</t>
        </is>
      </c>
      <c r="O42" s="91" t="inlineStr">
        <is>
          <t>Recurso Humano
Office 365
Cargue de información en Integradoc</t>
        </is>
      </c>
      <c r="P42" s="92" t="inlineStr">
        <is>
          <t>IPA 2026</t>
        </is>
      </c>
      <c r="Q42" s="91" t="inlineStr">
        <is>
          <t>Información cargada en Integradoc</t>
        </is>
      </c>
      <c r="R42" s="379" t="n"/>
      <c r="T42" s="379" t="n"/>
      <c r="U42" s="379" t="n"/>
      <c r="V42" s="39" t="n"/>
    </row>
    <row r="43" ht="75" customHeight="1">
      <c r="A43" s="35" t="n"/>
      <c r="B43" s="379" t="n"/>
      <c r="C43" s="379" t="n"/>
      <c r="D43" s="379" t="n"/>
      <c r="E43" s="379" t="n"/>
      <c r="F43" s="368" t="n"/>
      <c r="G43" s="379" t="n"/>
      <c r="H43" s="371" t="n"/>
      <c r="I43" s="382" t="n"/>
      <c r="J43" s="382" t="n"/>
      <c r="K43" s="382" t="n"/>
      <c r="L43" s="383" t="n"/>
      <c r="M43" s="91" t="inlineStr">
        <is>
          <t>Priorizar los mantenimientos a realizar con el presupuesto asignado</t>
        </is>
      </c>
      <c r="N43" s="91" t="inlineStr">
        <is>
          <t>Jefatura de Apoyo Académico</t>
        </is>
      </c>
      <c r="O43" s="91" t="inlineStr">
        <is>
          <t>Recurso Humano
Office 365</t>
        </is>
      </c>
      <c r="P43" s="92" t="inlineStr">
        <is>
          <t>IPA 2026</t>
        </is>
      </c>
      <c r="Q43" s="91" t="inlineStr">
        <is>
          <t>Resolución de adición de recursos</t>
        </is>
      </c>
      <c r="R43" s="379" t="n"/>
      <c r="T43" s="379" t="n"/>
      <c r="U43" s="379" t="n"/>
      <c r="V43" s="39" t="n"/>
    </row>
    <row r="44" ht="60" customHeight="1">
      <c r="A44" s="35" t="n"/>
      <c r="B44" s="379" t="n"/>
      <c r="C44" s="379" t="n"/>
      <c r="D44" s="379" t="n"/>
      <c r="E44" s="379" t="n"/>
      <c r="F44" s="368" t="n"/>
      <c r="G44" s="379" t="n"/>
      <c r="H44" s="371" t="n"/>
      <c r="I44" s="382" t="n"/>
      <c r="J44" s="382" t="n"/>
      <c r="K44" s="382" t="n"/>
      <c r="L44" s="383" t="n"/>
      <c r="M44" s="91" t="inlineStr">
        <is>
          <t>Ejecutar el presupuesto asignado para los mantenimientos</t>
        </is>
      </c>
      <c r="N44" s="91" t="inlineStr">
        <is>
          <t>Jefatura de Apoyo Académico</t>
        </is>
      </c>
      <c r="O44" s="91" t="inlineStr">
        <is>
          <t>Recurso Humano
Office 365</t>
        </is>
      </c>
      <c r="P44" s="91" t="inlineStr">
        <is>
          <t>Vigencia 2026</t>
        </is>
      </c>
      <c r="Q44" s="91" t="inlineStr">
        <is>
          <t>Tablero de control</t>
        </is>
      </c>
      <c r="R44" s="379" t="n"/>
      <c r="T44" s="379" t="n"/>
      <c r="U44" s="379" t="n"/>
      <c r="V44" s="39" t="n"/>
    </row>
    <row r="45" ht="75" customHeight="1">
      <c r="A45" s="35" t="n"/>
      <c r="B45" s="379" t="n"/>
      <c r="C45" s="379" t="n"/>
      <c r="D45" s="379" t="n"/>
      <c r="E45" s="379" t="n"/>
      <c r="F45" s="368" t="n"/>
      <c r="G45" s="379" t="n"/>
      <c r="H45" s="371" t="n"/>
      <c r="I45" s="382" t="n"/>
      <c r="J45" s="382" t="n"/>
      <c r="K45" s="382" t="n"/>
      <c r="L45" s="383" t="n"/>
      <c r="M45" s="91" t="inlineStr">
        <is>
          <t>Medir los resultados de los mantenimiento realizados a los Elementos Educativos</t>
        </is>
      </c>
      <c r="N45" s="91" t="inlineStr">
        <is>
          <t>Jefatura de Apoyo Académico</t>
        </is>
      </c>
      <c r="O45" s="91" t="inlineStr">
        <is>
          <t>Recurso Humano
Office 365</t>
        </is>
      </c>
      <c r="P45" s="91" t="inlineStr">
        <is>
          <t>Jun - 26
Dic - 26</t>
        </is>
      </c>
      <c r="Q45" s="91" t="inlineStr">
        <is>
          <t>Medición del indicador</t>
        </is>
      </c>
      <c r="R45" s="379" t="n"/>
      <c r="T45" s="379" t="n"/>
      <c r="U45" s="379" t="n"/>
      <c r="V45" s="39" t="n"/>
    </row>
    <row r="46" ht="45" customHeight="1">
      <c r="A46" s="35" t="n"/>
      <c r="B46" s="379" t="n"/>
      <c r="C46" s="379" t="n"/>
      <c r="D46" s="379" t="n"/>
      <c r="E46" s="379" t="n"/>
      <c r="F46" s="368" t="n"/>
      <c r="G46" s="381" t="n"/>
      <c r="H46" s="371" t="n"/>
      <c r="I46" s="382" t="n"/>
      <c r="J46" s="382" t="n"/>
      <c r="K46" s="382" t="n"/>
      <c r="L46" s="383" t="n"/>
      <c r="M46" s="94" t="inlineStr">
        <is>
          <t>Implementar acciones según los resultados</t>
        </is>
      </c>
      <c r="N46" s="94" t="inlineStr">
        <is>
          <t>Jefatura de Apoyo Académico</t>
        </is>
      </c>
      <c r="O46" s="94" t="inlineStr">
        <is>
          <t>Recurso Humano
Office 365</t>
        </is>
      </c>
      <c r="P46" s="94" t="inlineStr">
        <is>
          <t>Según la necesidad</t>
        </is>
      </c>
      <c r="Q46" s="94" t="inlineStr">
        <is>
          <t>Ficha técnica de indicador - Acción formulada</t>
        </is>
      </c>
      <c r="R46" s="379" t="n"/>
      <c r="T46" s="381" t="n"/>
      <c r="U46" s="381" t="n"/>
      <c r="V46" s="39" t="n"/>
    </row>
    <row r="47" hidden="1" ht="90" customHeight="1">
      <c r="A47" s="35" t="n"/>
      <c r="B47" s="379" t="n"/>
      <c r="C47" s="379" t="n"/>
      <c r="D47" s="379" t="n"/>
      <c r="E47" s="379" t="n"/>
      <c r="F47" s="368" t="n"/>
      <c r="G47" s="384" t="inlineStr">
        <is>
          <t>Realizar la calibración del total de los equipos y elementos reportados por la Dirección de Ciencia y Tecnología y los cuales serán utilizados para los proyectos de investigación a realizar en el 2026.</t>
        </is>
      </c>
      <c r="H47" s="256" t="inlineStr">
        <is>
          <t>Calibración de equipo y elementos educativos de investigación</t>
        </is>
      </c>
      <c r="I47" s="256" t="inlineStr">
        <is>
          <t>Total de equipos con calibración realizada *100/ 100% del total de equipos reportados por la Dirección de Investigación y con presupuesto asignado</t>
        </is>
      </c>
      <c r="J47" s="256" t="inlineStr">
        <is>
          <t>Eficacia</t>
        </is>
      </c>
      <c r="K47" s="256" t="inlineStr">
        <is>
          <t>Semestral</t>
        </is>
      </c>
      <c r="L47" s="271" t="n">
        <v>1</v>
      </c>
      <c r="M47" s="97" t="inlineStr">
        <is>
          <t>Planificar el cronograma de los equipos y/o elementos requeridos para calibración</t>
        </is>
      </c>
      <c r="N47" s="97" t="inlineStr">
        <is>
          <t>Jefatura de Apoyo Académico</t>
        </is>
      </c>
      <c r="O47" s="96" t="inlineStr">
        <is>
          <t>Recurso Humano
Office 365</t>
        </is>
      </c>
      <c r="P47" s="92" t="inlineStr">
        <is>
          <t>IPA 2026</t>
        </is>
      </c>
      <c r="Q47" s="101" t="inlineStr">
        <is>
          <t>Cronograma</t>
        </is>
      </c>
      <c r="R47" s="379" t="n"/>
      <c r="S47" s="272">
        <f>'[1]AAA-2'!D45</f>
        <v/>
      </c>
      <c r="T47" s="268" t="n"/>
      <c r="U47" s="270" t="inlineStr">
        <is>
          <t>AAA-2</t>
        </is>
      </c>
      <c r="V47" s="39" t="n"/>
    </row>
    <row r="48" hidden="1" ht="90" customHeight="1">
      <c r="A48" s="35" t="n"/>
      <c r="B48" s="379" t="n"/>
      <c r="C48" s="379" t="n"/>
      <c r="D48" s="379" t="n"/>
      <c r="E48" s="379" t="n"/>
      <c r="F48" s="368" t="n"/>
      <c r="G48" s="383" t="n"/>
      <c r="H48" s="379" t="n"/>
      <c r="I48" s="379" t="n"/>
      <c r="J48" s="379" t="n"/>
      <c r="K48" s="379" t="n"/>
      <c r="L48" s="379" t="n"/>
      <c r="M48" s="95" t="inlineStr">
        <is>
          <t>Estimar de acuerdo al reporte de Ciencia y Tecnología,  los equipos y/o elementos que requieren calibración</t>
        </is>
      </c>
      <c r="N48" s="95" t="inlineStr">
        <is>
          <t>Jefatura de Apoyo Académico</t>
        </is>
      </c>
      <c r="O48" s="96" t="inlineStr">
        <is>
          <t>Recurso Humano
Office 365</t>
        </is>
      </c>
      <c r="P48" s="92" t="inlineStr">
        <is>
          <t>IPA 2026</t>
        </is>
      </c>
      <c r="Q48" s="95" t="inlineStr">
        <is>
          <t>Reporte Excel descargado Integradoc</t>
        </is>
      </c>
      <c r="R48" s="379" t="n"/>
      <c r="S48" s="379" t="n"/>
      <c r="T48" s="379" t="n"/>
      <c r="U48" s="379" t="n"/>
      <c r="V48" s="39" t="n"/>
    </row>
    <row r="49" hidden="1" ht="75" customHeight="1">
      <c r="A49" s="35" t="n"/>
      <c r="B49" s="379" t="n"/>
      <c r="C49" s="379" t="n"/>
      <c r="D49" s="379" t="n"/>
      <c r="E49" s="379" t="n"/>
      <c r="F49" s="368" t="n"/>
      <c r="G49" s="383" t="n"/>
      <c r="H49" s="379" t="n"/>
      <c r="I49" s="379" t="n"/>
      <c r="J49" s="379" t="n"/>
      <c r="K49" s="379" t="n"/>
      <c r="L49" s="379" t="n"/>
      <c r="M49" s="97" t="inlineStr">
        <is>
          <t xml:space="preserve">Cargar la estimación de gastos de funcionamiento para la siguiente vigencia </t>
        </is>
      </c>
      <c r="N49" s="97" t="inlineStr">
        <is>
          <t>Jefatura de Apoyo Académico</t>
        </is>
      </c>
      <c r="O49" s="96" t="inlineStr">
        <is>
          <t>Recurso Humano
Office 365
Cargue de información en Integradoc</t>
        </is>
      </c>
      <c r="P49" s="92" t="inlineStr">
        <is>
          <t>IPA 2026</t>
        </is>
      </c>
      <c r="Q49" s="97" t="inlineStr">
        <is>
          <t>Información cargada en Integradoc</t>
        </is>
      </c>
      <c r="R49" s="379" t="n"/>
      <c r="S49" s="379" t="n"/>
      <c r="T49" s="379" t="n"/>
      <c r="U49" s="379" t="n"/>
      <c r="V49" s="39" t="n"/>
    </row>
    <row r="50" hidden="1" ht="60" customHeight="1">
      <c r="A50" s="35" t="n"/>
      <c r="B50" s="379" t="n"/>
      <c r="C50" s="379" t="n"/>
      <c r="D50" s="379" t="n"/>
      <c r="E50" s="379" t="n"/>
      <c r="F50" s="368" t="n"/>
      <c r="G50" s="383" t="n"/>
      <c r="H50" s="379" t="n"/>
      <c r="I50" s="379" t="n"/>
      <c r="J50" s="379" t="n"/>
      <c r="K50" s="379" t="n"/>
      <c r="L50" s="379" t="n"/>
      <c r="M50" s="97" t="inlineStr">
        <is>
          <t>Ejecutar el presupuesto asignado para los mantenimientos</t>
        </is>
      </c>
      <c r="N50" s="97" t="inlineStr">
        <is>
          <t>Jefatura de Apoyo Académico</t>
        </is>
      </c>
      <c r="O50" s="96" t="inlineStr">
        <is>
          <t>Recurso Humano
Office 365</t>
        </is>
      </c>
      <c r="P50" s="91" t="inlineStr">
        <is>
          <t xml:space="preserve">
Vigencia 2026</t>
        </is>
      </c>
      <c r="Q50" s="101" t="inlineStr">
        <is>
          <t>Tablero de control</t>
        </is>
      </c>
      <c r="R50" s="379" t="n"/>
      <c r="S50" s="379" t="n"/>
      <c r="T50" s="379" t="n"/>
      <c r="U50" s="379" t="n"/>
      <c r="V50" s="39" t="n"/>
    </row>
    <row r="51" hidden="1" ht="75" customHeight="1">
      <c r="A51" s="35" t="n"/>
      <c r="B51" s="379" t="n"/>
      <c r="C51" s="379" t="n"/>
      <c r="D51" s="379" t="n"/>
      <c r="E51" s="379" t="n"/>
      <c r="F51" s="368" t="n"/>
      <c r="G51" s="383" t="n"/>
      <c r="H51" s="379" t="n"/>
      <c r="I51" s="379" t="n"/>
      <c r="J51" s="379" t="n"/>
      <c r="K51" s="379" t="n"/>
      <c r="L51" s="379" t="n"/>
      <c r="M51" s="95" t="inlineStr">
        <is>
          <t>Medir los resultados de la calibración de equipo y elementos educativos de investigación</t>
        </is>
      </c>
      <c r="N51" s="97" t="inlineStr">
        <is>
          <t>Jefatura de Apoyo Académico</t>
        </is>
      </c>
      <c r="O51" s="96" t="inlineStr">
        <is>
          <t>Recurso Humano
Office 365</t>
        </is>
      </c>
      <c r="P51" s="91" t="inlineStr">
        <is>
          <t>Jun - 26
Dic - 26</t>
        </is>
      </c>
      <c r="Q51" s="95" t="inlineStr">
        <is>
          <t>Medición del indicador</t>
        </is>
      </c>
      <c r="R51" s="379" t="n"/>
      <c r="S51" s="379" t="n"/>
      <c r="T51" s="379" t="n"/>
      <c r="U51" s="379" t="n"/>
      <c r="V51" s="39" t="n"/>
    </row>
    <row r="52" hidden="1" ht="45" customHeight="1">
      <c r="A52" s="35" t="n"/>
      <c r="B52" s="381" t="n"/>
      <c r="C52" s="381" t="n"/>
      <c r="D52" s="381" t="n"/>
      <c r="E52" s="381" t="n"/>
      <c r="F52" s="385" t="n"/>
      <c r="G52" s="386" t="n"/>
      <c r="H52" s="381" t="n"/>
      <c r="I52" s="381" t="n"/>
      <c r="J52" s="381" t="n"/>
      <c r="K52" s="381" t="n"/>
      <c r="L52" s="381" t="n"/>
      <c r="M52" s="95" t="inlineStr">
        <is>
          <t>Implementar acciones según los resultados</t>
        </is>
      </c>
      <c r="N52" s="97" t="inlineStr">
        <is>
          <t>Jefatura de Apoyo Académico</t>
        </is>
      </c>
      <c r="O52" s="96" t="inlineStr">
        <is>
          <t>Recurso Humano
Office 365</t>
        </is>
      </c>
      <c r="P52" s="91" t="inlineStr">
        <is>
          <t>Según la necesidad</t>
        </is>
      </c>
      <c r="Q52" s="95" t="inlineStr">
        <is>
          <t>Ficha técnica de indicador - Acción formulada</t>
        </is>
      </c>
      <c r="R52" s="381" t="n"/>
      <c r="S52" s="381" t="n"/>
      <c r="T52" s="381" t="n"/>
      <c r="U52" s="381" t="n"/>
      <c r="V52" s="39" t="n"/>
    </row>
    <row r="53">
      <c r="A53" s="35" t="n"/>
      <c r="B53" s="7" t="n"/>
      <c r="C53" s="8" t="n"/>
      <c r="D53" s="7" t="n"/>
      <c r="E53" s="7" t="n"/>
      <c r="F53" s="7" t="n"/>
      <c r="G53" s="7" t="n"/>
      <c r="H53" s="8" t="n"/>
      <c r="I53" s="8" t="n"/>
      <c r="J53" s="8" t="n"/>
      <c r="K53" s="8" t="n"/>
      <c r="L53" s="8" t="n"/>
      <c r="M53" s="9" t="n"/>
      <c r="N53" s="9" t="n"/>
      <c r="O53" s="13" t="n"/>
      <c r="P53" s="13" t="n"/>
      <c r="Q53" s="13" t="n"/>
      <c r="R53" s="9" t="n"/>
      <c r="S53" s="9" t="n"/>
      <c r="T53" s="30" t="n"/>
      <c r="U53" s="16" t="n"/>
      <c r="V53" s="39" t="n"/>
    </row>
    <row r="54">
      <c r="A54" s="35" t="n"/>
      <c r="B54" s="7" t="n"/>
      <c r="C54" s="8" t="n"/>
      <c r="D54" s="7" t="n"/>
      <c r="E54" s="7" t="n"/>
      <c r="F54" s="7" t="n"/>
      <c r="G54" s="7" t="n"/>
      <c r="H54" s="8" t="n"/>
      <c r="I54" s="8" t="n"/>
      <c r="J54" s="8" t="n"/>
      <c r="K54" s="8" t="n"/>
      <c r="L54" s="8" t="n"/>
      <c r="M54" s="9" t="n"/>
      <c r="N54" s="9" t="n"/>
      <c r="O54" s="13" t="n"/>
      <c r="P54" s="13" t="n"/>
      <c r="Q54" s="13" t="n"/>
      <c r="R54" s="9" t="n"/>
      <c r="S54" s="9" t="n"/>
      <c r="T54" s="30" t="n"/>
      <c r="U54" s="16" t="n"/>
      <c r="V54" s="39" t="n"/>
    </row>
    <row r="55">
      <c r="A55" s="35" t="n"/>
      <c r="B55" s="7" t="n"/>
      <c r="C55" s="8" t="n"/>
      <c r="D55" s="7" t="n"/>
      <c r="E55" s="7" t="n"/>
      <c r="F55" s="7" t="n"/>
      <c r="G55" s="7" t="n"/>
      <c r="H55" s="8" t="n"/>
      <c r="I55" s="8" t="n"/>
      <c r="J55" s="8" t="n"/>
      <c r="K55" s="8" t="n"/>
      <c r="L55" s="8" t="n"/>
      <c r="M55" s="9" t="n"/>
      <c r="N55" s="9" t="n"/>
      <c r="O55" s="13" t="n"/>
      <c r="P55" s="13" t="n"/>
      <c r="Q55" s="13" t="n"/>
      <c r="R55" s="9" t="n"/>
      <c r="S55" s="9" t="n"/>
      <c r="T55" s="30" t="n"/>
      <c r="U55" s="16" t="n"/>
      <c r="V55" s="39" t="n"/>
    </row>
    <row r="56">
      <c r="A56" s="35" t="n"/>
      <c r="B56" s="7" t="n"/>
      <c r="C56" s="8" t="n"/>
      <c r="D56" s="7" t="n"/>
      <c r="E56" s="9" t="n"/>
      <c r="F56" s="9" t="n"/>
      <c r="G56" s="9" t="n"/>
      <c r="H56" s="8" t="n"/>
      <c r="I56" s="8" t="n"/>
      <c r="J56" s="8" t="n"/>
      <c r="K56" s="8" t="n"/>
      <c r="L56" s="8" t="n"/>
      <c r="M56" s="9" t="n"/>
      <c r="N56" s="9" t="n"/>
      <c r="O56" s="11" t="n"/>
      <c r="P56" s="11" t="n"/>
      <c r="Q56" s="11" t="n"/>
      <c r="R56" s="10" t="n"/>
      <c r="S56" s="10" t="n"/>
      <c r="T56" s="29" t="n"/>
      <c r="U56" s="18" t="n"/>
      <c r="V56" s="39" t="n"/>
    </row>
    <row r="57">
      <c r="A57" s="35" t="n"/>
      <c r="B57" s="7" t="n"/>
      <c r="C57" s="8" t="n"/>
      <c r="D57" s="7" t="n"/>
      <c r="E57" s="7" t="n"/>
      <c r="F57" s="7" t="n"/>
      <c r="G57" s="7" t="n"/>
      <c r="H57" s="8" t="n"/>
      <c r="I57" s="8" t="n"/>
      <c r="J57" s="8" t="n"/>
      <c r="K57" s="8" t="n"/>
      <c r="L57" s="8" t="n"/>
      <c r="M57" s="9" t="n"/>
      <c r="N57" s="9" t="n"/>
      <c r="O57" s="12" t="n"/>
      <c r="P57" s="12" t="n"/>
      <c r="Q57" s="12" t="n"/>
      <c r="R57" s="10" t="n"/>
      <c r="S57" s="10" t="n"/>
      <c r="T57" s="28" t="n"/>
      <c r="U57" s="18" t="n"/>
      <c r="V57" s="39" t="n"/>
    </row>
    <row r="58">
      <c r="A58" s="35" t="n"/>
      <c r="B58" s="7" t="n"/>
      <c r="C58" s="8" t="n"/>
      <c r="D58" s="7" t="n"/>
      <c r="E58" s="7" t="n"/>
      <c r="F58" s="7" t="n"/>
      <c r="G58" s="7" t="n"/>
      <c r="H58" s="8" t="n"/>
      <c r="I58" s="8" t="n"/>
      <c r="J58" s="8" t="n"/>
      <c r="K58" s="8" t="n"/>
      <c r="L58" s="8" t="n"/>
      <c r="M58" s="9" t="n"/>
      <c r="N58" s="9" t="n"/>
      <c r="O58" s="7" t="n"/>
      <c r="P58" s="7" t="n"/>
      <c r="Q58" s="7" t="n"/>
      <c r="R58" s="10" t="n"/>
      <c r="S58" s="10" t="n"/>
      <c r="T58" s="10" t="n"/>
      <c r="U58" s="19" t="n"/>
      <c r="V58" s="39" t="n"/>
    </row>
    <row r="59">
      <c r="A59" s="35" t="n"/>
      <c r="B59" s="35" t="n"/>
      <c r="C59" s="35" t="n"/>
      <c r="D59" s="35" t="n"/>
      <c r="E59" s="35" t="n"/>
      <c r="F59" s="35" t="n"/>
      <c r="G59" s="35" t="n"/>
      <c r="H59" s="35" t="n"/>
      <c r="I59" s="35" t="n"/>
      <c r="J59" s="35" t="n"/>
      <c r="K59" s="35" t="n"/>
      <c r="L59" s="35" t="n"/>
      <c r="M59" s="35" t="n"/>
      <c r="N59" s="35" t="n"/>
      <c r="O59" s="35" t="n"/>
      <c r="P59" s="35" t="n"/>
      <c r="Q59" s="35" t="n"/>
      <c r="R59" s="35" t="n"/>
      <c r="S59" s="35" t="n"/>
      <c r="T59" s="35" t="n"/>
      <c r="U59" s="35" t="n"/>
      <c r="V59" s="35" t="n"/>
    </row>
    <row r="60">
      <c r="B60" s="36" t="n"/>
      <c r="C60" s="162" t="n"/>
      <c r="D60" s="37" t="n"/>
      <c r="E60" s="36" t="n"/>
      <c r="F60" s="36" t="n"/>
      <c r="G60" s="36" t="n"/>
      <c r="H60" s="162" t="n"/>
      <c r="I60" s="162" t="n"/>
      <c r="J60" s="162" t="n"/>
      <c r="K60" s="162" t="n"/>
      <c r="L60" s="162" t="n"/>
      <c r="M60" s="162" t="n"/>
      <c r="N60" s="162" t="n"/>
      <c r="O60" s="162" t="n"/>
      <c r="P60" s="162" t="n"/>
      <c r="Q60" s="162" t="n"/>
      <c r="R60" s="38" t="n"/>
      <c r="S60" s="35" t="n"/>
      <c r="T60" s="35" t="n"/>
      <c r="U60" s="35" t="n"/>
      <c r="V60" s="35" t="n"/>
    </row>
    <row r="61">
      <c r="B61" s="36" t="n"/>
      <c r="C61" s="162" t="n"/>
      <c r="D61" s="37" t="n"/>
      <c r="E61" s="36" t="n"/>
      <c r="F61" s="36" t="n"/>
      <c r="G61" s="36" t="n"/>
      <c r="H61" s="162" t="n"/>
      <c r="I61" s="162" t="n"/>
      <c r="J61" s="162" t="n"/>
      <c r="K61" s="162" t="n"/>
      <c r="L61" s="162" t="n"/>
      <c r="M61" s="162" t="n"/>
      <c r="N61" s="162" t="n"/>
      <c r="O61" s="162" t="n"/>
      <c r="P61" s="162" t="n"/>
      <c r="Q61" s="162" t="n"/>
      <c r="R61" s="38" t="n"/>
      <c r="S61" s="35" t="n"/>
      <c r="T61" s="35" t="n"/>
      <c r="U61" s="35" t="n"/>
      <c r="V61" s="35" t="n"/>
    </row>
    <row r="62">
      <c r="B62" s="36" t="n"/>
      <c r="C62" s="162" t="n"/>
      <c r="D62" s="37" t="n"/>
      <c r="E62" s="36" t="n"/>
      <c r="F62" s="36" t="n"/>
      <c r="G62" s="36" t="n"/>
      <c r="H62" s="162" t="n"/>
      <c r="I62" s="162" t="n"/>
      <c r="J62" s="162" t="n"/>
      <c r="K62" s="162" t="n"/>
      <c r="L62" s="162" t="n"/>
      <c r="M62" s="162" t="n"/>
      <c r="N62" s="162" t="n"/>
      <c r="O62" s="162" t="n"/>
      <c r="P62" s="162" t="n"/>
      <c r="Q62" s="162" t="n"/>
      <c r="R62" s="38" t="n"/>
      <c r="S62" s="35" t="n"/>
      <c r="T62" s="35" t="n"/>
      <c r="U62" s="35" t="n"/>
      <c r="V62" s="35" t="n"/>
    </row>
    <row r="63" ht="66" customHeight="1">
      <c r="B63" s="109" t="inlineStr">
        <is>
          <t xml:space="preserve">Diagonal 18 No. 20-29 Fusagasugá – Cundinamarca
Teléfono (601)  8281483 Línea Gratuita 018000180414
www.ucundinamarca.edu.co   E-mail:  info@ucundinamarca.edu.co
NIT: 890.680.062-2                                                                             </t>
        </is>
      </c>
      <c r="V63" s="35" t="n"/>
    </row>
    <row r="64" ht="41.25" customHeight="1">
      <c r="B64" s="110" t="inlineStr">
        <is>
          <t>Documento controlado por el Sistema de Gestión de la Calidad
Asegúrese que corresponde a la última versión consultando el Portal Institucional</t>
        </is>
      </c>
      <c r="V64" s="35" t="n"/>
    </row>
    <row r="65">
      <c r="B65" s="36" t="n"/>
      <c r="C65" s="162" t="n"/>
      <c r="D65" s="37" t="n"/>
      <c r="E65" s="36" t="n"/>
      <c r="F65" s="36" t="n"/>
      <c r="G65" s="36" t="n"/>
      <c r="H65" s="162" t="n"/>
      <c r="I65" s="162" t="n"/>
      <c r="J65" s="162" t="n"/>
      <c r="K65" s="162" t="n"/>
      <c r="L65" s="162" t="n"/>
      <c r="M65" s="162" t="n"/>
      <c r="N65" s="162" t="n"/>
      <c r="O65" s="162" t="n"/>
      <c r="P65" s="162" t="n"/>
      <c r="Q65" s="162" t="n"/>
      <c r="R65" s="38" t="n"/>
      <c r="S65" s="35" t="n"/>
      <c r="T65" s="35" t="n"/>
      <c r="U65" s="35" t="n"/>
      <c r="V65" s="35" t="n"/>
    </row>
    <row r="66">
      <c r="B66" s="36" t="n"/>
      <c r="C66" s="162" t="n"/>
      <c r="D66" s="37" t="n"/>
      <c r="E66" s="36" t="n"/>
      <c r="F66" s="36" t="n"/>
      <c r="G66" s="36" t="n"/>
      <c r="H66" s="162" t="n"/>
      <c r="I66" s="162" t="n"/>
      <c r="J66" s="162" t="n"/>
      <c r="K66" s="162" t="n"/>
      <c r="L66" s="162" t="n"/>
      <c r="M66" s="162" t="n"/>
      <c r="N66" s="162" t="n"/>
      <c r="O66" s="162" t="n"/>
      <c r="P66" s="162" t="n"/>
      <c r="Q66" s="162" t="n"/>
      <c r="R66" s="38" t="n"/>
      <c r="S66" s="35" t="n"/>
      <c r="T66" s="35" t="n"/>
      <c r="U66" s="35" t="n"/>
      <c r="V66" s="35" t="n"/>
    </row>
    <row r="67">
      <c r="B67" s="36" t="n"/>
      <c r="C67" s="162" t="n"/>
      <c r="D67" s="37" t="n"/>
      <c r="E67" s="36" t="n"/>
      <c r="F67" s="36" t="n"/>
      <c r="G67" s="36" t="n"/>
      <c r="H67" s="162" t="n"/>
      <c r="I67" s="162" t="n"/>
      <c r="J67" s="162" t="n"/>
      <c r="K67" s="162" t="n"/>
      <c r="L67" s="162" t="n"/>
      <c r="M67" s="162" t="n"/>
      <c r="N67" s="162" t="n"/>
      <c r="O67" s="162" t="n"/>
      <c r="P67" s="162" t="n"/>
      <c r="Q67" s="162" t="n"/>
      <c r="R67" s="38" t="n"/>
      <c r="S67" s="35" t="n"/>
      <c r="T67" s="35" t="n"/>
      <c r="U67" s="35" t="n"/>
      <c r="V67" s="35" t="n"/>
    </row>
    <row r="101">
      <c r="D101" s="48" t="inlineStr">
        <is>
          <t>CALIDAD</t>
        </is>
      </c>
    </row>
    <row r="102">
      <c r="D102" s="48" t="inlineStr">
        <is>
          <t xml:space="preserve">AMBIENTAL </t>
        </is>
      </c>
    </row>
    <row r="103">
      <c r="D103" s="48" t="inlineStr">
        <is>
          <t xml:space="preserve">SEGURIDAD Y SALUD EN EL TRABAJO </t>
        </is>
      </c>
    </row>
    <row r="104">
      <c r="D104" s="48" t="inlineStr">
        <is>
          <t>SEGURIDAD DE LA INFORMACIÓN</t>
        </is>
      </c>
    </row>
    <row r="105">
      <c r="D105" s="48" t="inlineStr">
        <is>
          <t xml:space="preserve">ANTISOBORNO </t>
        </is>
      </c>
    </row>
  </sheetData>
  <sheetProtection selectLockedCells="1" selectUnlockedCells="0" algorithmName="SHA-512" sheet="1" objects="0" insertRows="0" insertHyperlinks="1" autoFilter="1" scenarios="0" formatColumns="0" deleteColumns="1" insertColumns="1" pivotTables="1" deleteRows="0" formatCells="0" saltValue="k5X/A51/gfFo0+DsI5OTUw==" formatRows="0" sort="1" spinCount="100000" hashValue="7/SkwYMHCs11vXwOYXhSulzEmembyJX8AFH1YPmpu9uSSxVehdzvmIorV1sKHIqQjSGPUoKx3OlUvBf/UJ81lw=="/>
  <autoFilter ref="E9:N58"/>
  <mergeCells count="88">
    <mergeCell ref="R14:R52"/>
    <mergeCell ref="B12:B13"/>
    <mergeCell ref="L12:L13"/>
    <mergeCell ref="N12:N13"/>
    <mergeCell ref="H35:H38"/>
    <mergeCell ref="S22:S29"/>
    <mergeCell ref="U22:U29"/>
    <mergeCell ref="D39:D52"/>
    <mergeCell ref="R12:R13"/>
    <mergeCell ref="T12:T13"/>
    <mergeCell ref="Q7:R8"/>
    <mergeCell ref="G14:G46"/>
    <mergeCell ref="D3:R3"/>
    <mergeCell ref="S14:S21"/>
    <mergeCell ref="H39:H46"/>
    <mergeCell ref="I35:I38"/>
    <mergeCell ref="H22:H29"/>
    <mergeCell ref="T22:T29"/>
    <mergeCell ref="G12:G13"/>
    <mergeCell ref="B64:U64"/>
    <mergeCell ref="Q12:Q13"/>
    <mergeCell ref="S3:U3"/>
    <mergeCell ref="S12:S13"/>
    <mergeCell ref="L22:L29"/>
    <mergeCell ref="S35:S38"/>
    <mergeCell ref="U35:U38"/>
    <mergeCell ref="B63:U63"/>
    <mergeCell ref="J39:J46"/>
    <mergeCell ref="H14:H21"/>
    <mergeCell ref="J14:J21"/>
    <mergeCell ref="T14:T21"/>
    <mergeCell ref="D14:D38"/>
    <mergeCell ref="S30:S34"/>
    <mergeCell ref="B14:B52"/>
    <mergeCell ref="I22:I29"/>
    <mergeCell ref="S39:S46"/>
    <mergeCell ref="I47:I52"/>
    <mergeCell ref="K22:K29"/>
    <mergeCell ref="H12:H13"/>
    <mergeCell ref="U47:U52"/>
    <mergeCell ref="J12:J13"/>
    <mergeCell ref="J35:J38"/>
    <mergeCell ref="L35:L38"/>
    <mergeCell ref="I14:I21"/>
    <mergeCell ref="U39:U46"/>
    <mergeCell ref="S2:U2"/>
    <mergeCell ref="J30:J34"/>
    <mergeCell ref="L30:L34"/>
    <mergeCell ref="T39:T46"/>
    <mergeCell ref="C14:C52"/>
    <mergeCell ref="B10:U11"/>
    <mergeCell ref="K35:K38"/>
    <mergeCell ref="T47:T52"/>
    <mergeCell ref="L47:L52"/>
    <mergeCell ref="C12:C13"/>
    <mergeCell ref="M12:M13"/>
    <mergeCell ref="O12:O13"/>
    <mergeCell ref="K47:K52"/>
    <mergeCell ref="I30:I34"/>
    <mergeCell ref="K30:K34"/>
    <mergeCell ref="S4:U4"/>
    <mergeCell ref="P12:P13"/>
    <mergeCell ref="D4:R5"/>
    <mergeCell ref="I39:I46"/>
    <mergeCell ref="K39:K46"/>
    <mergeCell ref="B2:C5"/>
    <mergeCell ref="K14:K21"/>
    <mergeCell ref="U14:U21"/>
    <mergeCell ref="D2:R2"/>
    <mergeCell ref="F12:F13"/>
    <mergeCell ref="S47:S52"/>
    <mergeCell ref="T35:T38"/>
    <mergeCell ref="I12:I13"/>
    <mergeCell ref="K12:K13"/>
    <mergeCell ref="U12:U13"/>
    <mergeCell ref="H30:H34"/>
    <mergeCell ref="E14:E38"/>
    <mergeCell ref="S5:U5"/>
    <mergeCell ref="T30:T34"/>
    <mergeCell ref="L39:L46"/>
    <mergeCell ref="L14:L21"/>
    <mergeCell ref="E39:E52"/>
    <mergeCell ref="J22:J29"/>
    <mergeCell ref="H47:H52"/>
    <mergeCell ref="U30:U34"/>
    <mergeCell ref="J47:J52"/>
    <mergeCell ref="G47:G52"/>
    <mergeCell ref="F14:F52"/>
  </mergeCells>
  <conditionalFormatting sqref="T39 T47">
    <cfRule type="cellIs" priority="1" operator="equal" dxfId="3">
      <formula>5</formula>
    </cfRule>
    <cfRule type="cellIs" priority="2" operator="equal" dxfId="2">
      <formula>1</formula>
    </cfRule>
    <cfRule type="cellIs" priority="3" operator="equal" dxfId="1">
      <formula>2</formula>
    </cfRule>
    <cfRule type="cellIs" priority="4" operator="equal" dxfId="0">
      <formula>4</formula>
    </cfRule>
  </conditionalFormatting>
  <dataValidations count="1">
    <dataValidation sqref="D13:E13" showDropDown="0" showInputMessage="1" showErrorMessage="1" allowBlank="1" error="Debe seleccionar un Sistema de Gestión" prompt="Seleccione el Sistema de Gestión que corresponda" type="list">
      <formula1>$D$101:$D$105</formula1>
    </dataValidation>
  </dataValidations>
  <pageMargins left="0.7086614173228347" right="0.7086614173228347" top="0.7480314960629921" bottom="0.7480314960629921" header="0.3149606299212598" footer="0.3149606299212598"/>
  <pageSetup orientation="portrait" scale="21"/>
  <drawing xmlns:r="http://schemas.openxmlformats.org/officeDocument/2006/relationships" r:id="rId1"/>
</worksheet>
</file>

<file path=xl/worksheets/sheet2.xml><?xml version="1.0" encoding="utf-8"?>
<worksheet xmlns="http://schemas.openxmlformats.org/spreadsheetml/2006/main">
  <sheetPr codeName="Hoja85">
    <tabColor rgb="FFEDE394"/>
    <outlinePr summaryBelow="1" summaryRight="1"/>
    <pageSetUpPr fitToPage="1"/>
  </sheetPr>
  <dimension ref="A1:AB113"/>
  <sheetViews>
    <sheetView view="pageBreakPreview" zoomScaleNormal="80" zoomScaleSheetLayoutView="100" workbookViewId="0">
      <selection activeCell="R65" sqref="R65"/>
    </sheetView>
  </sheetViews>
  <sheetFormatPr baseColWidth="10" defaultColWidth="11.42578125" defaultRowHeight="15"/>
  <cols>
    <col width="4" customWidth="1" style="75" min="1" max="1"/>
    <col width="6.7109375" customWidth="1" style="75" min="2" max="2"/>
    <col width="24.85546875" customWidth="1" style="40" min="3" max="3"/>
    <col width="15.140625" customWidth="1" style="40" min="4" max="4"/>
    <col width="12.7109375" customWidth="1" style="40" min="5" max="5"/>
    <col width="15.140625" customWidth="1" style="40" min="6" max="6"/>
    <col width="14" customWidth="1" style="40" min="7" max="7"/>
    <col width="11.42578125" customWidth="1" style="40" min="8" max="8"/>
    <col width="12.85546875" customWidth="1" style="40" min="9" max="9"/>
    <col width="15.5703125" customWidth="1" style="40" min="10" max="10"/>
    <col width="14.42578125" customWidth="1" style="40" min="11" max="11"/>
    <col width="17.140625" customWidth="1" style="40" min="12" max="12"/>
    <col width="19.7109375" customWidth="1" style="40" min="13" max="13"/>
    <col width="15.28515625" customWidth="1" style="40" min="14" max="15"/>
    <col width="6.7109375" customWidth="1" style="75" min="16" max="16"/>
    <col width="11.42578125" customWidth="1" style="75" min="17" max="16384"/>
  </cols>
  <sheetData>
    <row r="1" ht="8.25" customFormat="1" customHeight="1" s="53">
      <c r="C1" s="54" t="n"/>
      <c r="D1" s="54" t="n"/>
      <c r="E1" s="54" t="n"/>
      <c r="F1" s="54" t="n"/>
      <c r="G1" s="54" t="n"/>
      <c r="H1" s="54" t="n"/>
      <c r="I1" s="54" t="n"/>
      <c r="J1" s="54" t="n"/>
      <c r="K1" s="54" t="n"/>
      <c r="L1" s="54" t="n"/>
      <c r="M1" s="54" t="n"/>
      <c r="N1" s="54" t="n"/>
      <c r="O1" s="54" t="n"/>
    </row>
    <row r="2" ht="15.75" customFormat="1" customHeight="1" s="53">
      <c r="B2" s="188" t="inlineStr">
        <is>
          <t xml:space="preserve">      REGRESAR</t>
        </is>
      </c>
      <c r="C2" s="387" t="n"/>
      <c r="D2" s="55" t="n"/>
      <c r="E2" s="55" t="n"/>
      <c r="F2" s="55" t="n"/>
      <c r="G2" s="55" t="n"/>
      <c r="H2" s="55" t="n"/>
      <c r="I2" s="55" t="n"/>
      <c r="J2" s="55" t="n"/>
      <c r="K2" s="55" t="n"/>
      <c r="L2" s="55" t="n"/>
      <c r="M2" s="55" t="n"/>
      <c r="N2" s="55" t="n"/>
      <c r="O2" s="55" t="n"/>
      <c r="P2" s="56" t="n"/>
    </row>
    <row r="3" ht="15.75" customFormat="1" customHeight="1" s="53">
      <c r="B3" s="387" t="n"/>
      <c r="C3" s="387" t="n"/>
      <c r="D3" s="55" t="n"/>
      <c r="E3" s="55" t="n"/>
      <c r="F3" s="55" t="n"/>
      <c r="G3" s="55" t="n"/>
      <c r="H3" s="55" t="n"/>
      <c r="I3" s="55" t="n"/>
      <c r="J3" s="55" t="n"/>
      <c r="K3" s="55" t="n"/>
      <c r="L3" s="55" t="n"/>
      <c r="M3" s="55" t="n"/>
      <c r="N3" s="55" t="n"/>
      <c r="O3" s="55" t="n"/>
      <c r="P3" s="56" t="n"/>
    </row>
    <row r="4" ht="15" customFormat="1" customHeight="1" s="53">
      <c r="B4" s="387" t="n"/>
      <c r="C4" s="387" t="n"/>
      <c r="D4" s="55" t="n"/>
      <c r="E4" s="55" t="n"/>
      <c r="F4" s="55" t="n"/>
      <c r="G4" s="55" t="n"/>
      <c r="H4" s="55" t="n"/>
      <c r="I4" s="55" t="n"/>
      <c r="J4" s="55" t="n"/>
      <c r="K4" s="55" t="n"/>
      <c r="L4" s="55" t="n"/>
      <c r="M4" s="55" t="n"/>
      <c r="N4" s="55" t="n"/>
      <c r="O4" s="55" t="n"/>
      <c r="P4" s="56" t="n"/>
    </row>
    <row r="5" ht="24.75" customFormat="1" customHeight="1" s="53">
      <c r="B5" s="56" t="n"/>
      <c r="C5" s="388" t="n"/>
      <c r="D5" s="370" t="n"/>
      <c r="E5" s="389" t="inlineStr">
        <is>
          <t>MACROPROCESO ESTRATÉGICO</t>
        </is>
      </c>
      <c r="F5" s="356" t="n"/>
      <c r="G5" s="356" t="n"/>
      <c r="H5" s="356" t="n"/>
      <c r="I5" s="356" t="n"/>
      <c r="J5" s="356" t="n"/>
      <c r="K5" s="356" t="n"/>
      <c r="L5" s="357" t="n"/>
      <c r="M5" s="199" t="inlineStr">
        <is>
          <t>CÓDIGO: ESGr027</t>
        </is>
      </c>
      <c r="N5" s="356" t="n"/>
      <c r="O5" s="357" t="n"/>
      <c r="P5" s="56" t="n"/>
    </row>
    <row r="6" ht="27" customFormat="1" customHeight="1" s="53">
      <c r="B6" s="57" t="n"/>
      <c r="C6" s="358" t="n"/>
      <c r="D6" s="371" t="n"/>
      <c r="E6" s="389" t="inlineStr">
        <is>
          <t>PROCESO GESTIÓN SISTEMAS INTEGRADOS - CALIDAD</t>
        </is>
      </c>
      <c r="F6" s="356" t="n"/>
      <c r="G6" s="356" t="n"/>
      <c r="H6" s="356" t="n"/>
      <c r="I6" s="356" t="n"/>
      <c r="J6" s="356" t="n"/>
      <c r="K6" s="356" t="n"/>
      <c r="L6" s="357" t="n"/>
      <c r="M6" s="197" t="inlineStr">
        <is>
          <t>VERSIÓN: 10</t>
        </is>
      </c>
      <c r="N6" s="356" t="n"/>
      <c r="O6" s="357" t="n"/>
      <c r="P6" s="56" t="n"/>
    </row>
    <row r="7" ht="30" customFormat="1" customHeight="1" s="53">
      <c r="B7" s="56" t="n"/>
      <c r="C7" s="358" t="n"/>
      <c r="D7" s="371" t="n"/>
      <c r="E7" s="390" t="inlineStr">
        <is>
          <t>MATRIZ Y FICHA DE MEDICIÓN DE INDICADORES Y SEGUIMIENTO A LOS PROCESOS DE GESTIÓN</t>
        </is>
      </c>
      <c r="F7" s="353" t="n"/>
      <c r="G7" s="353" t="n"/>
      <c r="H7" s="353" t="n"/>
      <c r="I7" s="353" t="n"/>
      <c r="J7" s="353" t="n"/>
      <c r="K7" s="353" t="n"/>
      <c r="L7" s="370" t="n"/>
      <c r="M7" s="199" t="inlineStr">
        <is>
          <t>VIGENCIA: 2026-02-26</t>
        </is>
      </c>
      <c r="N7" s="356" t="n"/>
      <c r="O7" s="357" t="n"/>
      <c r="P7" s="56" t="n"/>
    </row>
    <row r="8" ht="25.5" customFormat="1" customHeight="1" s="53">
      <c r="B8" s="56" t="n"/>
      <c r="C8" s="361" t="n"/>
      <c r="D8" s="391" t="n"/>
      <c r="E8" s="361" t="n"/>
      <c r="F8" s="362" t="n"/>
      <c r="G8" s="362" t="n"/>
      <c r="H8" s="362" t="n"/>
      <c r="I8" s="362" t="n"/>
      <c r="J8" s="362" t="n"/>
      <c r="K8" s="362" t="n"/>
      <c r="L8" s="391" t="n"/>
      <c r="M8" s="197" t="inlineStr">
        <is>
          <t>PÁGINA: 2 de 4</t>
        </is>
      </c>
      <c r="N8" s="356" t="n"/>
      <c r="O8" s="357" t="n"/>
      <c r="P8" s="56" t="n"/>
    </row>
    <row r="9" ht="15.75" customFormat="1" customHeight="1" s="53">
      <c r="B9" s="56" t="n"/>
      <c r="C9" s="206" t="inlineStr">
        <is>
          <t xml:space="preserve"> </t>
        </is>
      </c>
      <c r="D9" s="392" t="n"/>
      <c r="E9" s="392" t="n"/>
      <c r="F9" s="392" t="n"/>
      <c r="G9" s="392" t="n"/>
      <c r="H9" s="392" t="n"/>
      <c r="I9" s="392" t="n"/>
      <c r="J9" s="392" t="n"/>
      <c r="K9" s="392" t="n"/>
      <c r="L9" s="392" t="n"/>
      <c r="M9" s="392" t="n"/>
      <c r="N9" s="392" t="n"/>
      <c r="O9" s="392" t="n"/>
      <c r="P9" s="56" t="n"/>
    </row>
    <row r="10" ht="15.75" customFormat="1" customHeight="1" s="53">
      <c r="B10" s="56" t="n"/>
      <c r="C10" s="207" t="inlineStr">
        <is>
          <t>FICHA DE INDICADOR</t>
        </is>
      </c>
      <c r="D10" s="393" t="n"/>
      <c r="E10" s="393" t="n"/>
      <c r="F10" s="393" t="n"/>
      <c r="G10" s="393" t="n"/>
      <c r="H10" s="393" t="n"/>
      <c r="I10" s="393" t="n"/>
      <c r="J10" s="393" t="n"/>
      <c r="K10" s="393" t="n"/>
      <c r="L10" s="393" t="n"/>
      <c r="M10" s="393" t="n"/>
      <c r="N10" s="393" t="n"/>
      <c r="O10" s="394" t="n"/>
      <c r="P10" s="56" t="n"/>
    </row>
    <row r="11" ht="15" customFormat="1" customHeight="1" s="53">
      <c r="B11" s="56" t="n"/>
      <c r="C11" s="395" t="n"/>
      <c r="D11" s="396" t="n"/>
      <c r="E11" s="396" t="n"/>
      <c r="F11" s="396" t="n"/>
      <c r="G11" s="396" t="n"/>
      <c r="H11" s="396" t="n"/>
      <c r="I11" s="396" t="n"/>
      <c r="J11" s="396" t="n"/>
      <c r="K11" s="396" t="n"/>
      <c r="L11" s="396" t="n"/>
      <c r="M11" s="396" t="n"/>
      <c r="N11" s="396" t="n"/>
      <c r="O11" s="397" t="n"/>
      <c r="P11" s="56" t="n"/>
    </row>
    <row r="12" ht="30" customFormat="1" customHeight="1" s="53">
      <c r="B12" s="56" t="n"/>
      <c r="C12" s="185" t="inlineStr">
        <is>
          <t>MACROPROCESO</t>
        </is>
      </c>
      <c r="D12" s="357" t="n"/>
      <c r="E12" s="184" t="inlineStr">
        <is>
          <t>Apoyo</t>
        </is>
      </c>
      <c r="F12" s="398" t="n"/>
      <c r="G12" s="398" t="n"/>
      <c r="H12" s="399" t="n"/>
      <c r="I12" s="185" t="inlineStr">
        <is>
          <t>NOMBRE DEL INDICADOR</t>
        </is>
      </c>
      <c r="J12" s="357" t="n"/>
      <c r="K12" s="186" t="inlineStr">
        <is>
          <t xml:space="preserve">Disponibilidad de Software Académicos de la Unidad de Apoyo Academico </t>
        </is>
      </c>
      <c r="L12" s="398" t="n"/>
      <c r="M12" s="398" t="n"/>
      <c r="N12" s="398" t="n"/>
      <c r="O12" s="399" t="n"/>
      <c r="P12" s="56" t="n"/>
    </row>
    <row r="13" customFormat="1" s="53">
      <c r="B13" s="56" t="n"/>
      <c r="C13" s="111" t="inlineStr">
        <is>
          <t>PROCESO GESTIÓN</t>
        </is>
      </c>
      <c r="D13" s="357" t="n"/>
      <c r="E13" s="175" t="inlineStr">
        <is>
          <t>Apoyo Académico</t>
        </is>
      </c>
      <c r="F13" s="398" t="n"/>
      <c r="G13" s="398" t="n"/>
      <c r="H13" s="398" t="n"/>
      <c r="I13" s="398" t="n"/>
      <c r="J13" s="398" t="n"/>
      <c r="K13" s="398" t="n"/>
      <c r="L13" s="398" t="n"/>
      <c r="M13" s="398" t="n"/>
      <c r="N13" s="398" t="n"/>
      <c r="O13" s="399" t="n"/>
      <c r="P13" s="56" t="n"/>
    </row>
    <row r="14" customFormat="1" s="53">
      <c r="B14" s="56" t="n"/>
      <c r="C14" s="111" t="inlineStr">
        <is>
          <t>RESPONSABLE DE MEDICIÓN</t>
        </is>
      </c>
      <c r="D14" s="357" t="n"/>
      <c r="E14" s="175" t="inlineStr">
        <is>
          <t>Jefe de la Unidad de Apoyo Académico</t>
        </is>
      </c>
      <c r="F14" s="398" t="n"/>
      <c r="G14" s="398" t="n"/>
      <c r="H14" s="398" t="n"/>
      <c r="I14" s="398" t="n"/>
      <c r="J14" s="398" t="n"/>
      <c r="K14" s="398" t="n"/>
      <c r="L14" s="398" t="n"/>
      <c r="M14" s="398" t="n"/>
      <c r="N14" s="398" t="n"/>
      <c r="O14" s="399" t="n"/>
      <c r="P14" s="56" t="n"/>
    </row>
    <row r="15" customFormat="1" s="53">
      <c r="B15" s="56" t="n"/>
      <c r="C15" s="176" t="n"/>
      <c r="D15" s="398" t="n"/>
      <c r="E15" s="398" t="n"/>
      <c r="F15" s="398" t="n"/>
      <c r="G15" s="398" t="n"/>
      <c r="H15" s="398" t="n"/>
      <c r="I15" s="398" t="n"/>
      <c r="J15" s="398" t="n"/>
      <c r="K15" s="398" t="n"/>
      <c r="L15" s="398" t="n"/>
      <c r="M15" s="398" t="n"/>
      <c r="N15" s="398" t="n"/>
      <c r="O15" s="399" t="n"/>
      <c r="P15" s="56" t="n"/>
    </row>
    <row r="16" customFormat="1" s="53">
      <c r="B16" s="56" t="n"/>
      <c r="C16" s="130" t="inlineStr">
        <is>
          <t>1. COMPORTAMIENTO DE INDICADOR</t>
        </is>
      </c>
      <c r="D16" s="356" t="n"/>
      <c r="E16" s="356" t="n"/>
      <c r="F16" s="356" t="n"/>
      <c r="G16" s="356" t="n"/>
      <c r="H16" s="356" t="n"/>
      <c r="I16" s="356" t="n"/>
      <c r="J16" s="356" t="n"/>
      <c r="K16" s="356" t="n"/>
      <c r="L16" s="356" t="n"/>
      <c r="M16" s="356" t="n"/>
      <c r="N16" s="356" t="n"/>
      <c r="O16" s="357" t="n"/>
      <c r="P16" s="56" t="n"/>
    </row>
    <row r="17" ht="36" customFormat="1" customHeight="1" s="53">
      <c r="B17" s="56" t="n"/>
      <c r="C17" s="111" t="inlineStr">
        <is>
          <t>CLASIFICACIÓN DE LA MEDICIÓN</t>
        </is>
      </c>
      <c r="D17" s="357" t="n"/>
      <c r="E17" s="400" t="n">
        <v>1</v>
      </c>
      <c r="F17" s="398" t="n"/>
      <c r="G17" s="399" t="n"/>
      <c r="H17" s="111" t="inlineStr">
        <is>
          <t>TIPO DE INDICADOR</t>
        </is>
      </c>
      <c r="I17" s="357" t="n"/>
      <c r="J17" s="184" t="inlineStr">
        <is>
          <t>Acreditación</t>
        </is>
      </c>
      <c r="K17" s="399" t="n"/>
      <c r="L17" s="111" t="inlineStr">
        <is>
          <t>META</t>
        </is>
      </c>
      <c r="M17" s="357" t="n"/>
      <c r="N17" s="112" t="n">
        <v>1</v>
      </c>
      <c r="O17" s="399" t="n"/>
      <c r="P17" s="146" t="n"/>
    </row>
    <row r="18" ht="27" customFormat="1" customHeight="1" s="53">
      <c r="B18" s="56" t="n"/>
      <c r="C18" s="111" t="inlineStr">
        <is>
          <t>FORMULA</t>
        </is>
      </c>
      <c r="D18" s="370" t="n"/>
      <c r="E18" s="177" t="inlineStr">
        <is>
          <t>NUMERADOR</t>
        </is>
      </c>
      <c r="F18" s="399" t="n"/>
      <c r="G18" s="184" t="inlineStr">
        <is>
          <t>Número de licencias que mantienen en continuidad en el periodo académico * 100</t>
        </is>
      </c>
      <c r="H18" s="398" t="n"/>
      <c r="I18" s="398" t="n"/>
      <c r="J18" s="398" t="n"/>
      <c r="K18" s="399" t="n"/>
      <c r="L18" s="111" t="inlineStr">
        <is>
          <t>UNIDAD DE MEDIDA</t>
        </is>
      </c>
      <c r="M18" s="370" t="n"/>
      <c r="N18" s="112" t="inlineStr">
        <is>
          <t>Porcentual</t>
        </is>
      </c>
      <c r="O18" s="401" t="n"/>
      <c r="P18" s="387" t="n"/>
    </row>
    <row r="19" ht="15.75" customFormat="1" customHeight="1" s="53">
      <c r="B19" s="56" t="n"/>
      <c r="C19" s="361" t="n"/>
      <c r="D19" s="391" t="n"/>
      <c r="E19" s="111" t="inlineStr">
        <is>
          <t>DENOMINADOR</t>
        </is>
      </c>
      <c r="F19" s="357" t="n"/>
      <c r="G19" s="154" t="inlineStr">
        <is>
          <t>Número total de licencias adquiridas</t>
        </is>
      </c>
      <c r="H19" s="398" t="n"/>
      <c r="I19" s="398" t="n"/>
      <c r="J19" s="398" t="n"/>
      <c r="K19" s="399" t="n"/>
      <c r="L19" s="361" t="n"/>
      <c r="M19" s="391" t="n"/>
      <c r="N19" s="402" t="n"/>
      <c r="O19" s="403" t="n"/>
      <c r="P19" s="56" t="n"/>
    </row>
    <row r="20" ht="15.75" customFormat="1" customHeight="1" s="53">
      <c r="B20" s="56" t="n"/>
      <c r="C20" s="111" t="inlineStr">
        <is>
          <t>TENDENCIA</t>
        </is>
      </c>
      <c r="D20" s="370" t="n"/>
      <c r="E20" s="154" t="inlineStr">
        <is>
          <t>Positiva</t>
        </is>
      </c>
      <c r="F20" s="392" t="n"/>
      <c r="G20" s="401" t="n"/>
      <c r="H20" s="185" t="inlineStr">
        <is>
          <t>NIVEL DE SEGREGACIÓN *</t>
        </is>
      </c>
      <c r="I20" s="370" t="n"/>
      <c r="J20" s="154" t="inlineStr">
        <is>
          <t>Por Programa Académico</t>
        </is>
      </c>
      <c r="K20" s="401" t="n"/>
      <c r="L20" s="111" t="inlineStr">
        <is>
          <t>ESCALA</t>
        </is>
      </c>
      <c r="M20" s="356" t="n"/>
      <c r="N20" s="356" t="n"/>
      <c r="O20" s="357" t="n"/>
      <c r="P20" s="56" t="n"/>
    </row>
    <row r="21" ht="15.75" customFormat="1" customHeight="1" s="53">
      <c r="B21" s="56" t="n"/>
      <c r="C21" s="358" t="n"/>
      <c r="D21" s="371" t="n"/>
      <c r="E21" s="404" t="n"/>
      <c r="F21" s="387" t="n"/>
      <c r="G21" s="405" t="n"/>
      <c r="H21" s="358" t="n"/>
      <c r="I21" s="371" t="n"/>
      <c r="J21" s="404" t="n"/>
      <c r="K21" s="405" t="n"/>
      <c r="L21" s="76" t="inlineStr">
        <is>
          <t>Deficiente</t>
        </is>
      </c>
      <c r="M21" s="76" t="inlineStr">
        <is>
          <t>Aceptable</t>
        </is>
      </c>
      <c r="N21" s="76" t="inlineStr">
        <is>
          <t>Bueno</t>
        </is>
      </c>
      <c r="O21" s="76" t="inlineStr">
        <is>
          <t>Excelente</t>
        </is>
      </c>
      <c r="P21" s="56" t="n"/>
    </row>
    <row r="22" ht="15.75" customFormat="1" customHeight="1" s="53">
      <c r="B22" s="56" t="n"/>
      <c r="C22" s="361" t="n"/>
      <c r="D22" s="391" t="n"/>
      <c r="E22" s="402" t="n"/>
      <c r="F22" s="406" t="n"/>
      <c r="G22" s="403" t="n"/>
      <c r="H22" s="361" t="n"/>
      <c r="I22" s="391" t="n"/>
      <c r="J22" s="402" t="n"/>
      <c r="K22" s="403" t="n"/>
      <c r="L22" s="58" t="inlineStr">
        <is>
          <t>0 - 60%</t>
        </is>
      </c>
      <c r="M22" s="59" t="inlineStr">
        <is>
          <t>61% - 80%</t>
        </is>
      </c>
      <c r="N22" s="60" t="inlineStr">
        <is>
          <t>80,1% - 100%</t>
        </is>
      </c>
      <c r="O22" s="61" t="inlineStr">
        <is>
          <t>&gt;100</t>
        </is>
      </c>
      <c r="P22" s="56" t="n"/>
    </row>
    <row r="23" ht="26.25" customFormat="1" customHeight="1" s="53">
      <c r="B23" s="56" t="n"/>
      <c r="C23" s="111" t="inlineStr">
        <is>
          <t>ORIGEN DE DATOS NUMERADOR</t>
        </is>
      </c>
      <c r="D23" s="357" t="n"/>
      <c r="E23" s="155" t="inlineStr">
        <is>
          <t>Inventario AAAr111</t>
        </is>
      </c>
      <c r="F23" s="398" t="n"/>
      <c r="G23" s="399" t="n"/>
      <c r="H23" s="407" t="inlineStr">
        <is>
          <t>FRECUENCIA DE LA MEDICIÓN</t>
        </is>
      </c>
      <c r="I23" s="370" t="n"/>
      <c r="J23" s="154" t="inlineStr">
        <is>
          <t>SEMESTRAL</t>
        </is>
      </c>
      <c r="K23" s="401" t="n"/>
      <c r="L23" s="111" t="inlineStr">
        <is>
          <t>FRECUENCIA DE RESULTADO</t>
        </is>
      </c>
      <c r="M23" s="370" t="n"/>
      <c r="N23" s="154" t="inlineStr">
        <is>
          <t>SEMESTRAL</t>
        </is>
      </c>
      <c r="O23" s="401" t="n"/>
      <c r="P23" s="56" t="n"/>
    </row>
    <row r="24" ht="26.25" customFormat="1" customHeight="1" s="53">
      <c r="B24" s="56" t="n"/>
      <c r="C24" s="111" t="inlineStr">
        <is>
          <t>ORIGEN DE DATOS DENOMINADOR</t>
        </is>
      </c>
      <c r="D24" s="357" t="n"/>
      <c r="E24" s="155" t="inlineStr">
        <is>
          <t>Plataforma Gestasoft -SIS-Modulo Unidad apoyo Academico</t>
        </is>
      </c>
      <c r="F24" s="398" t="n"/>
      <c r="G24" s="399" t="n"/>
      <c r="H24" s="362" t="n"/>
      <c r="I24" s="391" t="n"/>
      <c r="J24" s="402" t="n"/>
      <c r="K24" s="403" t="n"/>
      <c r="L24" s="361" t="n"/>
      <c r="M24" s="391" t="n"/>
      <c r="N24" s="402" t="n"/>
      <c r="O24" s="403" t="n"/>
      <c r="P24" s="56" t="n"/>
    </row>
    <row r="25" ht="15.75" customFormat="1" customHeight="1" s="53">
      <c r="B25" s="56" t="n"/>
      <c r="C25" s="62" t="n"/>
      <c r="D25" s="62" t="n"/>
      <c r="E25" s="162" t="n"/>
      <c r="F25" s="162" t="n"/>
      <c r="G25" s="62" t="n"/>
      <c r="H25" s="62" t="n"/>
      <c r="I25" s="62" t="n"/>
      <c r="J25" s="162" t="n"/>
      <c r="K25" s="162" t="n"/>
      <c r="L25" s="62" t="n"/>
      <c r="M25" s="62" t="n"/>
      <c r="N25" s="162" t="n"/>
      <c r="O25" s="162" t="n"/>
      <c r="P25" s="56" t="n"/>
    </row>
    <row r="26" ht="15" customFormat="1" customHeight="1" s="53">
      <c r="B26" s="56" t="n"/>
      <c r="C26" s="130" t="inlineStr">
        <is>
          <t>RESULTADOS</t>
        </is>
      </c>
      <c r="D26" s="356" t="n"/>
      <c r="E26" s="356" t="n"/>
      <c r="F26" s="356" t="n"/>
      <c r="G26" s="356" t="n"/>
      <c r="H26" s="356" t="n"/>
      <c r="I26" s="356" t="n"/>
      <c r="J26" s="356" t="n"/>
      <c r="K26" s="356" t="n"/>
      <c r="L26" s="356" t="n"/>
      <c r="M26" s="356" t="n"/>
      <c r="N26" s="356" t="n"/>
      <c r="O26" s="357" t="n"/>
      <c r="P26" s="56" t="n"/>
    </row>
    <row r="27" ht="15" customFormat="1" customHeight="1" s="53">
      <c r="B27" s="56" t="n"/>
      <c r="C27" s="132" t="n"/>
      <c r="D27" s="392" t="n"/>
      <c r="E27" s="392" t="n"/>
      <c r="F27" s="392" t="n"/>
      <c r="G27" s="392" t="n"/>
      <c r="H27" s="392" t="n"/>
      <c r="I27" s="401" t="n"/>
      <c r="J27" s="134" t="inlineStr">
        <is>
          <t>ANÁLISIS DE DATOS</t>
        </is>
      </c>
      <c r="K27" s="353" t="n"/>
      <c r="L27" s="353" t="n"/>
      <c r="M27" s="353" t="n"/>
      <c r="N27" s="353" t="n"/>
      <c r="O27" s="370" t="n"/>
      <c r="P27" s="146" t="n"/>
    </row>
    <row r="28" ht="16.5" customFormat="1" customHeight="1" s="53">
      <c r="B28" s="56" t="n"/>
      <c r="C28" s="404" t="n"/>
      <c r="D28" s="387" t="n"/>
      <c r="E28" s="387" t="n"/>
      <c r="F28" s="387" t="n"/>
      <c r="G28" s="387" t="n"/>
      <c r="H28" s="387" t="n"/>
      <c r="I28" s="405" t="n"/>
      <c r="J28" s="147" t="inlineStr">
        <is>
          <t>Para el primer semestre de 2026 se evidencia un resultado favorable del indicador, al alcanzar un cumplimiento del 100 %, lo que permite el logro de la meta establecida.
Al cierre del período académico se registró un total de cinco licencias de software vencidas, correspondientes a:
SPSS - ATLAS.ti - Adobe Creative Cloud- NVivo - Software Médico
Esta situación obedeció a las demoras presentadas en los procesos de contratación y ejecución durante el primer semestre de 2026 debido a la ley de garantias, lo que impidió que las licencias fueran renovadas antes de su fecha de vencimiento.
No obstante, las fechas de vencimiento de estas licencias se presentaron una vez finalizadas las actividades académicas del semestre, por lo que su vencimiento no afectó el desarrollo, la culminación ni el cierre de las experiencias académicas programadas para dicho período.</t>
        </is>
      </c>
      <c r="K28" s="387" t="n"/>
      <c r="L28" s="387" t="n"/>
      <c r="M28" s="387" t="n"/>
      <c r="N28" s="387" t="n"/>
      <c r="O28" s="405" t="n"/>
      <c r="P28" s="387" t="n"/>
    </row>
    <row r="29" ht="15.75" customFormat="1" customHeight="1" s="53">
      <c r="B29" s="56" t="n"/>
      <c r="C29" s="404" t="n"/>
      <c r="D29" s="387" t="n"/>
      <c r="E29" s="387" t="n"/>
      <c r="F29" s="387" t="n"/>
      <c r="G29" s="387" t="n"/>
      <c r="H29" s="387" t="n"/>
      <c r="I29" s="405" t="n"/>
      <c r="J29" s="387" t="n"/>
      <c r="K29" s="387" t="n"/>
      <c r="L29" s="387" t="n"/>
      <c r="M29" s="387" t="n"/>
      <c r="N29" s="387" t="n"/>
      <c r="O29" s="405" t="n"/>
      <c r="P29" s="56" t="n"/>
    </row>
    <row r="30" ht="15.75" customFormat="1" customHeight="1" s="53">
      <c r="B30" s="56" t="n"/>
      <c r="C30" s="404" t="n"/>
      <c r="D30" s="387" t="n"/>
      <c r="E30" s="387" t="n"/>
      <c r="F30" s="387" t="n"/>
      <c r="G30" s="387" t="n"/>
      <c r="H30" s="387" t="n"/>
      <c r="I30" s="405" t="n"/>
      <c r="J30" s="387" t="n"/>
      <c r="K30" s="387" t="n"/>
      <c r="L30" s="387" t="n"/>
      <c r="M30" s="387" t="n"/>
      <c r="N30" s="387" t="n"/>
      <c r="O30" s="405" t="n"/>
      <c r="P30" s="56" t="n"/>
    </row>
    <row r="31" ht="51.75" customFormat="1" customHeight="1" s="53">
      <c r="B31" s="56" t="n"/>
      <c r="C31" s="404" t="n"/>
      <c r="D31" s="387" t="n"/>
      <c r="E31" s="387" t="n"/>
      <c r="F31" s="387" t="n"/>
      <c r="G31" s="387" t="n"/>
      <c r="H31" s="387" t="n"/>
      <c r="I31" s="405" t="n"/>
      <c r="J31" s="387" t="n"/>
      <c r="K31" s="387" t="n"/>
      <c r="L31" s="387" t="n"/>
      <c r="M31" s="387" t="n"/>
      <c r="N31" s="387" t="n"/>
      <c r="O31" s="405" t="n"/>
      <c r="P31" s="56" t="n"/>
    </row>
    <row r="32" ht="49.5" customFormat="1" customHeight="1" s="53">
      <c r="B32" s="56" t="n"/>
      <c r="C32" s="404" t="n"/>
      <c r="D32" s="387" t="n"/>
      <c r="E32" s="387" t="n"/>
      <c r="F32" s="387" t="n"/>
      <c r="G32" s="387" t="n"/>
      <c r="H32" s="387" t="n"/>
      <c r="I32" s="405" t="n"/>
      <c r="J32" s="387" t="n"/>
      <c r="K32" s="387" t="n"/>
      <c r="L32" s="387" t="n"/>
      <c r="M32" s="387" t="n"/>
      <c r="N32" s="387" t="n"/>
      <c r="O32" s="405" t="n"/>
      <c r="P32" s="56" t="n"/>
    </row>
    <row r="33" ht="42" customFormat="1" customHeight="1" s="53">
      <c r="B33" s="56" t="n"/>
      <c r="C33" s="404" t="n"/>
      <c r="D33" s="387" t="n"/>
      <c r="E33" s="387" t="n"/>
      <c r="F33" s="387" t="n"/>
      <c r="G33" s="387" t="n"/>
      <c r="H33" s="387" t="n"/>
      <c r="I33" s="405" t="n"/>
      <c r="J33" s="406" t="n"/>
      <c r="K33" s="406" t="n"/>
      <c r="L33" s="406" t="n"/>
      <c r="M33" s="406" t="n"/>
      <c r="N33" s="406" t="n"/>
      <c r="O33" s="403" t="n"/>
      <c r="P33" s="56" t="n"/>
    </row>
    <row r="34" ht="15.75" customFormat="1" customHeight="1" s="53">
      <c r="B34" s="56" t="n"/>
      <c r="C34" s="404" t="n"/>
      <c r="D34" s="387" t="n"/>
      <c r="E34" s="387" t="n"/>
      <c r="F34" s="387" t="n"/>
      <c r="G34" s="387" t="n"/>
      <c r="H34" s="387" t="n"/>
      <c r="I34" s="405" t="n"/>
      <c r="J34" s="152" t="inlineStr">
        <is>
          <t>ACCIÓN FORMULADA</t>
        </is>
      </c>
      <c r="O34" s="371" t="n"/>
      <c r="P34" s="56" t="n"/>
    </row>
    <row r="35" ht="16.5" customFormat="1" customHeight="1" s="53">
      <c r="B35" s="56" t="n"/>
      <c r="C35" s="404" t="n"/>
      <c r="D35" s="387" t="n"/>
      <c r="E35" s="387" t="n"/>
      <c r="F35" s="387" t="n"/>
      <c r="G35" s="387" t="n"/>
      <c r="H35" s="387" t="n"/>
      <c r="I35" s="405" t="n"/>
      <c r="J35" s="147" t="inlineStr">
        <is>
          <t xml:space="preserve">Con el fin de alcanzar y mantener el cumplimiento de la meta del 100 %, se implementan acciones permanentes de seguimiento y control sobre los requerimientos de software generados por las unidades académicas, así como sobre las licencias adquiridas por la Institución. Estas acciones se desarrollan mediante herramientas de monitoreo que permiten verificar aspectos como la vigencia de las licencias, la capacidad instalada, la disponibilidad y la ubicación de los softwares.
Adicionalmente, se realiza un seguimiento oportuno a los procesos de renovación y adquisición de licencias, con el propósito de garantizar su disponibilidad para el desarrollo continuo de las  experiencias académicas, asegurando un uso adecuado de los recursos tecnológicos y su alineación con las necesidades institucionales.
Para la vigencia 2026, estas acciones permitirán garantizar el cumplimiento del indicador y el logro de la meta establecida del 100 %, mediante la disponibilidad oportuna de los softwares requeridos para el desarrollo de los prcoesos formativos y académicos </t>
        </is>
      </c>
      <c r="K35" s="387" t="n"/>
      <c r="L35" s="387" t="n"/>
      <c r="M35" s="387" t="n"/>
      <c r="N35" s="387" t="n"/>
      <c r="O35" s="405" t="n"/>
      <c r="P35" s="56" t="n"/>
    </row>
    <row r="36" ht="15.75" customFormat="1" customHeight="1" s="53">
      <c r="B36" s="56" t="n"/>
      <c r="C36" s="404" t="n"/>
      <c r="D36" s="387" t="n"/>
      <c r="E36" s="387" t="n"/>
      <c r="F36" s="387" t="n"/>
      <c r="G36" s="387" t="n"/>
      <c r="H36" s="387" t="n"/>
      <c r="I36" s="405" t="n"/>
      <c r="J36" s="387" t="n"/>
      <c r="K36" s="387" t="n"/>
      <c r="L36" s="387" t="n"/>
      <c r="M36" s="387" t="n"/>
      <c r="N36" s="387" t="n"/>
      <c r="O36" s="405" t="n"/>
      <c r="P36" s="56" t="n"/>
    </row>
    <row r="37" ht="15.75" customFormat="1" customHeight="1" s="53">
      <c r="B37" s="56" t="n"/>
      <c r="C37" s="404" t="n"/>
      <c r="D37" s="387" t="n"/>
      <c r="E37" s="387" t="n"/>
      <c r="F37" s="387" t="n"/>
      <c r="G37" s="387" t="n"/>
      <c r="H37" s="387" t="n"/>
      <c r="I37" s="405" t="n"/>
      <c r="J37" s="387" t="n"/>
      <c r="K37" s="387" t="n"/>
      <c r="L37" s="387" t="n"/>
      <c r="M37" s="387" t="n"/>
      <c r="N37" s="387" t="n"/>
      <c r="O37" s="405" t="n"/>
      <c r="P37" s="56" t="n"/>
    </row>
    <row r="38" ht="15.75" customFormat="1" customHeight="1" s="53">
      <c r="B38" s="56" t="n"/>
      <c r="C38" s="404" t="n"/>
      <c r="D38" s="387" t="n"/>
      <c r="E38" s="387" t="n"/>
      <c r="F38" s="387" t="n"/>
      <c r="G38" s="387" t="n"/>
      <c r="H38" s="387" t="n"/>
      <c r="I38" s="405" t="n"/>
      <c r="J38" s="387" t="n"/>
      <c r="K38" s="387" t="n"/>
      <c r="L38" s="387" t="n"/>
      <c r="M38" s="387" t="n"/>
      <c r="N38" s="387" t="n"/>
      <c r="O38" s="405" t="n"/>
      <c r="P38" s="56" t="n"/>
    </row>
    <row r="39" ht="57.75" customFormat="1" customHeight="1" s="53">
      <c r="B39" s="56" t="n"/>
      <c r="C39" s="404" t="n"/>
      <c r="D39" s="387" t="n"/>
      <c r="E39" s="387" t="n"/>
      <c r="F39" s="387" t="n"/>
      <c r="G39" s="387" t="n"/>
      <c r="H39" s="387" t="n"/>
      <c r="I39" s="405" t="n"/>
      <c r="J39" s="387" t="n"/>
      <c r="K39" s="387" t="n"/>
      <c r="L39" s="387" t="n"/>
      <c r="M39" s="387" t="n"/>
      <c r="N39" s="387" t="n"/>
      <c r="O39" s="405" t="n"/>
      <c r="P39" s="56" t="n"/>
    </row>
    <row r="40" ht="60" customFormat="1" customHeight="1" s="53">
      <c r="B40" s="56" t="n"/>
      <c r="C40" s="404" t="n"/>
      <c r="D40" s="387" t="n"/>
      <c r="E40" s="387" t="n"/>
      <c r="F40" s="387" t="n"/>
      <c r="G40" s="387" t="n"/>
      <c r="H40" s="387" t="n"/>
      <c r="I40" s="405" t="n"/>
      <c r="J40" s="406" t="n"/>
      <c r="K40" s="406" t="n"/>
      <c r="L40" s="406" t="n"/>
      <c r="M40" s="406" t="n"/>
      <c r="N40" s="406" t="n"/>
      <c r="O40" s="403" t="n"/>
      <c r="P40" s="56" t="n"/>
    </row>
    <row r="41" ht="15.75" customFormat="1" customHeight="1" s="53">
      <c r="B41" s="56" t="n"/>
      <c r="C41" s="404" t="n"/>
      <c r="D41" s="387" t="n"/>
      <c r="E41" s="387" t="n"/>
      <c r="F41" s="387" t="n"/>
      <c r="G41" s="387" t="n"/>
      <c r="H41" s="387" t="n"/>
      <c r="I41" s="405" t="n"/>
      <c r="J41" s="152" t="inlineStr">
        <is>
          <t xml:space="preserve">RESPONSABLE </t>
        </is>
      </c>
      <c r="O41" s="371" t="n"/>
      <c r="P41" s="56" t="n"/>
    </row>
    <row r="42" ht="15.75" customFormat="1" customHeight="1" s="53">
      <c r="B42" s="56" t="n"/>
      <c r="C42" s="404" t="n"/>
      <c r="D42" s="387" t="n"/>
      <c r="E42" s="387" t="n"/>
      <c r="F42" s="387" t="n"/>
      <c r="G42" s="387" t="n"/>
      <c r="H42" s="387" t="n"/>
      <c r="I42" s="405" t="n"/>
      <c r="J42" s="136" t="n"/>
      <c r="K42" s="387" t="n"/>
      <c r="L42" s="387" t="n"/>
      <c r="M42" s="387" t="n"/>
      <c r="N42" s="387" t="n"/>
      <c r="O42" s="405" t="n"/>
      <c r="P42" s="56" t="n"/>
    </row>
    <row r="43" ht="16.5" customFormat="1" customHeight="1" s="53">
      <c r="B43" s="56" t="n"/>
      <c r="C43" s="402" t="n"/>
      <c r="D43" s="406" t="n"/>
      <c r="E43" s="406" t="n"/>
      <c r="F43" s="406" t="n"/>
      <c r="G43" s="406" t="n"/>
      <c r="H43" s="406" t="n"/>
      <c r="I43" s="403" t="n"/>
      <c r="J43" s="138" t="n"/>
      <c r="K43" s="406" t="n"/>
      <c r="L43" s="406" t="n"/>
      <c r="M43" s="406" t="n"/>
      <c r="N43" s="406" t="n"/>
      <c r="O43" s="403" t="n"/>
      <c r="P43" s="56" t="n"/>
    </row>
    <row r="44" ht="16.5" customFormat="1" customHeight="1" s="53">
      <c r="B44" s="56" t="n"/>
      <c r="C44" s="63" t="n"/>
      <c r="D44" s="63" t="n"/>
      <c r="E44" s="63" t="n"/>
      <c r="F44" s="63" t="n"/>
      <c r="G44" s="63" t="n"/>
      <c r="H44" s="63" t="n"/>
      <c r="I44" s="63" t="n"/>
      <c r="J44" s="63" t="n"/>
      <c r="K44" s="63" t="n"/>
      <c r="L44" s="63" t="n"/>
      <c r="M44" s="63" t="n"/>
      <c r="N44" s="63" t="n"/>
      <c r="O44" s="63" t="n"/>
      <c r="P44" s="56" t="n"/>
    </row>
    <row r="45" ht="15" customFormat="1" customHeight="1" s="65">
      <c r="B45" s="64" t="n"/>
      <c r="C45" s="408" t="inlineStr">
        <is>
          <t>PERIODO DE EVALUACIÓN</t>
        </is>
      </c>
      <c r="D45" s="362" t="n"/>
      <c r="E45" s="362" t="n"/>
      <c r="F45" s="362" t="n"/>
      <c r="G45" s="362" t="n"/>
      <c r="H45" s="362" t="n"/>
      <c r="I45" s="362" t="n"/>
      <c r="J45" s="362" t="n"/>
      <c r="K45" s="362" t="n"/>
      <c r="L45" s="362" t="n"/>
      <c r="M45" s="362" t="n"/>
      <c r="N45" s="362" t="n"/>
      <c r="O45" s="391" t="n"/>
      <c r="P45" s="64" t="n"/>
    </row>
    <row r="46" customFormat="1" s="65">
      <c r="B46" s="64" t="n"/>
      <c r="C46" s="111" t="inlineStr">
        <is>
          <t>MES</t>
        </is>
      </c>
      <c r="D46" s="76">
        <f>IF(J23="MENSUAL","ENERO",IF(J23="TRIMESTRAL","MARZO",IF(J23="SEMESTRAL","JUNIO",IF(J23="ANUAL",YEAR(TODAY()),""))))</f>
        <v/>
      </c>
      <c r="E46" s="76">
        <f>IF(J23="MENSUAL","FEBRERO",IF(J23="TRIMESTRAL","JUNIO",IF(J23="SEMESTRAL","DICIEMBRE","")))</f>
        <v/>
      </c>
      <c r="F46" s="76">
        <f>IF(J23="MENSUAL","MARZO",IF(J23="TRIMESTRAL","SEPTIEMBRE",""))</f>
        <v/>
      </c>
      <c r="G46" s="76">
        <f>IF(J23="MENSUAL","ABRIL",IF(J23="TRIMESTRAL","DICIEMBRE",""))</f>
        <v/>
      </c>
      <c r="H46" s="76">
        <f>IF(J23="MENSUAL","MAYO","")</f>
        <v/>
      </c>
      <c r="I46" s="76">
        <f>IF(J23="MENSUAL","JUNIO","")</f>
        <v/>
      </c>
      <c r="J46" s="76">
        <f>IF(J23="MENSUAL","JULIO","")</f>
        <v/>
      </c>
      <c r="K46" s="76">
        <f>IF(J23="MENSUAL","AGOSTO","")</f>
        <v/>
      </c>
      <c r="L46" s="76">
        <f>IF(J23="MENSUAL","SEPTIEMBRE","")</f>
        <v/>
      </c>
      <c r="M46" s="76">
        <f>IF(J23="MENSUAL","OCTUBRE","")</f>
        <v/>
      </c>
      <c r="N46" s="76">
        <f>IF(J23="MENSUAL","NOVIEMBRE","")</f>
        <v/>
      </c>
      <c r="O46" s="76">
        <f>IF(J23="MENSUAL","DICIEMBRE","")</f>
        <v/>
      </c>
      <c r="P46" s="64" t="n"/>
    </row>
    <row r="47" ht="75" customFormat="1" customHeight="1" s="65">
      <c r="B47" s="64" t="n"/>
      <c r="C47" s="185">
        <f>G18</f>
        <v/>
      </c>
      <c r="D47" s="154" t="n">
        <v>40</v>
      </c>
      <c r="E47" s="154" t="n"/>
      <c r="F47" s="154" t="n"/>
      <c r="G47" s="154" t="n"/>
      <c r="H47" s="154" t="n"/>
      <c r="I47" s="154" t="n"/>
      <c r="J47" s="154" t="n"/>
      <c r="K47" s="154" t="n"/>
      <c r="L47" s="154" t="n"/>
      <c r="M47" s="154" t="n"/>
      <c r="N47" s="154" t="n"/>
      <c r="O47" s="154" t="n"/>
      <c r="P47" s="64" t="n"/>
    </row>
    <row r="48" ht="30" customFormat="1" customHeight="1" s="65">
      <c r="B48" s="64" t="n"/>
      <c r="C48" s="185">
        <f>G19</f>
        <v/>
      </c>
      <c r="D48" s="154" t="n">
        <v>40</v>
      </c>
      <c r="E48" s="154" t="n"/>
      <c r="F48" s="154" t="n"/>
      <c r="G48" s="154" t="n"/>
      <c r="H48" s="154" t="n"/>
      <c r="I48" s="154" t="n"/>
      <c r="J48" s="154" t="n"/>
      <c r="K48" s="154" t="n"/>
      <c r="L48" s="154" t="n"/>
      <c r="M48" s="154" t="n"/>
      <c r="N48" s="154" t="n"/>
      <c r="O48" s="154" t="n"/>
      <c r="P48" s="66" t="n"/>
    </row>
    <row r="49" customFormat="1" s="65">
      <c r="B49" s="64" t="n"/>
      <c r="C49" s="79" t="inlineStr">
        <is>
          <t xml:space="preserve">VALOR </t>
        </is>
      </c>
      <c r="D49" s="81">
        <f>IFERROR(IF($E$17=1,D47/D48,IF($E$17=2,D47,"")),"")</f>
        <v/>
      </c>
      <c r="E49" s="81">
        <f>IFERROR(IF($E$17=1,E47/E48,IF($E$17=2,E47,"")),"")</f>
        <v/>
      </c>
      <c r="F49" s="81">
        <f>IFERROR(IF($E$17=1,F47/F48,IF($E$17=2,F47,"")),"")</f>
        <v/>
      </c>
      <c r="G49" s="81">
        <f>IFERROR(IF($E$17=1,G47/G48,IF($E$17=2,G47,"")),"")</f>
        <v/>
      </c>
      <c r="H49" s="81">
        <f>IFERROR(IF($E$17=1,H47/H48,IF($E$17=2,H47,"")),"")</f>
        <v/>
      </c>
      <c r="I49" s="81">
        <f>IFERROR(IF($E$17=1,I47/I48,IF($E$17=2,I47,"")),"")</f>
        <v/>
      </c>
      <c r="J49" s="81">
        <f>IFERROR(IF($E$17=1,J47/J48,IF($E$17=2,J47,"")),"")</f>
        <v/>
      </c>
      <c r="K49" s="81">
        <f>IFERROR(IF($E$17=1,K47/K48,IF($E$17=2,K47,"")),"")</f>
        <v/>
      </c>
      <c r="L49" s="81">
        <f>IFERROR(IF($E$17=1,L47/L48,IF($E$17=2,L47,"")),"")</f>
        <v/>
      </c>
      <c r="M49" s="81">
        <f>IFERROR(IF($E$17=1,M47/M48,IF($E$17=2,M47,"")),"")</f>
        <v/>
      </c>
      <c r="N49" s="81">
        <f>IFERROR(IF($E$17=1,N47/N48,IF($E$17=2,N47,"")),"")</f>
        <v/>
      </c>
      <c r="O49" s="81">
        <f>IFERROR(IF($E$17=1,O47/O48,IF($E$17=2,O47,"")),"")</f>
        <v/>
      </c>
      <c r="P49" s="64" t="n"/>
    </row>
    <row r="50" customFormat="1" s="65">
      <c r="B50" s="64" t="n"/>
      <c r="C50" s="80" t="inlineStr">
        <is>
          <t>META PONDERADA</t>
        </is>
      </c>
      <c r="D50" s="8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8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81">
        <f>IF(AND(N23="ANUAL",J23="MENSUAL"),N17/12+E50,IF(AND(N23="ANUAL",J23="TRIMESTRAL"),N17/4+E50,IF(AND(N23="SEMESTRAL",J23="MENSUAL"),N17/6+E50,IF(AND(N23="SEMESTRAL",J23="TRIMESTRAL"),N17/2,IF(AND(N23="TRIMESTRAL",J23="MENSUAL"),N17/3+E50,IF(AND(N23="TRIMESTRAL",J23="TRIMESTRAL"),N17,IF(AND(N23="MENSUAL",J23="MENSUAL"),N17,"")))))))</f>
        <v/>
      </c>
      <c r="G50" s="81">
        <f>IF(AND(N23="ANUAL",J23="MENSUAL"),N17/12+F50,IF(AND(N23="ANUAL",J23="TRIMESTRAL"),N17/4+F50,IF(AND(N23="SEMESTRAL",J23="MENSUAL"),N17/6+F50,IF(AND(N23="SEMESTRAL",J23="TRIMESTRAL"),N17/2+F50,IF(AND(N23="TRIMESTRAL",J23="MENSUAL"),N17/3,IF(AND(N23="TRIMESTRAL",J23="TRIMESTRAL"),N17,IF(AND(N23="MENSUAL",J23="MENSUAL"),N17,"")))))))</f>
        <v/>
      </c>
      <c r="H50" s="81">
        <f>IF(AND($N$23="ANUAL",$J$23="MENSUAL"),$N$17/12+G50,IF(AND(N23="SEMESTRAL",J23="MENSUAL"),N17/6+G50,IF(AND(N23="TRIMESTRAL",J23="MENSUAL"),N17/3+G50,IF(AND(N23="MENSUAL",J23="MENSUAL"),N17,""))))</f>
        <v/>
      </c>
      <c r="I50" s="81">
        <f>IF(AND($N$23="ANUAL",$J$23="MENSUAL"),$N$17/12+H50,IF(AND(N23="SEMESTRAL",J23="MENSUAL"),N17/6+H50,IF(AND(N23="TRIMESTRAL",J23="MENSUAL"),N17/3+H50,IF(AND(N23="MENSUAL",J23="MENSUAL"),N17,""))))</f>
        <v/>
      </c>
      <c r="J50" s="81">
        <f>IF(AND($N$23="ANUAL",$J$23="MENSUAL"),$N$17/12+I50,IF(AND(N23="SEMESTRAL",J23="MENSUAL"),N17/6,IF(AND(N23="TRIMESTRAL",J23="MENSUAL"),N17/3,IF(AND(N23="MENSUAL",J23="MENSUAL"),N17,""))))</f>
        <v/>
      </c>
      <c r="K50" s="81">
        <f>IF(AND($N$23="ANUAL",$J$23="MENSUAL"),$N$17/12+J50,IF(AND(N23="SEMESTRAL",J23="MENSUAL"),N17/6+J50,IF(AND(N23="TRIMESTRAL",J23="MENSUAL"),N17/3+J50,IF(AND(N23="MENSUAL",J23="MENSUAL"),N17,""))))</f>
        <v/>
      </c>
      <c r="L50" s="81">
        <f>IF(AND($N$23="ANUAL",$J$23="MENSUAL"),$N$17/12+K50,IF(AND(N23="SEMESTRAL",J23="MENSUAL"),N17/6+K50,IF(AND(N23="TRIMESTRAL",J23="MENSUAL"),N17/3+K50,IF(AND(N23="MENSUAL",J23="MENSUAL"),N17,""))))</f>
        <v/>
      </c>
      <c r="M50" s="81">
        <f>IF(AND($N$23="ANUAL",$J$23="MENSUAL"),$N$17/12+L50,IF(AND(N23="SEMESTRAL",J23="MENSUAL"),N17/6+L50,IF(AND(N23="TRIMESTRAL",J23="MENSUAL"),N17/3,IF(AND(N23="MENSUAL",J23="MENSUAL"),N17,""))))</f>
        <v/>
      </c>
      <c r="N50" s="81">
        <f>IF(AND($N$23="ANUAL",$J$23="MENSUAL"),$N$17/12+M50,IF(AND(N23="SEMESTRAL",J23="MENSUAL"),N17/6+M50,IF(AND(N23="TRIMESTRAL",J23="MENSUAL"),N17/3+M50,IF(AND(N23="MENSUAL",J23="MENSUAL"),N17,""))))</f>
        <v/>
      </c>
      <c r="O50" s="81">
        <f>IF(AND($N$23="ANUAL",$J$23="MENSUAL"),$N$17/12+N50,IF(AND(N23="SEMESTRAL",J23="MENSUAL"),N17/6+N50,IF(AND(N23="TRIMESTRAL",J23="MENSUAL"),N17/3+N50,IF(AND(N23="MENSUAL",J23="MENSUAL"),N17,""))))</f>
        <v/>
      </c>
      <c r="P50" s="64" t="n"/>
    </row>
    <row r="51" customFormat="1" s="65">
      <c r="B51" s="64" t="n"/>
      <c r="C51" s="63" t="n"/>
      <c r="D51" s="63" t="n"/>
      <c r="E51" s="63" t="n"/>
      <c r="F51" s="63" t="n"/>
      <c r="G51" s="63" t="n"/>
      <c r="H51" s="63" t="n"/>
      <c r="I51" s="63" t="n"/>
      <c r="J51" s="63" t="n"/>
      <c r="K51" s="63" t="n"/>
      <c r="L51" s="63" t="n"/>
      <c r="M51" s="63" t="n"/>
      <c r="N51" s="63" t="n"/>
      <c r="O51" s="63" t="n"/>
      <c r="P51" s="64" t="n"/>
    </row>
    <row r="52" customFormat="1" s="68">
      <c r="A52" s="67" t="n"/>
      <c r="B52" s="35" t="n"/>
      <c r="C52" s="143" t="inlineStr">
        <is>
          <t>NIVEL DE SEGREGACIÓN *</t>
        </is>
      </c>
      <c r="D52" s="353" t="n"/>
      <c r="E52" s="353" t="n"/>
      <c r="F52" s="353" t="n"/>
      <c r="G52" s="353" t="n"/>
      <c r="H52" s="353" t="n"/>
      <c r="I52" s="353" t="n"/>
      <c r="J52" s="353" t="n"/>
      <c r="K52" s="353" t="n"/>
      <c r="L52" s="353" t="n"/>
      <c r="M52" s="353" t="n"/>
      <c r="N52" s="353" t="n"/>
      <c r="O52" s="370" t="n"/>
      <c r="P52" s="35" t="n"/>
      <c r="Q52" s="67" t="n"/>
      <c r="R52" s="67" t="n"/>
      <c r="S52" s="67" t="n"/>
      <c r="T52" s="67" t="n"/>
      <c r="U52" s="67" t="n"/>
      <c r="V52" s="67" t="n"/>
      <c r="W52" s="67" t="n"/>
      <c r="X52" s="67" t="n"/>
      <c r="Y52" s="67" t="n"/>
      <c r="Z52" s="67" t="n"/>
      <c r="AA52" s="67" t="n"/>
      <c r="AB52" s="67" t="n"/>
    </row>
    <row r="53" customFormat="1" s="68">
      <c r="A53" s="67" t="n"/>
      <c r="B53" s="35" t="n"/>
      <c r="C53" s="144" t="inlineStr">
        <is>
          <t>UNIDAD SEGREGADA (Ej. Facultad, Programa Académico, Área)</t>
        </is>
      </c>
      <c r="D53" s="409" t="n"/>
      <c r="E53" s="409" t="n"/>
      <c r="F53" s="410" t="n"/>
      <c r="G53" s="145" t="inlineStr">
        <is>
          <t>RESULTADO</t>
        </is>
      </c>
      <c r="H53" s="409" t="n"/>
      <c r="I53" s="409" t="n"/>
      <c r="J53" s="410" t="n"/>
      <c r="K53" s="145" t="inlineStr">
        <is>
          <t>ANALISIS DE DATOS SEGREGADO</t>
        </is>
      </c>
      <c r="L53" s="409" t="n"/>
      <c r="M53" s="409" t="n"/>
      <c r="N53" s="409" t="n"/>
      <c r="O53" s="410" t="n"/>
      <c r="P53" s="35" t="n"/>
      <c r="Q53" s="67" t="n"/>
      <c r="R53" s="67" t="n"/>
      <c r="S53" s="67" t="n"/>
      <c r="T53" s="67" t="n"/>
      <c r="U53" s="67" t="n"/>
      <c r="V53" s="67" t="n"/>
      <c r="W53" s="67" t="n"/>
      <c r="X53" s="67" t="n"/>
      <c r="Y53" s="67" t="n"/>
      <c r="Z53" s="67" t="n"/>
      <c r="AA53" s="67" t="n"/>
      <c r="AB53" s="67" t="n"/>
    </row>
    <row r="54" customFormat="1" s="68">
      <c r="A54" s="67" t="n"/>
      <c r="B54" s="35" t="n"/>
      <c r="C54" s="274" t="inlineStr">
        <is>
          <t>ADMINISTRACION DE EMPRESAS - CONTADURIA PUBLICA</t>
        </is>
      </c>
      <c r="D54" s="411" t="n"/>
      <c r="E54" s="411" t="n"/>
      <c r="F54" s="412" t="n"/>
      <c r="G54" s="127" t="n">
        <v>0.075</v>
      </c>
      <c r="H54" s="413" t="n"/>
      <c r="I54" s="413" t="n"/>
      <c r="J54" s="414" t="n"/>
      <c r="K54" s="275" t="inlineStr">
        <is>
          <t>El programa cuenta con  3 softwares ( LABSAG,  SPSS y GESTIONET) , los cuales se encuentran vigentes e instalados para su uso</t>
        </is>
      </c>
      <c r="L54" s="411" t="n"/>
      <c r="M54" s="411" t="n"/>
      <c r="N54" s="411" t="n"/>
      <c r="O54" s="412" t="n"/>
      <c r="P54" s="35" t="n"/>
      <c r="Q54" s="67" t="n"/>
      <c r="R54" s="67" t="n"/>
      <c r="S54" s="67" t="n"/>
      <c r="T54" s="67" t="n"/>
      <c r="U54" s="67" t="n"/>
      <c r="V54" s="67" t="n"/>
      <c r="W54" s="67" t="n"/>
      <c r="X54" s="67" t="n"/>
      <c r="Y54" s="67" t="n"/>
      <c r="Z54" s="67" t="n"/>
      <c r="AA54" s="67" t="n"/>
      <c r="AB54" s="67" t="n"/>
    </row>
    <row r="55" customFormat="1" s="68">
      <c r="A55" s="67" t="n"/>
      <c r="B55" s="35" t="n"/>
      <c r="C55" s="274" t="inlineStr">
        <is>
          <t>CIENCIAS BASICAS</t>
        </is>
      </c>
      <c r="D55" s="411" t="n"/>
      <c r="E55" s="411" t="n"/>
      <c r="F55" s="412" t="n"/>
      <c r="G55" s="127" t="n">
        <v>0.05</v>
      </c>
      <c r="H55" s="413" t="n"/>
      <c r="I55" s="413" t="n"/>
      <c r="J55" s="414" t="n"/>
      <c r="K55" s="275" t="inlineStr">
        <is>
          <t>El programa cuenta con 2 softwares perpetuos (CASSY LAB2 y LEYLAB) , los cuales se encuentran instalados y disponibles para su uso</t>
        </is>
      </c>
      <c r="L55" s="411" t="n"/>
      <c r="M55" s="411" t="n"/>
      <c r="N55" s="411" t="n"/>
      <c r="O55" s="412" t="n"/>
      <c r="P55" s="35" t="n"/>
      <c r="Q55" s="67" t="n"/>
      <c r="R55" s="67" t="n"/>
      <c r="S55" s="67" t="n"/>
      <c r="T55" s="67" t="n"/>
      <c r="U55" s="67" t="n"/>
      <c r="V55" s="67" t="n"/>
      <c r="W55" s="67" t="n"/>
      <c r="X55" s="67" t="n"/>
      <c r="Y55" s="67" t="n"/>
      <c r="Z55" s="67" t="n"/>
      <c r="AA55" s="67" t="n"/>
      <c r="AB55" s="67" t="n"/>
    </row>
    <row r="56" customFormat="1" s="68">
      <c r="A56" s="67" t="n"/>
      <c r="B56" s="35" t="n"/>
      <c r="C56" s="274" t="inlineStr">
        <is>
          <t>CONTADURIA PUBLICA</t>
        </is>
      </c>
      <c r="D56" s="411" t="n"/>
      <c r="E56" s="411" t="n"/>
      <c r="F56" s="412" t="n"/>
      <c r="G56" s="127" t="n">
        <v>0.075</v>
      </c>
      <c r="H56" s="413" t="n"/>
      <c r="I56" s="413" t="n"/>
      <c r="J56" s="414" t="n"/>
      <c r="K56" s="351" t="inlineStr">
        <is>
          <t>El programa cuenta con 2  softwares (AUDITBRAIN ySIIGO NUBE) y 1 software vitalicio (HELISA) , los cuales se encuentran instalados y disponibles para su uso</t>
        </is>
      </c>
      <c r="L56" s="411" t="n"/>
      <c r="M56" s="411" t="n"/>
      <c r="N56" s="411" t="n"/>
      <c r="O56" s="412" t="n"/>
      <c r="P56" s="35" t="n"/>
      <c r="Q56" s="67" t="n"/>
      <c r="R56" s="67" t="n"/>
      <c r="S56" s="67" t="n"/>
      <c r="T56" s="67" t="n"/>
      <c r="U56" s="67" t="n"/>
      <c r="V56" s="67" t="n"/>
      <c r="W56" s="67" t="n"/>
      <c r="X56" s="67" t="n"/>
      <c r="Y56" s="67" t="n"/>
      <c r="Z56" s="67" t="n"/>
      <c r="AA56" s="67" t="n"/>
      <c r="AB56" s="67" t="n"/>
    </row>
    <row r="57" customFormat="1" s="68">
      <c r="A57" s="67" t="n"/>
      <c r="B57" s="35" t="n"/>
      <c r="C57" s="274" t="inlineStr">
        <is>
          <t>ENFERMERIA - PSICOLOGIA</t>
        </is>
      </c>
      <c r="D57" s="411" t="n"/>
      <c r="E57" s="411" t="n"/>
      <c r="F57" s="412" t="n"/>
      <c r="G57" s="127" t="n">
        <v>0.05</v>
      </c>
      <c r="H57" s="413" t="n"/>
      <c r="I57" s="413" t="n"/>
      <c r="J57" s="414" t="n"/>
      <c r="K57" s="275" t="inlineStr">
        <is>
          <t>El programa cuenta con 2  software (BIOTK y SOFTWARE MEDICO) , el cual se encuentra vigente e instalado para su uso</t>
        </is>
      </c>
      <c r="L57" s="411" t="n"/>
      <c r="M57" s="411" t="n"/>
      <c r="N57" s="411" t="n"/>
      <c r="O57" s="412" t="n"/>
      <c r="P57" s="35" t="n"/>
      <c r="Q57" s="67" t="n"/>
      <c r="R57" s="67" t="n"/>
      <c r="S57" s="67" t="n"/>
      <c r="T57" s="67" t="n"/>
      <c r="U57" s="67" t="n"/>
      <c r="V57" s="67" t="n"/>
      <c r="W57" s="67" t="n"/>
      <c r="X57" s="67" t="n"/>
      <c r="Y57" s="67" t="n"/>
      <c r="Z57" s="67" t="n"/>
      <c r="AA57" s="67" t="n"/>
      <c r="AB57" s="67" t="n"/>
    </row>
    <row r="58" customFormat="1" s="68">
      <c r="A58" s="67" t="n"/>
      <c r="B58" s="35" t="n"/>
      <c r="C58" s="274" t="inlineStr">
        <is>
          <t>ENFERMERIA - PSICOLOGIA - SOCIALES</t>
        </is>
      </c>
      <c r="D58" s="411" t="n"/>
      <c r="E58" s="411" t="n"/>
      <c r="F58" s="412" t="n"/>
      <c r="G58" s="127" t="n">
        <v>0.025</v>
      </c>
      <c r="H58" s="413" t="n"/>
      <c r="I58" s="413" t="n"/>
      <c r="J58" s="414" t="n"/>
      <c r="K58" s="275" t="inlineStr">
        <is>
          <t>El programa cuenta con 1 software (ATLAS TI) , el cual se encuentra vigente e instalado para su uso</t>
        </is>
      </c>
      <c r="L58" s="411" t="n"/>
      <c r="M58" s="411" t="n"/>
      <c r="N58" s="411" t="n"/>
      <c r="O58" s="412" t="n"/>
      <c r="P58" s="35" t="n"/>
      <c r="Q58" s="67" t="n"/>
      <c r="R58" s="67" t="n"/>
      <c r="S58" s="67" t="n"/>
      <c r="T58" s="67" t="n"/>
      <c r="U58" s="67" t="n"/>
      <c r="V58" s="67" t="n"/>
      <c r="W58" s="67" t="n"/>
      <c r="X58" s="67" t="n"/>
      <c r="Y58" s="67" t="n"/>
      <c r="Z58" s="67" t="n"/>
      <c r="AA58" s="67" t="n"/>
      <c r="AB58" s="67" t="n"/>
    </row>
    <row r="59" customFormat="1" s="68">
      <c r="A59" s="67" t="n"/>
      <c r="B59" s="35" t="n"/>
      <c r="C59" s="274" t="inlineStr">
        <is>
          <t xml:space="preserve">INGENIERIA DE SISTEMAS </t>
        </is>
      </c>
      <c r="D59" s="411" t="n"/>
      <c r="E59" s="411" t="n"/>
      <c r="F59" s="412" t="n"/>
      <c r="G59" s="127" t="n">
        <v>0.05</v>
      </c>
      <c r="H59" s="413" t="n"/>
      <c r="I59" s="413" t="n"/>
      <c r="J59" s="414" t="n"/>
      <c r="K59" s="275" t="inlineStr">
        <is>
          <t>El programa cuenta con 2 softwares vitalicios (ENTERPRISE ARCHITEC y MAPLE), los cuales se encuentran instalados y disponibles para su uso</t>
        </is>
      </c>
      <c r="L59" s="411" t="n"/>
      <c r="M59" s="411" t="n"/>
      <c r="N59" s="411" t="n"/>
      <c r="O59" s="412" t="n"/>
      <c r="P59" s="35" t="n"/>
      <c r="Q59" s="67" t="n"/>
      <c r="R59" s="67" t="n"/>
      <c r="S59" s="67" t="n"/>
      <c r="T59" s="67" t="n"/>
      <c r="U59" s="67" t="n"/>
      <c r="V59" s="67" t="n"/>
      <c r="W59" s="67" t="n"/>
      <c r="X59" s="67" t="n"/>
      <c r="Y59" s="67" t="n"/>
      <c r="Z59" s="67" t="n"/>
      <c r="AA59" s="67" t="n"/>
      <c r="AB59" s="67" t="n"/>
    </row>
    <row r="60" customFormat="1" s="68">
      <c r="A60" s="67" t="n"/>
      <c r="B60" s="35" t="n"/>
      <c r="C60" s="274" t="inlineStr">
        <is>
          <t>INGENIERIA DE SISTEMAS - MUSICA</t>
        </is>
      </c>
      <c r="D60" s="411" t="n"/>
      <c r="E60" s="411" t="n"/>
      <c r="F60" s="412" t="n"/>
      <c r="G60" s="127" t="n">
        <v>0.025</v>
      </c>
      <c r="H60" s="413" t="n"/>
      <c r="I60" s="413" t="n"/>
      <c r="J60" s="414" t="n"/>
      <c r="K60" s="275" t="inlineStr">
        <is>
          <t>El programa cuenta con 1 software (ADOBE CREATIVE CLOUD) , el cual se encuentra vigente e instalado para su uso</t>
        </is>
      </c>
      <c r="L60" s="411" t="n"/>
      <c r="M60" s="411" t="n"/>
      <c r="N60" s="411" t="n"/>
      <c r="O60" s="412" t="n"/>
      <c r="P60" s="35" t="n"/>
      <c r="Q60" s="67" t="n"/>
      <c r="R60" s="67" t="n"/>
      <c r="S60" s="67" t="n"/>
      <c r="T60" s="67" t="n"/>
      <c r="U60" s="67" t="n"/>
      <c r="V60" s="67" t="n"/>
      <c r="W60" s="67" t="n"/>
      <c r="X60" s="67" t="n"/>
      <c r="Y60" s="67" t="n"/>
      <c r="Z60" s="67" t="n"/>
      <c r="AA60" s="67" t="n"/>
      <c r="AB60" s="67" t="n"/>
    </row>
    <row r="61" customFormat="1" s="68">
      <c r="A61" s="67" t="n"/>
      <c r="B61" s="35" t="n"/>
      <c r="C61" s="274" t="inlineStr">
        <is>
          <t xml:space="preserve">INGENIERIA ELECTRONICA </t>
        </is>
      </c>
      <c r="D61" s="411" t="n"/>
      <c r="E61" s="411" t="n"/>
      <c r="F61" s="412" t="n"/>
      <c r="G61" s="127" t="n">
        <v>0.15</v>
      </c>
      <c r="H61" s="413" t="n"/>
      <c r="I61" s="413" t="n"/>
      <c r="J61" s="414" t="n"/>
      <c r="K61" s="275" t="inlineStr">
        <is>
          <t>El programa cuenta con 3 softwares (LABVIEW, MULTISIM y ANTENNA DESIGN &amp; MODELING DE ANSYS) y 3 softwares vitalicios (SIMATIC, FLOWCODE y PROTEUS), los cuales se encuentran instalados y disponibles para su uso</t>
        </is>
      </c>
      <c r="L61" s="411" t="n"/>
      <c r="M61" s="411" t="n"/>
      <c r="N61" s="411" t="n"/>
      <c r="O61" s="412" t="n"/>
      <c r="P61" s="35" t="n"/>
      <c r="Q61" s="67" t="n"/>
      <c r="R61" s="67" t="n"/>
      <c r="S61" s="67" t="n"/>
      <c r="T61" s="67" t="n"/>
      <c r="U61" s="67" t="n"/>
      <c r="V61" s="67" t="n"/>
      <c r="W61" s="67" t="n"/>
      <c r="X61" s="67" t="n"/>
      <c r="Y61" s="67" t="n"/>
      <c r="Z61" s="67" t="n"/>
      <c r="AA61" s="67" t="n"/>
      <c r="AB61" s="67" t="n"/>
    </row>
    <row r="62" customFormat="1" s="68">
      <c r="A62" s="67" t="n"/>
      <c r="B62" s="35" t="n"/>
      <c r="C62" s="283" t="inlineStr">
        <is>
          <t xml:space="preserve">INGENIERIA ELECTRONICA - INGENIERA DE SISTEMAS </t>
        </is>
      </c>
      <c r="D62" s="411" t="n"/>
      <c r="E62" s="411" t="n"/>
      <c r="F62" s="412" t="n"/>
      <c r="G62" s="127" t="n">
        <v>0.025</v>
      </c>
      <c r="H62" s="413" t="n"/>
      <c r="I62" s="413" t="n"/>
      <c r="J62" s="414" t="n"/>
      <c r="K62" s="275" t="inlineStr">
        <is>
          <t>El programa cuenta con 1 software (MATLAB) , el cual se encuentra vigente e instalado para su uso</t>
        </is>
      </c>
      <c r="L62" s="411" t="n"/>
      <c r="M62" s="411" t="n"/>
      <c r="N62" s="411" t="n"/>
      <c r="O62" s="412" t="n"/>
      <c r="P62" s="35" t="n"/>
      <c r="Q62" s="67" t="n"/>
      <c r="R62" s="67" t="n"/>
      <c r="S62" s="67" t="n"/>
      <c r="T62" s="67" t="n"/>
      <c r="U62" s="67" t="n"/>
      <c r="V62" s="67" t="n"/>
      <c r="W62" s="67" t="n"/>
      <c r="X62" s="67" t="n"/>
      <c r="Y62" s="67" t="n"/>
      <c r="Z62" s="67" t="n"/>
      <c r="AA62" s="67" t="n"/>
      <c r="AB62" s="67" t="n"/>
    </row>
    <row r="63" customFormat="1" s="68">
      <c r="A63" s="67" t="n"/>
      <c r="B63" s="35" t="n"/>
      <c r="C63" s="283" t="inlineStr">
        <is>
          <t>INGENIERIA ELECTRONICA - INGENIERA INDUSTRIAL</t>
        </is>
      </c>
      <c r="D63" s="411" t="n"/>
      <c r="E63" s="411" t="n"/>
      <c r="F63" s="412" t="n"/>
      <c r="G63" s="127" t="n">
        <v>0.025</v>
      </c>
      <c r="H63" s="413" t="n"/>
      <c r="I63" s="413" t="n"/>
      <c r="J63" s="414" t="n"/>
      <c r="K63" s="275" t="inlineStr">
        <is>
          <t>El programa cuenta con 1 software (AUTOMATION STUDIO), el cual se encuentra vigente e instalado para su uso</t>
        </is>
      </c>
      <c r="L63" s="411" t="n"/>
      <c r="M63" s="411" t="n"/>
      <c r="N63" s="411" t="n"/>
      <c r="O63" s="412" t="n"/>
      <c r="P63" s="35" t="n"/>
      <c r="Q63" s="67" t="n"/>
      <c r="R63" s="67" t="n"/>
      <c r="S63" s="67" t="n"/>
      <c r="T63" s="67" t="n"/>
      <c r="U63" s="67" t="n"/>
      <c r="V63" s="67" t="n"/>
      <c r="W63" s="67" t="n"/>
      <c r="X63" s="67" t="n"/>
      <c r="Y63" s="67" t="n"/>
      <c r="Z63" s="67" t="n"/>
      <c r="AA63" s="67" t="n"/>
      <c r="AB63" s="67" t="n"/>
    </row>
    <row r="64" customFormat="1" s="68">
      <c r="A64" s="67" t="n"/>
      <c r="B64" s="35" t="n"/>
      <c r="C64" s="274" t="inlineStr">
        <is>
          <t>INGENIERIA INDUSTRIAL</t>
        </is>
      </c>
      <c r="D64" s="411" t="n"/>
      <c r="E64" s="411" t="n"/>
      <c r="F64" s="412" t="n"/>
      <c r="G64" s="127" t="n">
        <v>0.075</v>
      </c>
      <c r="H64" s="413" t="n"/>
      <c r="I64" s="413" t="n"/>
      <c r="J64" s="414" t="n"/>
      <c r="K64" s="351" t="inlineStr">
        <is>
          <t>El programa cuenta con 2 softwares (VIRTUALPLANT y  MINITAB  y 1 software vitalicio (GAMS)  los cuales se encuentran vigentes e instalados para su uso</t>
        </is>
      </c>
      <c r="L64" s="411" t="n"/>
      <c r="M64" s="411" t="n"/>
      <c r="N64" s="411" t="n"/>
      <c r="O64" s="412" t="n"/>
      <c r="P64" s="35" t="n"/>
      <c r="Q64" s="67" t="n"/>
      <c r="R64" s="67" t="n"/>
      <c r="S64" s="67" t="n"/>
      <c r="T64" s="67" t="n"/>
      <c r="U64" s="67" t="n"/>
      <c r="V64" s="67" t="n"/>
      <c r="W64" s="67" t="n"/>
      <c r="X64" s="67" t="n"/>
      <c r="Y64" s="67" t="n"/>
      <c r="Z64" s="67" t="n"/>
      <c r="AA64" s="67" t="n"/>
      <c r="AB64" s="67" t="n"/>
    </row>
    <row r="65" customFormat="1" s="68">
      <c r="A65" s="67" t="n"/>
      <c r="B65" s="35" t="n"/>
      <c r="C65" s="274" t="inlineStr">
        <is>
          <t>MUSICA</t>
        </is>
      </c>
      <c r="D65" s="411" t="n"/>
      <c r="E65" s="411" t="n"/>
      <c r="F65" s="412" t="n"/>
      <c r="G65" s="127" t="n">
        <v>0.075</v>
      </c>
      <c r="H65" s="413" t="n"/>
      <c r="I65" s="413" t="n"/>
      <c r="J65" s="414" t="n"/>
      <c r="K65" s="275" t="inlineStr">
        <is>
          <t>El programa cuenta con 3 softwares (REASON, FINALE y LOGIC PRO) , los cuales se encuentran vigentes e instalados para su uso</t>
        </is>
      </c>
      <c r="L65" s="411" t="n"/>
      <c r="M65" s="411" t="n"/>
      <c r="N65" s="411" t="n"/>
      <c r="O65" s="412" t="n"/>
      <c r="P65" s="35" t="n"/>
      <c r="Q65" s="67" t="n"/>
      <c r="R65" s="67" t="n"/>
      <c r="S65" s="67" t="n"/>
      <c r="T65" s="67" t="n"/>
      <c r="U65" s="67" t="n"/>
      <c r="V65" s="67" t="n"/>
      <c r="W65" s="67" t="n"/>
      <c r="X65" s="67" t="n"/>
      <c r="Y65" s="67" t="n"/>
      <c r="Z65" s="67" t="n"/>
      <c r="AA65" s="67" t="n"/>
      <c r="AB65" s="67" t="n"/>
    </row>
    <row r="66" customFormat="1" s="68">
      <c r="A66" s="67" t="n"/>
      <c r="B66" s="35" t="n"/>
      <c r="C66" s="274" t="inlineStr">
        <is>
          <t>TECNOLOGIA EN CARTOGRAFIA -AGRONOMIA</t>
        </is>
      </c>
      <c r="D66" s="411" t="n"/>
      <c r="E66" s="411" t="n"/>
      <c r="F66" s="412" t="n"/>
      <c r="G66" s="127" t="n">
        <v>0.1</v>
      </c>
      <c r="H66" s="413" t="n"/>
      <c r="I66" s="413" t="n"/>
      <c r="J66" s="414" t="n"/>
      <c r="K66" s="275" t="inlineStr">
        <is>
          <t>El programa cuenta con 3 softwares vitalicios (ERDAS, PIX4D y MAGNET FIELD) 1 software ENVI) , los cuales se encuentran vigentes e instalados para su uso</t>
        </is>
      </c>
      <c r="L66" s="411" t="n"/>
      <c r="M66" s="411" t="n"/>
      <c r="N66" s="411" t="n"/>
      <c r="O66" s="412" t="n"/>
      <c r="P66" s="35" t="n"/>
      <c r="Q66" s="67" t="n"/>
      <c r="R66" s="67" t="n"/>
      <c r="S66" s="67" t="n"/>
      <c r="T66" s="67" t="n"/>
      <c r="U66" s="67" t="n"/>
      <c r="V66" s="67" t="n"/>
      <c r="W66" s="67" t="n"/>
      <c r="X66" s="67" t="n"/>
      <c r="Y66" s="67" t="n"/>
      <c r="Z66" s="67" t="n"/>
      <c r="AA66" s="67" t="n"/>
      <c r="AB66" s="67" t="n"/>
    </row>
    <row r="67" customFormat="1" s="68">
      <c r="A67" s="67" t="n"/>
      <c r="B67" s="35" t="n"/>
      <c r="C67" s="274" t="inlineStr">
        <is>
          <t>TECNOLOGIA EN CARTOGRAFIA -INGENIERIA AMBIENTAL
-INGENIERIA AGRONOMIA
-CIENCIAS SOCIALES
-ENFERMERIA</t>
        </is>
      </c>
      <c r="D67" s="411" t="n"/>
      <c r="E67" s="411" t="n"/>
      <c r="F67" s="412" t="n"/>
      <c r="G67" s="127" t="n">
        <v>0.025</v>
      </c>
      <c r="H67" s="413" t="n"/>
      <c r="I67" s="413" t="n"/>
      <c r="J67" s="414" t="n"/>
      <c r="K67" s="275" t="inlineStr">
        <is>
          <t>El programa cuenta con 1 software (ARCGIS), el cual se encuentra vigente e instalado para su uso</t>
        </is>
      </c>
      <c r="L67" s="411" t="n"/>
      <c r="M67" s="411" t="n"/>
      <c r="N67" s="411" t="n"/>
      <c r="O67" s="412" t="n"/>
      <c r="P67" s="35" t="n"/>
      <c r="Q67" s="67" t="n"/>
      <c r="R67" s="67" t="n"/>
      <c r="S67" s="67" t="n"/>
      <c r="T67" s="67" t="n"/>
      <c r="U67" s="67" t="n"/>
      <c r="V67" s="67" t="n"/>
      <c r="W67" s="67" t="n"/>
      <c r="X67" s="67" t="n"/>
      <c r="Y67" s="67" t="n"/>
      <c r="Z67" s="67" t="n"/>
      <c r="AA67" s="67" t="n"/>
      <c r="AB67" s="67" t="n"/>
    </row>
    <row r="68" customFormat="1" s="68">
      <c r="A68" s="67" t="n"/>
      <c r="B68" s="35" t="n"/>
      <c r="C68" s="274" t="inlineStr">
        <is>
          <t>PROFESIONALES EN CIENCIAS DEL DEPORTE Y LA EDUCACION FISICA
LICENCIATURA EN EDUCACION FISICA,RECREACION Y DEPORTES</t>
        </is>
      </c>
      <c r="D68" s="411" t="n"/>
      <c r="E68" s="411" t="n"/>
      <c r="F68" s="412" t="n"/>
      <c r="G68" s="127" t="n">
        <v>0.025</v>
      </c>
      <c r="H68" s="413" t="n"/>
      <c r="I68" s="413" t="n"/>
      <c r="J68" s="414" t="n"/>
      <c r="K68" s="275" t="inlineStr">
        <is>
          <t>El programa cuenta con 1 software (NVIVO), el cual se encuentra vigente e instalado para su uso</t>
        </is>
      </c>
      <c r="L68" s="411" t="n"/>
      <c r="M68" s="411" t="n"/>
      <c r="N68" s="411" t="n"/>
      <c r="O68" s="412" t="n"/>
      <c r="P68" s="35" t="n"/>
      <c r="Q68" s="67" t="n"/>
      <c r="R68" s="67" t="n"/>
      <c r="S68" s="67" t="n"/>
      <c r="T68" s="67" t="n"/>
      <c r="U68" s="67" t="n"/>
      <c r="V68" s="67" t="n"/>
      <c r="W68" s="67" t="n"/>
      <c r="X68" s="67" t="n"/>
      <c r="Y68" s="67" t="n"/>
      <c r="Z68" s="67" t="n"/>
      <c r="AA68" s="67" t="n"/>
      <c r="AB68" s="67" t="n"/>
    </row>
    <row r="69" customFormat="1" s="68">
      <c r="A69" s="67" t="n"/>
      <c r="B69" s="35" t="n"/>
      <c r="C69" s="274" t="inlineStr">
        <is>
          <t>INGENIERIA AGRONOMICA</t>
        </is>
      </c>
      <c r="D69" s="411" t="n"/>
      <c r="E69" s="411" t="n"/>
      <c r="F69" s="412" t="n"/>
      <c r="G69" s="127" t="n">
        <v>0.025</v>
      </c>
      <c r="H69" s="413" t="n"/>
      <c r="I69" s="413" t="n"/>
      <c r="J69" s="414" t="n"/>
      <c r="K69" s="275" t="inlineStr">
        <is>
          <t>El programa cuenta con 1 software (COMSOL), el cual se encuentra vigente e instalado para su uso</t>
        </is>
      </c>
      <c r="L69" s="411" t="n"/>
      <c r="M69" s="411" t="n"/>
      <c r="N69" s="411" t="n"/>
      <c r="O69" s="412" t="n"/>
      <c r="P69" s="35" t="n"/>
      <c r="Q69" s="67" t="n"/>
      <c r="R69" s="67" t="n"/>
      <c r="S69" s="67" t="n"/>
      <c r="T69" s="67" t="n"/>
      <c r="U69" s="67" t="n"/>
      <c r="V69" s="67" t="n"/>
      <c r="W69" s="67" t="n"/>
      <c r="X69" s="67" t="n"/>
      <c r="Y69" s="67" t="n"/>
      <c r="Z69" s="67" t="n"/>
      <c r="AA69" s="67" t="n"/>
      <c r="AB69" s="67" t="n"/>
    </row>
    <row r="70" customFormat="1" s="68">
      <c r="A70" s="67" t="n"/>
      <c r="B70" s="35" t="n"/>
      <c r="C70" s="274" t="inlineStr">
        <is>
          <t>ZOOTECNIA</t>
        </is>
      </c>
      <c r="D70" s="411" t="n"/>
      <c r="E70" s="411" t="n"/>
      <c r="F70" s="412" t="n"/>
      <c r="G70" s="127" t="n">
        <v>0.125</v>
      </c>
      <c r="H70" s="413" t="n"/>
      <c r="I70" s="413" t="n"/>
      <c r="J70" s="414" t="n"/>
      <c r="K70" s="275" t="inlineStr">
        <is>
          <t>El programa cuenta con 4 softwares (SOFTWARE GANADERO SG, SOFTWARE TAURUSWEBS, OVISWEBS, SUINOWEBS) 1 software vitalicio (RATION MIX) , los cuales se encuentran vigentes e instalados para su uso</t>
        </is>
      </c>
      <c r="L70" s="411" t="n"/>
      <c r="M70" s="411" t="n"/>
      <c r="N70" s="411" t="n"/>
      <c r="O70" s="412" t="n"/>
      <c r="P70" s="35" t="n"/>
      <c r="Q70" s="67" t="n"/>
      <c r="R70" s="67" t="n"/>
      <c r="S70" s="67" t="n"/>
      <c r="T70" s="67" t="n"/>
      <c r="U70" s="67" t="n"/>
      <c r="V70" s="67" t="n"/>
      <c r="W70" s="67" t="n"/>
      <c r="X70" s="67" t="n"/>
      <c r="Y70" s="67" t="n"/>
      <c r="Z70" s="67" t="n"/>
      <c r="AA70" s="67" t="n"/>
      <c r="AB70" s="67" t="n"/>
    </row>
    <row r="71" hidden="1" customFormat="1" s="68">
      <c r="A71" s="67" t="n"/>
      <c r="B71" s="35" t="n"/>
      <c r="C71" s="128" t="n"/>
      <c r="D71" s="413" t="n"/>
      <c r="E71" s="413" t="n"/>
      <c r="F71" s="414" t="n"/>
      <c r="G71" s="276" t="n"/>
      <c r="H71" s="413" t="n"/>
      <c r="I71" s="413" t="n"/>
      <c r="J71" s="414" t="n"/>
      <c r="K71" s="128" t="n"/>
      <c r="L71" s="413" t="n"/>
      <c r="M71" s="413" t="n"/>
      <c r="N71" s="413" t="n"/>
      <c r="O71" s="414" t="n"/>
      <c r="P71" s="35" t="n"/>
      <c r="Q71" s="67" t="n"/>
      <c r="R71" s="67" t="n"/>
      <c r="S71" s="67" t="n"/>
      <c r="T71" s="67" t="n"/>
      <c r="U71" s="67" t="n"/>
      <c r="V71" s="67" t="n"/>
      <c r="W71" s="67" t="n"/>
      <c r="X71" s="67" t="n"/>
      <c r="Y71" s="67" t="n"/>
      <c r="Z71" s="67" t="n"/>
      <c r="AA71" s="67" t="n"/>
      <c r="AB71" s="67" t="n"/>
    </row>
    <row r="72" hidden="1" customFormat="1" s="68">
      <c r="A72" s="67" t="n"/>
      <c r="B72" s="35" t="n"/>
      <c r="C72" s="128" t="n"/>
      <c r="D72" s="413" t="n"/>
      <c r="E72" s="413" t="n"/>
      <c r="F72" s="414" t="n"/>
      <c r="G72" s="128" t="n"/>
      <c r="H72" s="413" t="n"/>
      <c r="I72" s="413" t="n"/>
      <c r="J72" s="414" t="n"/>
      <c r="K72" s="128" t="n"/>
      <c r="L72" s="413" t="n"/>
      <c r="M72" s="413" t="n"/>
      <c r="N72" s="413" t="n"/>
      <c r="O72" s="414" t="n"/>
      <c r="P72" s="35" t="n"/>
      <c r="Q72" s="67" t="n"/>
      <c r="R72" s="67" t="n"/>
      <c r="S72" s="67" t="n"/>
      <c r="T72" s="67" t="n"/>
      <c r="U72" s="67" t="n"/>
      <c r="V72" s="67" t="n"/>
      <c r="W72" s="67" t="n"/>
      <c r="X72" s="67" t="n"/>
      <c r="Y72" s="67" t="n"/>
      <c r="Z72" s="67" t="n"/>
      <c r="AA72" s="67" t="n"/>
      <c r="AB72" s="67" t="n"/>
    </row>
    <row r="73" hidden="1" customFormat="1" s="68">
      <c r="A73" s="67" t="n"/>
      <c r="B73" s="35" t="n"/>
      <c r="C73" s="128" t="n"/>
      <c r="D73" s="413" t="n"/>
      <c r="E73" s="413" t="n"/>
      <c r="F73" s="414" t="n"/>
      <c r="G73" s="128" t="n"/>
      <c r="H73" s="413" t="n"/>
      <c r="I73" s="413" t="n"/>
      <c r="J73" s="414" t="n"/>
      <c r="K73" s="128" t="n"/>
      <c r="L73" s="413" t="n"/>
      <c r="M73" s="413" t="n"/>
      <c r="N73" s="413" t="n"/>
      <c r="O73" s="414" t="n"/>
      <c r="P73" s="35" t="n"/>
      <c r="Q73" s="67" t="n"/>
      <c r="R73" s="67" t="n"/>
      <c r="S73" s="67" t="n"/>
      <c r="T73" s="67" t="n"/>
      <c r="U73" s="67" t="n"/>
      <c r="V73" s="67" t="n"/>
      <c r="W73" s="67" t="n"/>
      <c r="X73" s="67" t="n"/>
      <c r="Y73" s="67" t="n"/>
      <c r="Z73" s="67" t="n"/>
      <c r="AA73" s="67" t="n"/>
      <c r="AB73" s="67" t="n"/>
    </row>
    <row r="74" hidden="1" customFormat="1" s="68">
      <c r="A74" s="67" t="n"/>
      <c r="B74" s="35" t="n"/>
      <c r="C74" s="128" t="n"/>
      <c r="D74" s="413" t="n"/>
      <c r="E74" s="413" t="n"/>
      <c r="F74" s="414" t="n"/>
      <c r="G74" s="128" t="n"/>
      <c r="H74" s="413" t="n"/>
      <c r="I74" s="413" t="n"/>
      <c r="J74" s="414" t="n"/>
      <c r="K74" s="128" t="n"/>
      <c r="L74" s="413" t="n"/>
      <c r="M74" s="413" t="n"/>
      <c r="N74" s="413" t="n"/>
      <c r="O74" s="414" t="n"/>
      <c r="P74" s="35" t="n"/>
      <c r="Q74" s="67" t="n"/>
      <c r="R74" s="67" t="n"/>
      <c r="S74" s="67" t="n"/>
      <c r="T74" s="67" t="n"/>
      <c r="U74" s="67" t="n"/>
      <c r="V74" s="67" t="n"/>
      <c r="W74" s="67" t="n"/>
      <c r="X74" s="67" t="n"/>
      <c r="Y74" s="67" t="n"/>
      <c r="Z74" s="67" t="n"/>
      <c r="AA74" s="67" t="n"/>
      <c r="AB74" s="67" t="n"/>
    </row>
    <row r="75" customFormat="1" s="68">
      <c r="A75" s="67" t="n"/>
      <c r="B75" s="35" t="n"/>
      <c r="C75" s="129" t="n"/>
      <c r="D75" s="415" t="n"/>
      <c r="E75" s="415" t="n"/>
      <c r="F75" s="415" t="n"/>
      <c r="G75" s="129" t="n"/>
      <c r="H75" s="415" t="n"/>
      <c r="I75" s="415" t="n"/>
      <c r="J75" s="415" t="n"/>
      <c r="K75" s="129" t="n"/>
      <c r="L75" s="415" t="n"/>
      <c r="M75" s="415" t="n"/>
      <c r="N75" s="415" t="n"/>
      <c r="O75" s="415" t="n"/>
      <c r="P75" s="35" t="n"/>
      <c r="Q75" s="67" t="n"/>
      <c r="R75" s="67" t="n"/>
      <c r="S75" s="67" t="n"/>
      <c r="T75" s="67" t="n"/>
      <c r="U75" s="67" t="n"/>
      <c r="V75" s="67" t="n"/>
      <c r="W75" s="67" t="n"/>
      <c r="X75" s="67" t="n"/>
      <c r="Y75" s="67" t="n"/>
      <c r="Z75" s="67" t="n"/>
      <c r="AA75" s="67" t="n"/>
      <c r="AB75" s="67" t="n"/>
    </row>
    <row r="76" customFormat="1" s="68">
      <c r="A76" s="67" t="n"/>
      <c r="B76" s="35" t="n"/>
      <c r="C76" s="69" t="n"/>
      <c r="D76" s="70" t="n"/>
      <c r="E76" s="70" t="n"/>
      <c r="F76" s="70" t="n"/>
      <c r="G76" s="70" t="n"/>
      <c r="H76" s="70" t="n"/>
      <c r="I76" s="70" t="n"/>
      <c r="J76" s="70" t="n"/>
      <c r="K76" s="70" t="n"/>
      <c r="L76" s="70" t="n"/>
      <c r="M76" s="70" t="n"/>
      <c r="N76" s="70" t="n"/>
      <c r="O76" s="70" t="n"/>
      <c r="P76" s="35" t="n"/>
      <c r="Q76" s="67" t="n"/>
      <c r="R76" s="67" t="n"/>
      <c r="S76" s="67" t="n"/>
      <c r="T76" s="67" t="n"/>
      <c r="U76" s="67" t="n"/>
      <c r="V76" s="67" t="n"/>
      <c r="W76" s="67" t="n"/>
      <c r="X76" s="67" t="n"/>
      <c r="Y76" s="67" t="n"/>
      <c r="Z76" s="67" t="n"/>
      <c r="AA76" s="67" t="n"/>
      <c r="AB76" s="67" t="n"/>
    </row>
    <row r="77" ht="56.25" customFormat="1" customHeight="1" s="68">
      <c r="A77" s="67" t="n"/>
      <c r="B77" s="35" t="n"/>
      <c r="C77" s="109" t="inlineStr">
        <is>
          <t xml:space="preserve">Diagonal 18 No. 20-29 Fusagasugá – Cundinamarca
Teléfono (601)  8281483 Línea Gratuita 018000180414
www.ucundinamarca.edu.co   E-mail:  info@ucundinamarca.edu.co
NIT: 890.680.062-2                                                                             </t>
        </is>
      </c>
      <c r="P77" s="35" t="n"/>
      <c r="Q77" s="67" t="n"/>
      <c r="R77" s="67" t="n"/>
      <c r="S77" s="67" t="n"/>
      <c r="T77" s="67" t="n"/>
      <c r="U77" s="67" t="n"/>
      <c r="V77" s="67" t="n"/>
      <c r="W77" s="67" t="n"/>
      <c r="X77" s="67" t="n"/>
      <c r="Y77" s="67" t="n"/>
      <c r="Z77" s="67" t="n"/>
      <c r="AA77" s="67" t="n"/>
      <c r="AB77" s="67" t="n"/>
    </row>
    <row r="78" ht="44.25" customFormat="1" customHeight="1" s="68">
      <c r="A78" s="67" t="n"/>
      <c r="B78" s="35" t="n"/>
      <c r="C78" s="110" t="inlineStr">
        <is>
          <t>Documento controlado por el Sistema de Gestión de la Calidad
Asegúrese que corresponde a la última versión consultando el Portal Institucional</t>
        </is>
      </c>
      <c r="P78" s="35" t="n"/>
      <c r="Q78" s="67" t="n"/>
      <c r="R78" s="67" t="n"/>
      <c r="S78" s="67" t="n"/>
      <c r="T78" s="67" t="n"/>
      <c r="U78" s="67" t="n"/>
      <c r="V78" s="67" t="n"/>
      <c r="W78" s="67" t="n"/>
      <c r="X78" s="67" t="n"/>
      <c r="Y78" s="67" t="n"/>
      <c r="Z78" s="67" t="n"/>
      <c r="AA78" s="67" t="n"/>
      <c r="AB78" s="67" t="n"/>
    </row>
    <row r="81" customFormat="1" s="72">
      <c r="C81" s="71" t="n"/>
      <c r="D81" s="71" t="n"/>
      <c r="E81" s="71" t="n"/>
      <c r="F81" s="71" t="n"/>
      <c r="G81" s="71" t="n"/>
      <c r="H81" s="71" t="n"/>
      <c r="I81" s="71" t="n"/>
      <c r="J81" s="71" t="n"/>
      <c r="K81" s="71" t="n"/>
      <c r="L81" s="71" t="n"/>
      <c r="M81" s="71" t="n"/>
      <c r="N81" s="71" t="n"/>
      <c r="O81" s="71" t="n"/>
    </row>
    <row r="82" customFormat="1" s="72">
      <c r="C82" s="71" t="n"/>
      <c r="D82" s="71" t="n"/>
      <c r="E82" s="71" t="n"/>
      <c r="F82" s="71" t="n"/>
      <c r="G82" s="71" t="n"/>
      <c r="H82" s="71" t="n"/>
      <c r="I82" s="71" t="n"/>
      <c r="J82" s="71" t="n"/>
      <c r="K82" s="71" t="n"/>
      <c r="L82" s="71" t="n"/>
      <c r="M82" s="71" t="n"/>
      <c r="N82" s="71" t="n"/>
      <c r="O82" s="71" t="n"/>
    </row>
    <row r="83" customFormat="1" s="72">
      <c r="C83" s="71" t="n"/>
      <c r="D83" s="71" t="n"/>
      <c r="E83" s="71" t="n"/>
      <c r="F83" s="71" t="n"/>
      <c r="G83" s="71" t="n"/>
      <c r="H83" s="71" t="n"/>
      <c r="I83" s="71" t="n"/>
      <c r="J83" s="71" t="n"/>
      <c r="K83" s="71" t="n"/>
      <c r="L83" s="71" t="n"/>
      <c r="M83" s="71" t="n"/>
      <c r="N83" s="71" t="n"/>
      <c r="O83" s="71" t="n"/>
    </row>
    <row r="84" hidden="1" customFormat="1" s="72">
      <c r="C84" s="71" t="n"/>
      <c r="D84" s="71" t="n"/>
      <c r="E84" s="71" t="n"/>
      <c r="F84" s="71" t="n"/>
      <c r="G84" s="71" t="n"/>
      <c r="H84" s="71" t="n"/>
      <c r="I84" s="71" t="n"/>
      <c r="J84" s="71" t="n"/>
      <c r="K84" s="71" t="n"/>
      <c r="L84" s="71" t="n"/>
      <c r="M84" s="71" t="n"/>
      <c r="N84" s="71" t="n"/>
      <c r="O84" s="71" t="n"/>
    </row>
    <row r="85" hidden="1" customFormat="1" s="72">
      <c r="C85" s="71" t="n"/>
      <c r="D85" s="71" t="n"/>
      <c r="E85" s="71" t="n"/>
      <c r="F85" s="71" t="n"/>
      <c r="G85" s="71" t="n"/>
      <c r="H85" s="71" t="n"/>
      <c r="I85" s="71" t="n"/>
      <c r="J85" s="71" t="n"/>
      <c r="K85" s="71" t="n"/>
      <c r="L85" s="71" t="n"/>
      <c r="M85" s="71" t="n"/>
      <c r="N85" s="71" t="n"/>
      <c r="O85" s="71" t="n"/>
    </row>
    <row r="86" hidden="1" customFormat="1" s="72">
      <c r="C86" s="71" t="n"/>
      <c r="D86" s="71" t="n"/>
      <c r="E86" s="71" t="n"/>
      <c r="F86" s="71" t="n"/>
      <c r="G86" s="71" t="n"/>
      <c r="H86" s="71" t="n"/>
      <c r="I86" s="71" t="n"/>
      <c r="J86" s="71" t="n"/>
      <c r="K86" s="71" t="n"/>
      <c r="L86" s="71" t="n"/>
      <c r="M86" s="71" t="n"/>
      <c r="N86" s="71" t="n"/>
      <c r="O86" s="71" t="n"/>
    </row>
    <row r="87" hidden="1" customFormat="1" s="72">
      <c r="C87" s="71" t="n"/>
      <c r="D87" s="71" t="n"/>
      <c r="E87" s="71" t="n"/>
      <c r="F87" s="71" t="n"/>
      <c r="G87" s="73" t="inlineStr">
        <is>
          <t>Estratégico</t>
        </is>
      </c>
      <c r="H87" s="74" t="n"/>
      <c r="I87" s="74" t="n"/>
      <c r="J87" s="73" t="inlineStr">
        <is>
          <t>Eficacia</t>
        </is>
      </c>
      <c r="K87" s="71" t="n"/>
      <c r="L87" s="71" t="n"/>
      <c r="M87" s="71" t="n"/>
      <c r="N87" s="71" t="n"/>
      <c r="O87" s="71" t="n"/>
    </row>
    <row r="88" hidden="1" customFormat="1" s="72">
      <c r="C88" s="71" t="n"/>
      <c r="D88" s="71" t="n"/>
      <c r="E88" s="71" t="n"/>
      <c r="F88" s="71" t="n"/>
      <c r="G88" s="73" t="inlineStr">
        <is>
          <t>Misional</t>
        </is>
      </c>
      <c r="H88" s="74" t="n"/>
      <c r="I88" s="74" t="n"/>
      <c r="J88" s="73" t="inlineStr">
        <is>
          <t>Eficiencia</t>
        </is>
      </c>
      <c r="K88" s="71" t="n"/>
      <c r="L88" s="71" t="n"/>
      <c r="M88" s="71" t="n"/>
      <c r="N88" s="71" t="n"/>
      <c r="O88" s="71" t="n"/>
    </row>
    <row r="89" hidden="1" customFormat="1" s="72">
      <c r="C89" s="71" t="n"/>
      <c r="D89" s="71" t="n"/>
      <c r="E89" s="71" t="n"/>
      <c r="F89" s="71" t="n"/>
      <c r="G89" s="73" t="inlineStr">
        <is>
          <t>Apoyo</t>
        </is>
      </c>
      <c r="H89" s="74" t="n"/>
      <c r="I89" s="74" t="n"/>
      <c r="J89" s="73" t="inlineStr">
        <is>
          <t>Acreditación</t>
        </is>
      </c>
      <c r="K89" s="71" t="n"/>
      <c r="L89" s="71" t="n"/>
      <c r="M89" s="71" t="n"/>
      <c r="N89" s="71" t="n"/>
      <c r="O89" s="71" t="n"/>
    </row>
    <row r="90" hidden="1" customFormat="1" s="72">
      <c r="C90" s="71" t="n"/>
      <c r="D90" s="71" t="n"/>
      <c r="E90" s="71" t="n"/>
      <c r="F90" s="71" t="n"/>
      <c r="G90" s="73" t="inlineStr">
        <is>
          <t>Seguimiento, Medición, Análisis y Evaluación</t>
        </is>
      </c>
      <c r="H90" s="74" t="n"/>
      <c r="I90" s="74" t="n"/>
      <c r="J90" s="73" t="inlineStr">
        <is>
          <t>Positiva</t>
        </is>
      </c>
      <c r="K90" s="71" t="n"/>
      <c r="L90" s="71" t="n"/>
      <c r="M90" s="71" t="n"/>
      <c r="N90" s="71" t="n"/>
      <c r="O90" s="71" t="n"/>
    </row>
    <row r="91" hidden="1" customFormat="1" s="72">
      <c r="C91" s="71" t="n"/>
      <c r="D91" s="71" t="n"/>
      <c r="E91" s="71" t="n"/>
      <c r="F91" s="71" t="n"/>
      <c r="G91" s="73" t="inlineStr">
        <is>
          <t>Direccionamiento Estratégico</t>
        </is>
      </c>
      <c r="H91" s="74" t="n"/>
      <c r="I91" s="74" t="n"/>
      <c r="J91" s="73" t="inlineStr">
        <is>
          <t>Negativa</t>
        </is>
      </c>
      <c r="K91" s="71" t="n"/>
      <c r="L91" s="71" t="n"/>
      <c r="M91" s="71" t="n"/>
      <c r="N91" s="71" t="n"/>
      <c r="O91" s="71" t="n"/>
    </row>
    <row r="92" hidden="1" customFormat="1" s="72">
      <c r="C92" s="71" t="n"/>
      <c r="D92" s="71" t="n"/>
      <c r="E92" s="71" t="n"/>
      <c r="F92" s="71" t="n"/>
      <c r="G92" s="73" t="inlineStr">
        <is>
          <t>Planeación Institucional</t>
        </is>
      </c>
      <c r="H92" s="74" t="n"/>
      <c r="I92" s="74" t="n"/>
      <c r="J92" s="73" t="inlineStr">
        <is>
          <t>Por Unidad Regional</t>
        </is>
      </c>
      <c r="K92" s="71" t="n"/>
      <c r="L92" s="71" t="n"/>
      <c r="M92" s="71" t="n"/>
      <c r="N92" s="71" t="n"/>
      <c r="O92" s="71" t="n"/>
    </row>
    <row r="93" hidden="1" customFormat="1" s="72">
      <c r="C93" s="71" t="n"/>
      <c r="D93" s="71" t="n"/>
      <c r="E93" s="71" t="n"/>
      <c r="F93" s="71" t="n"/>
      <c r="G93" s="73" t="inlineStr">
        <is>
          <t>Proyectos Especiales y Relaciones Interinstitucionales</t>
        </is>
      </c>
      <c r="H93" s="74" t="n"/>
      <c r="I93" s="74" t="n"/>
      <c r="J93" s="73" t="inlineStr">
        <is>
          <t>Por Facultad</t>
        </is>
      </c>
      <c r="K93" s="71" t="n"/>
      <c r="L93" s="71" t="n"/>
      <c r="M93" s="71" t="n"/>
      <c r="N93" s="71" t="n"/>
      <c r="O93" s="71" t="n"/>
    </row>
    <row r="94" hidden="1" customFormat="1" s="72">
      <c r="C94" s="71" t="n"/>
      <c r="D94" s="71" t="n"/>
      <c r="E94" s="71" t="n"/>
      <c r="F94" s="71" t="n"/>
      <c r="G94" s="73" t="inlineStr">
        <is>
          <t>Sistemas Integrados</t>
        </is>
      </c>
      <c r="H94" s="74" t="n"/>
      <c r="I94" s="74" t="n"/>
      <c r="J94" s="73" t="inlineStr">
        <is>
          <t>Por Programa Académico</t>
        </is>
      </c>
      <c r="K94" s="71" t="n"/>
      <c r="L94" s="71" t="n"/>
      <c r="M94" s="71" t="n"/>
      <c r="N94" s="71" t="n"/>
      <c r="O94" s="71" t="n"/>
    </row>
    <row r="95" hidden="1" customFormat="1" s="72">
      <c r="C95" s="71" t="n"/>
      <c r="D95" s="71" t="n"/>
      <c r="E95" s="71" t="n"/>
      <c r="F95" s="71" t="n"/>
      <c r="G95" s="73" t="inlineStr">
        <is>
          <t>Autoevaluación y Acreditación</t>
        </is>
      </c>
      <c r="H95" s="74" t="n"/>
      <c r="I95" s="74" t="n"/>
      <c r="J95" s="73" t="inlineStr">
        <is>
          <t>Por área</t>
        </is>
      </c>
      <c r="K95" s="71" t="n"/>
      <c r="L95" s="71" t="n"/>
      <c r="M95" s="71" t="n"/>
      <c r="N95" s="71" t="n"/>
      <c r="O95" s="71" t="n"/>
    </row>
    <row r="96" hidden="1" customFormat="1" s="72">
      <c r="C96" s="71" t="n"/>
      <c r="D96" s="71" t="n"/>
      <c r="E96" s="71" t="n"/>
      <c r="F96" s="71" t="n"/>
      <c r="G96" s="73" t="inlineStr">
        <is>
          <t>Comunicaciones</t>
        </is>
      </c>
      <c r="H96" s="74" t="n"/>
      <c r="I96" s="74" t="n"/>
      <c r="J96" s="73" t="inlineStr">
        <is>
          <t>Por Laboratorio</t>
        </is>
      </c>
      <c r="K96" s="71" t="n"/>
      <c r="L96" s="71" t="n"/>
      <c r="M96" s="71" t="n"/>
      <c r="N96" s="71" t="n"/>
      <c r="O96" s="71" t="n"/>
    </row>
    <row r="97" hidden="1" customFormat="1" s="72">
      <c r="C97" s="71" t="n"/>
      <c r="D97" s="71" t="n"/>
      <c r="E97" s="71" t="n"/>
      <c r="F97" s="71" t="n"/>
      <c r="G97" s="73" t="inlineStr">
        <is>
          <t>Formación y Aprendizaje</t>
        </is>
      </c>
      <c r="H97" s="74" t="n"/>
      <c r="I97" s="74" t="n"/>
      <c r="J97" s="73" t="inlineStr">
        <is>
          <t>Otros</t>
        </is>
      </c>
      <c r="K97" s="71" t="n"/>
      <c r="L97" s="71" t="n"/>
      <c r="M97" s="71" t="n"/>
      <c r="N97" s="71" t="n"/>
      <c r="O97" s="71" t="n"/>
    </row>
    <row r="98" hidden="1" customFormat="1" s="72">
      <c r="C98" s="71" t="n"/>
      <c r="D98" s="71" t="n"/>
      <c r="E98" s="71" t="n"/>
      <c r="F98" s="71" t="n"/>
      <c r="G98" s="73" t="inlineStr">
        <is>
          <t>Ciencia, Tecnología e Innovación</t>
        </is>
      </c>
      <c r="H98" s="74" t="n"/>
      <c r="I98" s="74" t="n"/>
      <c r="J98" s="73" t="inlineStr">
        <is>
          <t>No Aplica</t>
        </is>
      </c>
      <c r="K98" s="71" t="n"/>
      <c r="L98" s="71" t="n"/>
      <c r="M98" s="71" t="n"/>
      <c r="N98" s="71" t="n"/>
      <c r="O98" s="71" t="n"/>
    </row>
    <row r="99" hidden="1">
      <c r="G99" s="73" t="inlineStr">
        <is>
          <t>Interacción Social Universitaria</t>
        </is>
      </c>
      <c r="H99" s="74" t="n"/>
      <c r="I99" s="74" t="n"/>
      <c r="J99" s="74" t="n"/>
      <c r="K99" s="71" t="n"/>
      <c r="L99" s="71" t="n"/>
    </row>
    <row r="100" hidden="1">
      <c r="G100" s="73" t="inlineStr">
        <is>
          <t>Bienestar Universitario</t>
        </is>
      </c>
      <c r="H100" s="74" t="n"/>
      <c r="I100" s="74" t="n"/>
      <c r="J100" s="74" t="n"/>
      <c r="K100" s="71" t="n"/>
      <c r="L100" s="71" t="n"/>
    </row>
    <row r="101" hidden="1">
      <c r="G101" s="73" t="inlineStr">
        <is>
          <t>Admisiones y Registro</t>
        </is>
      </c>
      <c r="H101" s="74" t="n"/>
      <c r="I101" s="74" t="n"/>
      <c r="J101" s="74" t="n"/>
      <c r="K101" s="71" t="n"/>
      <c r="L101" s="71" t="n"/>
    </row>
    <row r="102" hidden="1">
      <c r="G102" s="73" t="inlineStr">
        <is>
          <t>Graduados</t>
        </is>
      </c>
      <c r="H102" s="74" t="n"/>
      <c r="I102" s="74" t="n"/>
      <c r="J102" s="74" t="n"/>
      <c r="K102" s="71" t="n"/>
      <c r="L102" s="71" t="n"/>
    </row>
    <row r="103" hidden="1">
      <c r="G103" s="73" t="inlineStr">
        <is>
          <t>Dialogando con el Mundo</t>
        </is>
      </c>
      <c r="H103" s="74" t="n"/>
      <c r="I103" s="74" t="n"/>
      <c r="J103" s="74" t="n"/>
      <c r="K103" s="71" t="n"/>
      <c r="L103" s="71" t="n"/>
    </row>
    <row r="104" hidden="1">
      <c r="G104" s="73" t="inlineStr">
        <is>
          <t>Talento Humano</t>
        </is>
      </c>
      <c r="H104" s="74" t="n"/>
      <c r="I104" s="74" t="n"/>
      <c r="J104" s="74" t="n"/>
      <c r="K104" s="71" t="n"/>
      <c r="L104" s="71" t="n"/>
    </row>
    <row r="105" hidden="1">
      <c r="G105" s="73" t="inlineStr">
        <is>
          <t>Jurídica</t>
        </is>
      </c>
      <c r="H105" s="74" t="n"/>
      <c r="I105" s="74" t="n"/>
      <c r="J105" s="74" t="n"/>
      <c r="K105" s="71" t="n"/>
      <c r="L105" s="71" t="n"/>
    </row>
    <row r="106" hidden="1">
      <c r="G106" s="73" t="inlineStr">
        <is>
          <t>Financiera</t>
        </is>
      </c>
      <c r="H106" s="74" t="n"/>
      <c r="I106" s="74" t="n"/>
      <c r="J106" s="74" t="n"/>
      <c r="K106" s="71" t="n"/>
      <c r="L106" s="71" t="n"/>
    </row>
    <row r="107" hidden="1">
      <c r="G107" s="73" t="inlineStr">
        <is>
          <t>Sistemas y Tecnología</t>
        </is>
      </c>
      <c r="H107" s="74" t="n"/>
      <c r="I107" s="74" t="n"/>
      <c r="J107" s="74" t="n"/>
      <c r="K107" s="71" t="n"/>
      <c r="L107" s="71" t="n"/>
    </row>
    <row r="108" hidden="1">
      <c r="G108" s="73" t="inlineStr">
        <is>
          <t>Bienes y Servicios</t>
        </is>
      </c>
      <c r="H108" s="74" t="n"/>
      <c r="I108" s="74" t="n"/>
      <c r="J108" s="74" t="n"/>
      <c r="K108" s="71" t="n"/>
      <c r="L108" s="71" t="n"/>
    </row>
    <row r="109" hidden="1">
      <c r="G109" s="73" t="inlineStr">
        <is>
          <t>Documental</t>
        </is>
      </c>
      <c r="H109" s="74" t="n"/>
      <c r="I109" s="74" t="n"/>
      <c r="J109" s="74" t="n"/>
    </row>
    <row r="110" hidden="1">
      <c r="G110" s="73" t="inlineStr">
        <is>
          <t>Apoyo Académico</t>
        </is>
      </c>
      <c r="H110" s="74" t="n"/>
      <c r="I110" s="74" t="n"/>
      <c r="J110" s="74" t="n"/>
    </row>
    <row r="111" hidden="1">
      <c r="G111" s="73" t="inlineStr">
        <is>
          <t>Control Interno</t>
        </is>
      </c>
      <c r="H111" s="74" t="n"/>
      <c r="I111" s="74" t="n"/>
      <c r="J111" s="74" t="n"/>
    </row>
    <row r="112" hidden="1">
      <c r="G112" s="73" t="inlineStr">
        <is>
          <t>Control Disciplinario</t>
        </is>
      </c>
      <c r="H112" s="74" t="n"/>
      <c r="I112" s="74" t="n"/>
      <c r="J112" s="74" t="n"/>
    </row>
    <row r="113" hidden="1">
      <c r="G113" s="73" t="inlineStr">
        <is>
          <t>Servicio de Atención al Ciudadano</t>
        </is>
      </c>
      <c r="H113" s="74" t="n"/>
      <c r="I113" s="74" t="n"/>
      <c r="J113" s="74" t="n"/>
    </row>
    <row r="114" hidden="1"/>
    <row r="115" hidden="1"/>
    <row r="116" hidden="1"/>
  </sheetData>
  <sheetProtection selectLockedCells="0" selectUnlockedCells="0" algorithmName="SHA-512" sheet="1" objects="1" insertRows="0" insertHyperlinks="1" autoFilter="1" scenarios="1" formatColumns="0" deleteColumns="1" insertColumns="1" pivotTables="1" deleteRows="0" formatCells="0" saltValue="BguOK9wehdOIwv5vtmeEGw==" formatRows="0" sort="1" spinCount="100000" hashValue="Ekr3gWH34l59heoROWvTakz6CgheKvhbUkPQHPRshVF1mkaNZYRK+PWhmPpJjfn5ZP2fE8uRs5Z7nnd174gvng=="/>
  <mergeCells count="131">
    <mergeCell ref="L17:M17"/>
    <mergeCell ref="C61:F61"/>
    <mergeCell ref="C52:O52"/>
    <mergeCell ref="J35:O40"/>
    <mergeCell ref="G55:J55"/>
    <mergeCell ref="C72:F72"/>
    <mergeCell ref="K54:O54"/>
    <mergeCell ref="K55:O55"/>
    <mergeCell ref="K64:O64"/>
    <mergeCell ref="J41:O41"/>
    <mergeCell ref="B2:C4"/>
    <mergeCell ref="G72:J72"/>
    <mergeCell ref="C62:F62"/>
    <mergeCell ref="K72:O72"/>
    <mergeCell ref="C15:O15"/>
    <mergeCell ref="G71:J71"/>
    <mergeCell ref="J43:O43"/>
    <mergeCell ref="K56:O56"/>
    <mergeCell ref="C64:F64"/>
    <mergeCell ref="C73:F73"/>
    <mergeCell ref="J20:K22"/>
    <mergeCell ref="E6:L6"/>
    <mergeCell ref="J42:O42"/>
    <mergeCell ref="K71:O71"/>
    <mergeCell ref="C26:O26"/>
    <mergeCell ref="C54:F54"/>
    <mergeCell ref="C63:F63"/>
    <mergeCell ref="C17:D17"/>
    <mergeCell ref="G57:J57"/>
    <mergeCell ref="C16:O16"/>
    <mergeCell ref="G66:J66"/>
    <mergeCell ref="K73:O73"/>
    <mergeCell ref="G53:J53"/>
    <mergeCell ref="C56:F56"/>
    <mergeCell ref="M5:O5"/>
    <mergeCell ref="G74:J74"/>
    <mergeCell ref="G68:J68"/>
    <mergeCell ref="K66:O66"/>
    <mergeCell ref="G58:J58"/>
    <mergeCell ref="K74:O74"/>
    <mergeCell ref="K68:O68"/>
    <mergeCell ref="L23:M24"/>
    <mergeCell ref="N23:O24"/>
    <mergeCell ref="C14:D14"/>
    <mergeCell ref="C67:F67"/>
    <mergeCell ref="M6:O6"/>
    <mergeCell ref="E14:O14"/>
    <mergeCell ref="G75:J75"/>
    <mergeCell ref="K60:O60"/>
    <mergeCell ref="C20:D22"/>
    <mergeCell ref="C69:F69"/>
    <mergeCell ref="E12:H12"/>
    <mergeCell ref="C78:O78"/>
    <mergeCell ref="G67:J67"/>
    <mergeCell ref="H17:I17"/>
    <mergeCell ref="G61:J61"/>
    <mergeCell ref="K12:O12"/>
    <mergeCell ref="G70:J70"/>
    <mergeCell ref="K70:O70"/>
    <mergeCell ref="C27:I43"/>
    <mergeCell ref="G62:J62"/>
    <mergeCell ref="E24:G24"/>
    <mergeCell ref="K65:O65"/>
    <mergeCell ref="E17:G17"/>
    <mergeCell ref="L20:O20"/>
    <mergeCell ref="K57:O57"/>
    <mergeCell ref="C71:F71"/>
    <mergeCell ref="E18:F18"/>
    <mergeCell ref="J34:O34"/>
    <mergeCell ref="G65:J65"/>
    <mergeCell ref="K69:O69"/>
    <mergeCell ref="J27:O27"/>
    <mergeCell ref="C57:F57"/>
    <mergeCell ref="C66:F66"/>
    <mergeCell ref="P27:P28"/>
    <mergeCell ref="G60:J60"/>
    <mergeCell ref="C53:F53"/>
    <mergeCell ref="E7:L8"/>
    <mergeCell ref="P17:P18"/>
    <mergeCell ref="C68:F68"/>
    <mergeCell ref="G59:J59"/>
    <mergeCell ref="G19:K19"/>
    <mergeCell ref="E13:O13"/>
    <mergeCell ref="C58:F58"/>
    <mergeCell ref="K75:O75"/>
    <mergeCell ref="N17:O17"/>
    <mergeCell ref="C12:D12"/>
    <mergeCell ref="K59:O59"/>
    <mergeCell ref="C45:O45"/>
    <mergeCell ref="J23:K24"/>
    <mergeCell ref="J28:O33"/>
    <mergeCell ref="C65:F65"/>
    <mergeCell ref="C5:D8"/>
    <mergeCell ref="C23:D23"/>
    <mergeCell ref="K61:O61"/>
    <mergeCell ref="E23:G23"/>
    <mergeCell ref="L18:M19"/>
    <mergeCell ref="C60:F60"/>
    <mergeCell ref="E20:G22"/>
    <mergeCell ref="K62:O62"/>
    <mergeCell ref="C70:F70"/>
    <mergeCell ref="C24:D24"/>
    <mergeCell ref="G64:J64"/>
    <mergeCell ref="G73:J73"/>
    <mergeCell ref="M7:O7"/>
    <mergeCell ref="G54:J54"/>
    <mergeCell ref="G63:J63"/>
    <mergeCell ref="E5:L5"/>
    <mergeCell ref="H20:I22"/>
    <mergeCell ref="C10:O11"/>
    <mergeCell ref="G56:J56"/>
    <mergeCell ref="K63:O63"/>
    <mergeCell ref="E19:F19"/>
    <mergeCell ref="M8:O8"/>
    <mergeCell ref="C77:O77"/>
    <mergeCell ref="G18:K18"/>
    <mergeCell ref="C74:F74"/>
    <mergeCell ref="K58:O58"/>
    <mergeCell ref="I12:J12"/>
    <mergeCell ref="K67:O67"/>
    <mergeCell ref="C18:D19"/>
    <mergeCell ref="H23:I24"/>
    <mergeCell ref="C55:F55"/>
    <mergeCell ref="N18:O19"/>
    <mergeCell ref="C75:F75"/>
    <mergeCell ref="C9:O9"/>
    <mergeCell ref="K53:O53"/>
    <mergeCell ref="G69:J69"/>
    <mergeCell ref="C59:F59"/>
    <mergeCell ref="C13:D13"/>
    <mergeCell ref="J17:K17"/>
  </mergeCells>
  <dataValidations count="5">
    <dataValidation sqref="E20:G22" showDropDown="0" showInputMessage="1" showErrorMessage="1" allowBlank="1" type="list">
      <formula1>$J$90:$J$91</formula1>
    </dataValidation>
    <dataValidation sqref="J20:K22" showDropDown="0" showInputMessage="1" showErrorMessage="1" allowBlank="1" type="list">
      <formula1>$J$92:$J$98</formula1>
    </dataValidation>
    <dataValidation sqref="J17:K17" showDropDown="0" showInputMessage="1" showErrorMessage="1" allowBlank="1" type="list">
      <formula1>$J$87:$J$89</formula1>
    </dataValidation>
    <dataValidation sqref="E12:H12" showDropDown="0" showInputMessage="1" showErrorMessage="1" allowBlank="1" type="list">
      <formula1>$G$87:$G$90</formula1>
    </dataValidation>
    <dataValidation sqref="E13:O13" showDropDown="0" showInputMessage="1" showErrorMessage="1" allowBlank="1" type="list">
      <formula1>$G$91:$G$113</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40"/>
  <rowBreaks count="1" manualBreakCount="1">
    <brk id="78" min="0" max="15" man="1"/>
  </rowBreaks>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codeName="Hoja84">
    <tabColor rgb="FFEDE394"/>
    <outlinePr summaryBelow="1" summaryRight="1"/>
    <pageSetUpPr fitToPage="1"/>
  </sheetPr>
  <dimension ref="A1:AB99"/>
  <sheetViews>
    <sheetView view="pageBreakPreview" zoomScaleNormal="80" zoomScaleSheetLayoutView="100" workbookViewId="0">
      <selection activeCell="Q30" sqref="Q30"/>
    </sheetView>
  </sheetViews>
  <sheetFormatPr baseColWidth="10" defaultColWidth="11.42578125" defaultRowHeight="15"/>
  <cols>
    <col width="4" customWidth="1" style="75" min="1" max="1"/>
    <col width="6.7109375" customWidth="1" style="75" min="2" max="2"/>
    <col width="24.85546875" customWidth="1" style="40" min="3" max="3"/>
    <col width="15.140625" customWidth="1" style="40" min="4" max="4"/>
    <col width="12.7109375" customWidth="1" style="40" min="5" max="5"/>
    <col width="15.140625" customWidth="1" style="40" min="6" max="6"/>
    <col width="14" customWidth="1" style="40" min="7" max="7"/>
    <col width="11.42578125" customWidth="1" style="40" min="8" max="8"/>
    <col width="12.85546875" customWidth="1" style="40" min="9" max="9"/>
    <col width="15.5703125" customWidth="1" style="40" min="10" max="10"/>
    <col width="14.42578125" customWidth="1" style="40" min="11" max="11"/>
    <col width="17.140625" customWidth="1" style="40" min="12" max="12"/>
    <col width="19.7109375" customWidth="1" style="40" min="13" max="13"/>
    <col width="15.28515625" customWidth="1" style="40" min="14" max="15"/>
    <col width="6.7109375" customWidth="1" style="75" min="16" max="16"/>
    <col width="11.42578125" customWidth="1" style="75" min="17" max="16384"/>
  </cols>
  <sheetData>
    <row r="1" ht="8.25" customFormat="1" customHeight="1" s="53">
      <c r="A1" s="53" t="n">
        <v>0</v>
      </c>
      <c r="C1" s="54" t="n"/>
      <c r="D1" s="54" t="n"/>
      <c r="E1" s="54" t="n"/>
      <c r="F1" s="54" t="n"/>
      <c r="G1" s="54" t="n"/>
      <c r="H1" s="54" t="n"/>
      <c r="I1" s="54" t="n"/>
      <c r="J1" s="54" t="n"/>
      <c r="K1" s="54" t="n"/>
      <c r="L1" s="54" t="n"/>
      <c r="M1" s="54" t="n"/>
      <c r="N1" s="54" t="n"/>
      <c r="O1" s="54" t="n"/>
    </row>
    <row r="2" ht="15.75" customFormat="1" customHeight="1" s="53">
      <c r="B2" s="188" t="inlineStr">
        <is>
          <t xml:space="preserve">      REGRESAR</t>
        </is>
      </c>
      <c r="C2" s="387" t="n"/>
      <c r="D2" s="55" t="n"/>
      <c r="E2" s="55" t="n"/>
      <c r="F2" s="55" t="n"/>
      <c r="G2" s="55" t="n"/>
      <c r="H2" s="55" t="n"/>
      <c r="I2" s="55" t="n"/>
      <c r="J2" s="55" t="n"/>
      <c r="K2" s="55" t="n"/>
      <c r="L2" s="55" t="n"/>
      <c r="M2" s="55" t="n"/>
      <c r="N2" s="55" t="n"/>
      <c r="O2" s="55" t="n"/>
      <c r="P2" s="56" t="n"/>
    </row>
    <row r="3" ht="15.75" customFormat="1" customHeight="1" s="53">
      <c r="B3" s="387" t="n"/>
      <c r="C3" s="387" t="n"/>
      <c r="D3" s="55" t="n"/>
      <c r="E3" s="55" t="n"/>
      <c r="F3" s="55" t="n"/>
      <c r="G3" s="55" t="n"/>
      <c r="H3" s="55" t="n"/>
      <c r="I3" s="55" t="n"/>
      <c r="J3" s="55" t="n"/>
      <c r="K3" s="55" t="n"/>
      <c r="L3" s="55" t="n"/>
      <c r="M3" s="55" t="n"/>
      <c r="N3" s="55" t="n"/>
      <c r="O3" s="55" t="n"/>
      <c r="P3" s="56" t="n"/>
    </row>
    <row r="4" ht="15" customFormat="1" customHeight="1" s="53">
      <c r="B4" s="387" t="n"/>
      <c r="C4" s="387" t="n"/>
      <c r="D4" s="55" t="n"/>
      <c r="E4" s="55" t="n"/>
      <c r="F4" s="55" t="n"/>
      <c r="G4" s="55" t="n"/>
      <c r="H4" s="55" t="n"/>
      <c r="I4" s="55" t="n"/>
      <c r="J4" s="55" t="n"/>
      <c r="K4" s="55" t="n"/>
      <c r="L4" s="55" t="n"/>
      <c r="M4" s="55" t="n"/>
      <c r="N4" s="55" t="n"/>
      <c r="O4" s="55" t="n"/>
      <c r="P4" s="56" t="n"/>
    </row>
    <row r="5" ht="24.75" customFormat="1" customHeight="1" s="53">
      <c r="B5" s="56" t="n"/>
      <c r="C5" s="388" t="n"/>
      <c r="D5" s="370" t="n"/>
      <c r="E5" s="389" t="inlineStr">
        <is>
          <t>MACROPROCESO ESTRATÉGICO</t>
        </is>
      </c>
      <c r="F5" s="356" t="n"/>
      <c r="G5" s="356" t="n"/>
      <c r="H5" s="356" t="n"/>
      <c r="I5" s="356" t="n"/>
      <c r="J5" s="356" t="n"/>
      <c r="K5" s="356" t="n"/>
      <c r="L5" s="357" t="n"/>
      <c r="M5" s="199" t="inlineStr">
        <is>
          <t>CÓDIGO: ESGr027</t>
        </is>
      </c>
      <c r="N5" s="356" t="n"/>
      <c r="O5" s="357" t="n"/>
      <c r="P5" s="56" t="n"/>
    </row>
    <row r="6" ht="27" customFormat="1" customHeight="1" s="53">
      <c r="B6" s="57" t="n"/>
      <c r="C6" s="358" t="n"/>
      <c r="D6" s="371" t="n"/>
      <c r="E6" s="389" t="inlineStr">
        <is>
          <t>PROCESO GESTIÓN SISTEMAS INTEGRADOS - CALIDAD</t>
        </is>
      </c>
      <c r="F6" s="356" t="n"/>
      <c r="G6" s="356" t="n"/>
      <c r="H6" s="356" t="n"/>
      <c r="I6" s="356" t="n"/>
      <c r="J6" s="356" t="n"/>
      <c r="K6" s="356" t="n"/>
      <c r="L6" s="357" t="n"/>
      <c r="M6" s="197" t="inlineStr">
        <is>
          <t>VERSIÓN: 10</t>
        </is>
      </c>
      <c r="N6" s="356" t="n"/>
      <c r="O6" s="357" t="n"/>
      <c r="P6" s="56" t="n"/>
    </row>
    <row r="7" ht="30" customFormat="1" customHeight="1" s="53">
      <c r="B7" s="56" t="n"/>
      <c r="C7" s="358" t="n"/>
      <c r="D7" s="371" t="n"/>
      <c r="E7" s="390" t="inlineStr">
        <is>
          <t>MATRIZ Y FICHA DE MEDICIÓN DE INDICADORES Y SEGUIMIENTO A LOS PROCESOS DE GESTIÓN</t>
        </is>
      </c>
      <c r="F7" s="353" t="n"/>
      <c r="G7" s="353" t="n"/>
      <c r="H7" s="353" t="n"/>
      <c r="I7" s="353" t="n"/>
      <c r="J7" s="353" t="n"/>
      <c r="K7" s="353" t="n"/>
      <c r="L7" s="370" t="n"/>
      <c r="M7" s="199" t="inlineStr">
        <is>
          <t>VIGENCIA: 2026-02-26</t>
        </is>
      </c>
      <c r="N7" s="356" t="n"/>
      <c r="O7" s="357" t="n"/>
      <c r="P7" s="56" t="n"/>
    </row>
    <row r="8" ht="25.5" customFormat="1" customHeight="1" s="53">
      <c r="B8" s="56" t="n"/>
      <c r="C8" s="361" t="n"/>
      <c r="D8" s="391" t="n"/>
      <c r="E8" s="361" t="n"/>
      <c r="F8" s="362" t="n"/>
      <c r="G8" s="362" t="n"/>
      <c r="H8" s="362" t="n"/>
      <c r="I8" s="362" t="n"/>
      <c r="J8" s="362" t="n"/>
      <c r="K8" s="362" t="n"/>
      <c r="L8" s="391" t="n"/>
      <c r="M8" s="197" t="inlineStr">
        <is>
          <t>PÁGINA: 2 de 4</t>
        </is>
      </c>
      <c r="N8" s="356" t="n"/>
      <c r="O8" s="357" t="n"/>
      <c r="P8" s="56" t="n"/>
    </row>
    <row r="9" ht="15.75" customFormat="1" customHeight="1" s="53">
      <c r="B9" s="56" t="n"/>
      <c r="C9" s="206" t="inlineStr">
        <is>
          <t xml:space="preserve"> </t>
        </is>
      </c>
      <c r="D9" s="392" t="n"/>
      <c r="E9" s="392" t="n"/>
      <c r="F9" s="392" t="n"/>
      <c r="G9" s="392" t="n"/>
      <c r="H9" s="392" t="n"/>
      <c r="I9" s="392" t="n"/>
      <c r="J9" s="392" t="n"/>
      <c r="K9" s="392" t="n"/>
      <c r="L9" s="392" t="n"/>
      <c r="M9" s="392" t="n"/>
      <c r="N9" s="392" t="n"/>
      <c r="O9" s="392" t="n"/>
      <c r="P9" s="56" t="n"/>
    </row>
    <row r="10" ht="15.75" customFormat="1" customHeight="1" s="53">
      <c r="B10" s="56" t="n"/>
      <c r="C10" s="207" t="inlineStr">
        <is>
          <t>FICHA DE INDICADOR</t>
        </is>
      </c>
      <c r="D10" s="393" t="n"/>
      <c r="E10" s="393" t="n"/>
      <c r="F10" s="393" t="n"/>
      <c r="G10" s="393" t="n"/>
      <c r="H10" s="393" t="n"/>
      <c r="I10" s="393" t="n"/>
      <c r="J10" s="393" t="n"/>
      <c r="K10" s="393" t="n"/>
      <c r="L10" s="393" t="n"/>
      <c r="M10" s="393" t="n"/>
      <c r="N10" s="393" t="n"/>
      <c r="O10" s="394" t="n"/>
      <c r="P10" s="56" t="n"/>
    </row>
    <row r="11" ht="15" customFormat="1" customHeight="1" s="53">
      <c r="B11" s="56" t="n"/>
      <c r="C11" s="395" t="n"/>
      <c r="D11" s="396" t="n"/>
      <c r="E11" s="396" t="n"/>
      <c r="F11" s="396" t="n"/>
      <c r="G11" s="396" t="n"/>
      <c r="H11" s="396" t="n"/>
      <c r="I11" s="396" t="n"/>
      <c r="J11" s="396" t="n"/>
      <c r="K11" s="396" t="n"/>
      <c r="L11" s="396" t="n"/>
      <c r="M11" s="396" t="n"/>
      <c r="N11" s="396" t="n"/>
      <c r="O11" s="397" t="n"/>
      <c r="P11" s="56" t="n"/>
    </row>
    <row r="12" ht="30" customFormat="1" customHeight="1" s="53">
      <c r="B12" s="56" t="n"/>
      <c r="C12" s="185" t="inlineStr">
        <is>
          <t>MACROPROCESO</t>
        </is>
      </c>
      <c r="D12" s="357" t="n"/>
      <c r="E12" s="184" t="inlineStr">
        <is>
          <t>Apoyo</t>
        </is>
      </c>
      <c r="F12" s="398" t="n"/>
      <c r="G12" s="398" t="n"/>
      <c r="H12" s="399" t="n"/>
      <c r="I12" s="185" t="inlineStr">
        <is>
          <t>NOMBRE DEL INDICADOR</t>
        </is>
      </c>
      <c r="J12" s="357" t="n"/>
      <c r="K12" s="186" t="inlineStr">
        <is>
          <t>Mantenimiento a Elementos Educativos</t>
        </is>
      </c>
      <c r="L12" s="398" t="n"/>
      <c r="M12" s="398" t="n"/>
      <c r="N12" s="398" t="n"/>
      <c r="O12" s="399" t="n"/>
      <c r="P12" s="56" t="n"/>
    </row>
    <row r="13" customFormat="1" s="53">
      <c r="B13" s="56" t="n"/>
      <c r="C13" s="111" t="inlineStr">
        <is>
          <t>PROCESO GESTIÓN</t>
        </is>
      </c>
      <c r="D13" s="357" t="n"/>
      <c r="E13" s="175" t="inlineStr">
        <is>
          <t>Apoyo Académico</t>
        </is>
      </c>
      <c r="F13" s="398" t="n"/>
      <c r="G13" s="398" t="n"/>
      <c r="H13" s="398" t="n"/>
      <c r="I13" s="398" t="n"/>
      <c r="J13" s="398" t="n"/>
      <c r="K13" s="398" t="n"/>
      <c r="L13" s="398" t="n"/>
      <c r="M13" s="398" t="n"/>
      <c r="N13" s="398" t="n"/>
      <c r="O13" s="399" t="n"/>
      <c r="P13" s="56" t="n"/>
    </row>
    <row r="14" customFormat="1" s="53">
      <c r="B14" s="56" t="n"/>
      <c r="C14" s="111" t="inlineStr">
        <is>
          <t>RESPONSABLE DE MEDICIÓN</t>
        </is>
      </c>
      <c r="D14" s="357" t="n"/>
      <c r="E14" s="175" t="inlineStr">
        <is>
          <t>Jefe de la Unidad de Apoyo Académico</t>
        </is>
      </c>
      <c r="F14" s="398" t="n"/>
      <c r="G14" s="398" t="n"/>
      <c r="H14" s="398" t="n"/>
      <c r="I14" s="398" t="n"/>
      <c r="J14" s="398" t="n"/>
      <c r="K14" s="398" t="n"/>
      <c r="L14" s="398" t="n"/>
      <c r="M14" s="398" t="n"/>
      <c r="N14" s="398" t="n"/>
      <c r="O14" s="399" t="n"/>
      <c r="P14" s="56" t="n"/>
    </row>
    <row r="15" customFormat="1" s="53">
      <c r="B15" s="56" t="n"/>
      <c r="C15" s="176" t="n"/>
      <c r="D15" s="398" t="n"/>
      <c r="E15" s="398" t="n"/>
      <c r="F15" s="398" t="n"/>
      <c r="G15" s="398" t="n"/>
      <c r="H15" s="398" t="n"/>
      <c r="I15" s="398" t="n"/>
      <c r="J15" s="398" t="n"/>
      <c r="K15" s="398" t="n"/>
      <c r="L15" s="398" t="n"/>
      <c r="M15" s="398" t="n"/>
      <c r="N15" s="398" t="n"/>
      <c r="O15" s="399" t="n"/>
      <c r="P15" s="56" t="n"/>
    </row>
    <row r="16" customFormat="1" s="53">
      <c r="B16" s="56" t="n"/>
      <c r="C16" s="130" t="inlineStr">
        <is>
          <t>1. COMPORTAMIENTO DE INDICADOR</t>
        </is>
      </c>
      <c r="D16" s="356" t="n"/>
      <c r="E16" s="356" t="n"/>
      <c r="F16" s="356" t="n"/>
      <c r="G16" s="356" t="n"/>
      <c r="H16" s="356" t="n"/>
      <c r="I16" s="356" t="n"/>
      <c r="J16" s="356" t="n"/>
      <c r="K16" s="356" t="n"/>
      <c r="L16" s="356" t="n"/>
      <c r="M16" s="356" t="n"/>
      <c r="N16" s="356" t="n"/>
      <c r="O16" s="357" t="n"/>
      <c r="P16" s="56" t="n"/>
    </row>
    <row r="17" ht="36" customFormat="1" customHeight="1" s="53">
      <c r="B17" s="56" t="n"/>
      <c r="C17" s="111" t="inlineStr">
        <is>
          <t>CLASIFICACIÓN DE LA MEDICIÓN</t>
        </is>
      </c>
      <c r="D17" s="357" t="n"/>
      <c r="E17" s="400" t="n">
        <v>1</v>
      </c>
      <c r="F17" s="398" t="n"/>
      <c r="G17" s="399" t="n"/>
      <c r="H17" s="111" t="inlineStr">
        <is>
          <t>TIPO DE INDICADOR</t>
        </is>
      </c>
      <c r="I17" s="357" t="n"/>
      <c r="J17" s="184" t="inlineStr">
        <is>
          <t>Eficacia</t>
        </is>
      </c>
      <c r="K17" s="399" t="n"/>
      <c r="L17" s="111" t="inlineStr">
        <is>
          <t>META</t>
        </is>
      </c>
      <c r="M17" s="357" t="n"/>
      <c r="N17" s="112" t="n">
        <v>1</v>
      </c>
      <c r="O17" s="399" t="n"/>
      <c r="P17" s="146" t="n"/>
    </row>
    <row r="18" ht="30" customFormat="1" customHeight="1" s="53">
      <c r="B18" s="56" t="n"/>
      <c r="C18" s="111" t="inlineStr">
        <is>
          <t>FORMULA</t>
        </is>
      </c>
      <c r="D18" s="370" t="n"/>
      <c r="E18" s="177" t="inlineStr">
        <is>
          <t>NUMERADOR</t>
        </is>
      </c>
      <c r="F18" s="399" t="n"/>
      <c r="G18" s="184" t="inlineStr">
        <is>
          <t xml:space="preserve"> Total de Elementos Educativos Con Mantenimiento Realizado *100</t>
        </is>
      </c>
      <c r="H18" s="398" t="n"/>
      <c r="I18" s="398" t="n"/>
      <c r="J18" s="398" t="n"/>
      <c r="K18" s="399" t="n"/>
      <c r="L18" s="111" t="inlineStr">
        <is>
          <t>UNIDAD DE MEDIDA</t>
        </is>
      </c>
      <c r="M18" s="370" t="n"/>
      <c r="N18" s="112" t="inlineStr">
        <is>
          <t>Porcentual</t>
        </is>
      </c>
      <c r="O18" s="401" t="n"/>
      <c r="P18" s="387" t="n"/>
    </row>
    <row r="19" ht="34.5" customFormat="1" customHeight="1" s="53">
      <c r="B19" s="56" t="n"/>
      <c r="C19" s="361" t="n"/>
      <c r="D19" s="391" t="n"/>
      <c r="E19" s="111" t="inlineStr">
        <is>
          <t>DENOMINADOR</t>
        </is>
      </c>
      <c r="F19" s="357" t="n"/>
      <c r="G19" s="184" t="inlineStr">
        <is>
          <t xml:space="preserve"> Total de Elementos Educativos que Requieren Mantenimiento de acuerdo a Priorización</t>
        </is>
      </c>
      <c r="H19" s="398" t="n"/>
      <c r="I19" s="398" t="n"/>
      <c r="J19" s="398" t="n"/>
      <c r="K19" s="399" t="n"/>
      <c r="L19" s="361" t="n"/>
      <c r="M19" s="391" t="n"/>
      <c r="N19" s="402" t="n"/>
      <c r="O19" s="403" t="n"/>
      <c r="P19" s="56" t="n"/>
    </row>
    <row r="20" ht="15.75" customFormat="1" customHeight="1" s="53">
      <c r="B20" s="56" t="n"/>
      <c r="C20" s="111" t="inlineStr">
        <is>
          <t>TENDENCIA</t>
        </is>
      </c>
      <c r="D20" s="370" t="n"/>
      <c r="E20" s="154" t="inlineStr">
        <is>
          <t>Positiva</t>
        </is>
      </c>
      <c r="F20" s="392" t="n"/>
      <c r="G20" s="401" t="n"/>
      <c r="H20" s="185" t="inlineStr">
        <is>
          <t>NIVEL DE SEGREGACIÓN *</t>
        </is>
      </c>
      <c r="I20" s="370" t="n"/>
      <c r="J20" s="154" t="inlineStr">
        <is>
          <t>Por Unidad Regional</t>
        </is>
      </c>
      <c r="K20" s="401" t="n"/>
      <c r="L20" s="111" t="inlineStr">
        <is>
          <t>ESCALA</t>
        </is>
      </c>
      <c r="M20" s="356" t="n"/>
      <c r="N20" s="356" t="n"/>
      <c r="O20" s="357" t="n"/>
      <c r="P20" s="56" t="n"/>
    </row>
    <row r="21" ht="15.75" customFormat="1" customHeight="1" s="53">
      <c r="B21" s="56" t="n"/>
      <c r="C21" s="358" t="n"/>
      <c r="D21" s="371" t="n"/>
      <c r="E21" s="404" t="n"/>
      <c r="F21" s="387" t="n"/>
      <c r="G21" s="405" t="n"/>
      <c r="H21" s="358" t="n"/>
      <c r="I21" s="371" t="n"/>
      <c r="J21" s="404" t="n"/>
      <c r="K21" s="405" t="n"/>
      <c r="L21" s="76" t="inlineStr">
        <is>
          <t>Deficiente</t>
        </is>
      </c>
      <c r="M21" s="76" t="inlineStr">
        <is>
          <t>Aceptable</t>
        </is>
      </c>
      <c r="N21" s="76" t="inlineStr">
        <is>
          <t>Bueno</t>
        </is>
      </c>
      <c r="O21" s="76" t="inlineStr">
        <is>
          <t>Excelente</t>
        </is>
      </c>
      <c r="P21" s="56" t="n"/>
    </row>
    <row r="22" ht="15.75" customFormat="1" customHeight="1" s="53">
      <c r="B22" s="56" t="n"/>
      <c r="C22" s="361" t="n"/>
      <c r="D22" s="391" t="n"/>
      <c r="E22" s="402" t="n"/>
      <c r="F22" s="406" t="n"/>
      <c r="G22" s="403" t="n"/>
      <c r="H22" s="361" t="n"/>
      <c r="I22" s="391" t="n"/>
      <c r="J22" s="402" t="n"/>
      <c r="K22" s="403" t="n"/>
      <c r="L22" s="58" t="inlineStr">
        <is>
          <t>0 - 60%</t>
        </is>
      </c>
      <c r="M22" s="59" t="inlineStr">
        <is>
          <t>61% - 80%</t>
        </is>
      </c>
      <c r="N22" s="60" t="inlineStr">
        <is>
          <t>80,1% - 100%</t>
        </is>
      </c>
      <c r="O22" s="61" t="inlineStr">
        <is>
          <t>N/A</t>
        </is>
      </c>
      <c r="P22" s="56" t="n"/>
    </row>
    <row r="23" ht="26.25" customFormat="1" customHeight="1" s="53">
      <c r="B23" s="56" t="n"/>
      <c r="C23" s="111" t="inlineStr">
        <is>
          <t>ORIGEN DE DATOS NUMERADOR</t>
        </is>
      </c>
      <c r="D23" s="357" t="n"/>
      <c r="E23" s="155" t="inlineStr">
        <is>
          <t>Seguimiento Ejecución Presupuestal Apoyo Académico</t>
        </is>
      </c>
      <c r="F23" s="398" t="n"/>
      <c r="G23" s="399" t="n"/>
      <c r="H23" s="407" t="inlineStr">
        <is>
          <t>FRECUENCIA DE LA MEDICIÓN</t>
        </is>
      </c>
      <c r="I23" s="370" t="n"/>
      <c r="J23" s="154" t="inlineStr">
        <is>
          <t>SEMESTRAL</t>
        </is>
      </c>
      <c r="K23" s="401" t="n"/>
      <c r="L23" s="111" t="inlineStr">
        <is>
          <t>FRECUENCIA DE RESULTADO</t>
        </is>
      </c>
      <c r="M23" s="370" t="n"/>
      <c r="N23" s="154" t="inlineStr">
        <is>
          <t>ANUAL</t>
        </is>
      </c>
      <c r="O23" s="401" t="n"/>
      <c r="P23" s="56" t="n"/>
    </row>
    <row r="24" ht="26.25" customFormat="1" customHeight="1" s="53">
      <c r="B24" s="56" t="n"/>
      <c r="C24" s="111" t="inlineStr">
        <is>
          <t>ORIGEN DE DATOS DENOMINADOR</t>
        </is>
      </c>
      <c r="D24" s="357" t="n"/>
      <c r="E24" s="155" t="inlineStr">
        <is>
          <t>Seguimiento Ejecución Presupuestal Apoyo Académico - formato AAAF054</t>
        </is>
      </c>
      <c r="F24" s="398" t="n"/>
      <c r="G24" s="399" t="n"/>
      <c r="H24" s="362" t="n"/>
      <c r="I24" s="391" t="n"/>
      <c r="J24" s="402" t="n"/>
      <c r="K24" s="403" t="n"/>
      <c r="L24" s="361" t="n"/>
      <c r="M24" s="391" t="n"/>
      <c r="N24" s="402" t="n"/>
      <c r="O24" s="403" t="n"/>
      <c r="P24" s="56" t="n"/>
    </row>
    <row r="25" ht="15.75" customFormat="1" customHeight="1" s="53">
      <c r="B25" s="56" t="n"/>
      <c r="C25" s="62" t="n"/>
      <c r="D25" s="62" t="n"/>
      <c r="E25" s="162" t="n"/>
      <c r="F25" s="162" t="n"/>
      <c r="G25" s="62" t="n"/>
      <c r="H25" s="62" t="n"/>
      <c r="I25" s="62" t="n"/>
      <c r="J25" s="162" t="n"/>
      <c r="K25" s="162" t="n"/>
      <c r="L25" s="62" t="n"/>
      <c r="M25" s="62" t="n"/>
      <c r="N25" s="162" t="n"/>
      <c r="O25" s="162" t="n"/>
      <c r="P25" s="56" t="n"/>
    </row>
    <row r="26" ht="15" customFormat="1" customHeight="1" s="53">
      <c r="B26" s="56" t="n"/>
      <c r="C26" s="130" t="inlineStr">
        <is>
          <t>RESULTADOS</t>
        </is>
      </c>
      <c r="D26" s="356" t="n"/>
      <c r="E26" s="356" t="n"/>
      <c r="F26" s="356" t="n"/>
      <c r="G26" s="356" t="n"/>
      <c r="H26" s="356" t="n"/>
      <c r="I26" s="356" t="n"/>
      <c r="J26" s="356" t="n"/>
      <c r="K26" s="356" t="n"/>
      <c r="L26" s="356" t="n"/>
      <c r="M26" s="356" t="n"/>
      <c r="N26" s="356" t="n"/>
      <c r="O26" s="357" t="n"/>
      <c r="P26" s="56" t="n"/>
    </row>
    <row r="27" ht="15" customFormat="1" customHeight="1" s="53">
      <c r="B27" s="56" t="n"/>
      <c r="C27" s="132" t="n"/>
      <c r="D27" s="392" t="n"/>
      <c r="E27" s="392" t="n"/>
      <c r="F27" s="392" t="n"/>
      <c r="G27" s="392" t="n"/>
      <c r="H27" s="392" t="n"/>
      <c r="I27" s="401" t="n"/>
      <c r="J27" s="134" t="inlineStr">
        <is>
          <t>ANÁLISIS DE DATOS</t>
        </is>
      </c>
      <c r="K27" s="353" t="n"/>
      <c r="L27" s="353" t="n"/>
      <c r="M27" s="353" t="n"/>
      <c r="N27" s="353" t="n"/>
      <c r="O27" s="370" t="n"/>
      <c r="P27" s="146" t="n"/>
    </row>
    <row r="28" ht="16.5" customFormat="1" customHeight="1" s="53">
      <c r="B28" s="56" t="n"/>
      <c r="C28" s="404" t="n"/>
      <c r="D28" s="387" t="n"/>
      <c r="E28" s="387" t="n"/>
      <c r="F28" s="387" t="n"/>
      <c r="G28" s="387" t="n"/>
      <c r="H28" s="387" t="n"/>
      <c r="I28" s="405" t="n"/>
      <c r="J28" s="147" t="inlineStr">
        <is>
          <t>Para la vigencia 2026 se proyectó la realización del mantenimiento de 856 equipos pertenecientes a las Unidades Regionales. En este contexto, durante el primer semestre del año se ejecutaron 50 mantenimientos, los cuales correspondieron a equipos de la sede Fusagasugá, representando el 6% del cumplimiento del indicador
Al comparar este resultado con el obtenido en el mismo período de la vigencia 2025, se evidencia una disminución en el número de mantenimientos ejecutados. Esta situación obedece principalmente a las demoras presentadas en los procesos de contratación durante el primer semestre de 2026, derivadas de la aplicación de la Ley de Garantías Electorales.
Como consecuencia, los procesos contractuales requirieron mayores tiempos para las etapas de cotización, evaluación y adjudicación. Adicionalmente, varios procesos fueron declarados desiertos en reiteradas ocasiones debido a la ausencia de oferentes o al incumplimiento de los requisitos establecidos, lo que hizo necesario reiniciar los trámites contractuales y prolongó los tiempos de ejecución.
En consecuencia, las actividades de mantenimiento programadas para las demás Unidades Regionales no pudieron ejecutarse durante el primer semestre y quedaron sujetas a la culminación de los procesos contractuales. Se espera que, una vez formalizados los contratos y normalizada la ejecución de las actividades, durante el segundo semestre de 2026 se incremente significativamente el número de mantenimientos realizados, permitiendo avanzar en el cumplimiento de la meta establecida para la vigencia.</t>
        </is>
      </c>
      <c r="K28" s="387" t="n"/>
      <c r="L28" s="387" t="n"/>
      <c r="M28" s="387" t="n"/>
      <c r="N28" s="387" t="n"/>
      <c r="O28" s="405" t="n"/>
      <c r="P28" s="387" t="n"/>
    </row>
    <row r="29" ht="15.75" customFormat="1" customHeight="1" s="53">
      <c r="B29" s="56" t="n"/>
      <c r="C29" s="404" t="n"/>
      <c r="D29" s="387" t="n"/>
      <c r="E29" s="387" t="n"/>
      <c r="F29" s="387" t="n"/>
      <c r="G29" s="387" t="n"/>
      <c r="H29" s="387" t="n"/>
      <c r="I29" s="405" t="n"/>
      <c r="J29" s="387" t="n"/>
      <c r="K29" s="387" t="n"/>
      <c r="L29" s="387" t="n"/>
      <c r="M29" s="387" t="n"/>
      <c r="N29" s="387" t="n"/>
      <c r="O29" s="405" t="n"/>
      <c r="P29" s="56" t="n"/>
    </row>
    <row r="30" ht="67.5" customFormat="1" customHeight="1" s="53">
      <c r="B30" s="56" t="n"/>
      <c r="C30" s="404" t="n"/>
      <c r="D30" s="387" t="n"/>
      <c r="E30" s="387" t="n"/>
      <c r="F30" s="387" t="n"/>
      <c r="G30" s="387" t="n"/>
      <c r="H30" s="387" t="n"/>
      <c r="I30" s="405" t="n"/>
      <c r="J30" s="387" t="n"/>
      <c r="K30" s="387" t="n"/>
      <c r="L30" s="387" t="n"/>
      <c r="M30" s="387" t="n"/>
      <c r="N30" s="387" t="n"/>
      <c r="O30" s="405" t="n"/>
      <c r="P30" s="56" t="n"/>
    </row>
    <row r="31" ht="74.25" customFormat="1" customHeight="1" s="53">
      <c r="B31" s="56" t="n"/>
      <c r="C31" s="404" t="n"/>
      <c r="D31" s="387" t="n"/>
      <c r="E31" s="387" t="n"/>
      <c r="F31" s="387" t="n"/>
      <c r="G31" s="387" t="n"/>
      <c r="H31" s="387" t="n"/>
      <c r="I31" s="405" t="n"/>
      <c r="J31" s="387" t="n"/>
      <c r="K31" s="387" t="n"/>
      <c r="L31" s="387" t="n"/>
      <c r="M31" s="387" t="n"/>
      <c r="N31" s="387" t="n"/>
      <c r="O31" s="405" t="n"/>
      <c r="P31" s="56" t="n"/>
    </row>
    <row r="32" ht="15.75" customFormat="1" customHeight="1" s="53">
      <c r="B32" s="56" t="n"/>
      <c r="C32" s="404" t="n"/>
      <c r="D32" s="387" t="n"/>
      <c r="E32" s="387" t="n"/>
      <c r="F32" s="387" t="n"/>
      <c r="G32" s="387" t="n"/>
      <c r="H32" s="387" t="n"/>
      <c r="I32" s="405" t="n"/>
      <c r="J32" s="387" t="n"/>
      <c r="K32" s="387" t="n"/>
      <c r="L32" s="387" t="n"/>
      <c r="M32" s="387" t="n"/>
      <c r="N32" s="387" t="n"/>
      <c r="O32" s="405" t="n"/>
      <c r="P32" s="56" t="n"/>
    </row>
    <row r="33" ht="81" customFormat="1" customHeight="1" s="53">
      <c r="B33" s="56" t="n"/>
      <c r="C33" s="404" t="n"/>
      <c r="D33" s="387" t="n"/>
      <c r="E33" s="387" t="n"/>
      <c r="F33" s="387" t="n"/>
      <c r="G33" s="387" t="n"/>
      <c r="H33" s="387" t="n"/>
      <c r="I33" s="405" t="n"/>
      <c r="J33" s="406" t="n"/>
      <c r="K33" s="406" t="n"/>
      <c r="L33" s="406" t="n"/>
      <c r="M33" s="406" t="n"/>
      <c r="N33" s="406" t="n"/>
      <c r="O33" s="403" t="n"/>
      <c r="P33" s="56" t="n"/>
    </row>
    <row r="34" ht="15.75" customFormat="1" customHeight="1" s="53">
      <c r="B34" s="56" t="n"/>
      <c r="C34" s="404" t="n"/>
      <c r="D34" s="387" t="n"/>
      <c r="E34" s="387" t="n"/>
      <c r="F34" s="387" t="n"/>
      <c r="G34" s="387" t="n"/>
      <c r="H34" s="387" t="n"/>
      <c r="I34" s="405" t="n"/>
      <c r="J34" s="152" t="inlineStr">
        <is>
          <t>ACCIÓN FORMULADA</t>
        </is>
      </c>
      <c r="O34" s="371" t="n"/>
      <c r="P34" s="56" t="n"/>
    </row>
    <row r="35" ht="16.5" customFormat="1" customHeight="1" s="53">
      <c r="B35" s="56" t="n"/>
      <c r="C35" s="404" t="n"/>
      <c r="D35" s="387" t="n"/>
      <c r="E35" s="387" t="n"/>
      <c r="F35" s="387" t="n"/>
      <c r="G35" s="387" t="n"/>
      <c r="H35" s="387" t="n"/>
      <c r="I35" s="405" t="n"/>
      <c r="J35" s="147" t="inlineStr">
        <is>
          <t>Las acciones orientadas a la implementación de controles de priorización buscan fortalecer la planificación, seguimiento y control del proceso de mantenimiento, con el propósito de alcanzar el 100 % de cumplimiento en la vigencia 2026. La optimización de los tiempos de reporte, verificación y proyección desde la Unidad de Apoyo Académico permite una gestión más eficiente y oportuna, reduciendo el riesgo de reprocesos, retrasos y exclusiones en la ejecución.
Estas medidas contribuyen para asegurar la disponibilidad, funcionalidad y usabilidad óptima de los equipos, los cuales resultan esenciales para el adecuado desarrollo de los procesos formativos y académicos de los estudiantes de la Universidad de Cundinamarca. En este sentido, la estrategia implementada no solo impacta el cumplimiento del indicador, sino que también fortalece la calidad del servicio educativo y la continuidad de las actividades académicas.</t>
        </is>
      </c>
      <c r="K35" s="387" t="n"/>
      <c r="L35" s="387" t="n"/>
      <c r="M35" s="387" t="n"/>
      <c r="N35" s="387" t="n"/>
      <c r="O35" s="405" t="n"/>
      <c r="P35" s="56" t="n"/>
    </row>
    <row r="36" ht="15.75" customFormat="1" customHeight="1" s="53">
      <c r="B36" s="56" t="n"/>
      <c r="C36" s="404" t="n"/>
      <c r="D36" s="387" t="n"/>
      <c r="E36" s="387" t="n"/>
      <c r="F36" s="387" t="n"/>
      <c r="G36" s="387" t="n"/>
      <c r="H36" s="387" t="n"/>
      <c r="I36" s="405" t="n"/>
      <c r="J36" s="387" t="n"/>
      <c r="K36" s="387" t="n"/>
      <c r="L36" s="387" t="n"/>
      <c r="M36" s="387" t="n"/>
      <c r="N36" s="387" t="n"/>
      <c r="O36" s="405" t="n"/>
      <c r="P36" s="56" t="n"/>
    </row>
    <row r="37" ht="15.75" customFormat="1" customHeight="1" s="53">
      <c r="B37" s="56" t="n"/>
      <c r="C37" s="404" t="n"/>
      <c r="D37" s="387" t="n"/>
      <c r="E37" s="387" t="n"/>
      <c r="F37" s="387" t="n"/>
      <c r="G37" s="387" t="n"/>
      <c r="H37" s="387" t="n"/>
      <c r="I37" s="405" t="n"/>
      <c r="J37" s="387" t="n"/>
      <c r="K37" s="387" t="n"/>
      <c r="L37" s="387" t="n"/>
      <c r="M37" s="387" t="n"/>
      <c r="N37" s="387" t="n"/>
      <c r="O37" s="405" t="n"/>
      <c r="P37" s="56" t="n"/>
    </row>
    <row r="38" ht="15.75" customFormat="1" customHeight="1" s="53">
      <c r="B38" s="56" t="n"/>
      <c r="C38" s="404" t="n"/>
      <c r="D38" s="387" t="n"/>
      <c r="E38" s="387" t="n"/>
      <c r="F38" s="387" t="n"/>
      <c r="G38" s="387" t="n"/>
      <c r="H38" s="387" t="n"/>
      <c r="I38" s="405" t="n"/>
      <c r="J38" s="387" t="n"/>
      <c r="K38" s="387" t="n"/>
      <c r="L38" s="387" t="n"/>
      <c r="M38" s="387" t="n"/>
      <c r="N38" s="387" t="n"/>
      <c r="O38" s="405" t="n"/>
      <c r="P38" s="56" t="n"/>
    </row>
    <row r="39" ht="15.75" customFormat="1" customHeight="1" s="53">
      <c r="B39" s="56" t="n"/>
      <c r="C39" s="404" t="n"/>
      <c r="D39" s="387" t="n"/>
      <c r="E39" s="387" t="n"/>
      <c r="F39" s="387" t="n"/>
      <c r="G39" s="387" t="n"/>
      <c r="H39" s="387" t="n"/>
      <c r="I39" s="405" t="n"/>
      <c r="J39" s="387" t="n"/>
      <c r="K39" s="387" t="n"/>
      <c r="L39" s="387" t="n"/>
      <c r="M39" s="387" t="n"/>
      <c r="N39" s="387" t="n"/>
      <c r="O39" s="405" t="n"/>
      <c r="P39" s="56" t="n"/>
    </row>
    <row r="40" ht="73.5" customFormat="1" customHeight="1" s="53">
      <c r="B40" s="56" t="n"/>
      <c r="C40" s="404" t="n"/>
      <c r="D40" s="387" t="n"/>
      <c r="E40" s="387" t="n"/>
      <c r="F40" s="387" t="n"/>
      <c r="G40" s="387" t="n"/>
      <c r="H40" s="387" t="n"/>
      <c r="I40" s="405" t="n"/>
      <c r="J40" s="406" t="n"/>
      <c r="K40" s="406" t="n"/>
      <c r="L40" s="406" t="n"/>
      <c r="M40" s="406" t="n"/>
      <c r="N40" s="406" t="n"/>
      <c r="O40" s="403" t="n"/>
      <c r="P40" s="56" t="n"/>
    </row>
    <row r="41" ht="15.75" customFormat="1" customHeight="1" s="53">
      <c r="B41" s="56" t="n"/>
      <c r="C41" s="404" t="n"/>
      <c r="D41" s="387" t="n"/>
      <c r="E41" s="387" t="n"/>
      <c r="F41" s="387" t="n"/>
      <c r="G41" s="387" t="n"/>
      <c r="H41" s="387" t="n"/>
      <c r="I41" s="405" t="n"/>
      <c r="J41" s="152" t="inlineStr">
        <is>
          <t xml:space="preserve">RESPONSABLE </t>
        </is>
      </c>
      <c r="O41" s="371" t="n"/>
      <c r="P41" s="56" t="n"/>
    </row>
    <row r="42" ht="15.75" customFormat="1" customHeight="1" s="53">
      <c r="B42" s="56" t="n"/>
      <c r="C42" s="404" t="n"/>
      <c r="D42" s="387" t="n"/>
      <c r="E42" s="387" t="n"/>
      <c r="F42" s="387" t="n"/>
      <c r="G42" s="387" t="n"/>
      <c r="H42" s="387" t="n"/>
      <c r="I42" s="405" t="n"/>
      <c r="J42" s="136" t="n"/>
      <c r="K42" s="387" t="n"/>
      <c r="L42" s="387" t="n"/>
      <c r="M42" s="387" t="n"/>
      <c r="N42" s="387" t="n"/>
      <c r="O42" s="405" t="n"/>
      <c r="P42" s="56" t="n"/>
    </row>
    <row r="43" ht="16.5" customFormat="1" customHeight="1" s="53">
      <c r="B43" s="56" t="n"/>
      <c r="C43" s="402" t="n"/>
      <c r="D43" s="406" t="n"/>
      <c r="E43" s="406" t="n"/>
      <c r="F43" s="406" t="n"/>
      <c r="G43" s="406" t="n"/>
      <c r="H43" s="406" t="n"/>
      <c r="I43" s="403" t="n"/>
      <c r="J43" s="138" t="n"/>
      <c r="K43" s="406" t="n"/>
      <c r="L43" s="406" t="n"/>
      <c r="M43" s="406" t="n"/>
      <c r="N43" s="406" t="n"/>
      <c r="O43" s="403" t="n"/>
      <c r="P43" s="56" t="n"/>
    </row>
    <row r="44" ht="16.5" customFormat="1" customHeight="1" s="53">
      <c r="B44" s="56" t="n"/>
      <c r="C44" s="63" t="n"/>
      <c r="D44" s="63" t="n"/>
      <c r="E44" s="63" t="n"/>
      <c r="F44" s="63" t="n"/>
      <c r="G44" s="63" t="n"/>
      <c r="H44" s="63" t="n"/>
      <c r="I44" s="63" t="n"/>
      <c r="J44" s="63" t="n"/>
      <c r="K44" s="63" t="n"/>
      <c r="L44" s="63" t="n"/>
      <c r="M44" s="63" t="n"/>
      <c r="N44" s="63" t="n"/>
      <c r="O44" s="63" t="n"/>
      <c r="P44" s="56" t="n"/>
    </row>
    <row r="45" ht="15" customFormat="1" customHeight="1" s="65">
      <c r="B45" s="64" t="n"/>
      <c r="C45" s="408" t="inlineStr">
        <is>
          <t>PERIODO DE EVALUACIÓN</t>
        </is>
      </c>
      <c r="D45" s="362" t="n"/>
      <c r="E45" s="362" t="n"/>
      <c r="F45" s="362" t="n"/>
      <c r="G45" s="362" t="n"/>
      <c r="H45" s="362" t="n"/>
      <c r="I45" s="362" t="n"/>
      <c r="J45" s="362" t="n"/>
      <c r="K45" s="362" t="n"/>
      <c r="L45" s="362" t="n"/>
      <c r="M45" s="362" t="n"/>
      <c r="N45" s="362" t="n"/>
      <c r="O45" s="391" t="n"/>
      <c r="P45" s="64" t="n"/>
    </row>
    <row r="46" customFormat="1" s="65">
      <c r="B46" s="64" t="n"/>
      <c r="C46" s="111" t="inlineStr">
        <is>
          <t>MES</t>
        </is>
      </c>
      <c r="D46" s="76">
        <f>IF(J23="MENSUAL","ENERO",IF(J23="TRIMESTRAL","MARZO",IF(J23="SEMESTRAL","JUNIO",IF(J23="ANUAL",YEAR(TODAY()),""))))</f>
        <v/>
      </c>
      <c r="E46" s="76">
        <f>IF(J23="MENSUAL","FEBRERO",IF(J23="TRIMESTRAL","JUNIO",IF(J23="SEMESTRAL","DICIEMBRE","")))</f>
        <v/>
      </c>
      <c r="F46" s="76">
        <f>IF(J23="MENSUAL","MARZO",IF(J23="TRIMESTRAL","SEPTIEMBRE",""))</f>
        <v/>
      </c>
      <c r="G46" s="76">
        <f>IF(J23="MENSUAL","ABRIL",IF(J23="TRIMESTRAL","DICIEMBRE",""))</f>
        <v/>
      </c>
      <c r="H46" s="76">
        <f>IF(J23="MENSUAL","MAYO","")</f>
        <v/>
      </c>
      <c r="I46" s="76">
        <f>IF(J23="MENSUAL","JUNIO","")</f>
        <v/>
      </c>
      <c r="J46" s="76">
        <f>IF(J23="MENSUAL","JULIO","")</f>
        <v/>
      </c>
      <c r="K46" s="76">
        <f>IF(J23="MENSUAL","AGOSTO","")</f>
        <v/>
      </c>
      <c r="L46" s="76">
        <f>IF(J23="MENSUAL","SEPTIEMBRE","")</f>
        <v/>
      </c>
      <c r="M46" s="76">
        <f>IF(J23="MENSUAL","OCTUBRE","")</f>
        <v/>
      </c>
      <c r="N46" s="76">
        <f>IF(J23="MENSUAL","NOVIEMBRE","")</f>
        <v/>
      </c>
      <c r="O46" s="76">
        <f>IF(J23="MENSUAL","DICIEMBRE","")</f>
        <v/>
      </c>
      <c r="P46" s="64" t="n"/>
    </row>
    <row r="47" ht="60" customFormat="1" customHeight="1" s="65">
      <c r="B47" s="64" t="n"/>
      <c r="C47" s="185">
        <f>G18</f>
        <v/>
      </c>
      <c r="D47" s="154" t="n">
        <v>50</v>
      </c>
      <c r="E47" s="154" t="n"/>
      <c r="F47" s="154" t="n"/>
      <c r="G47" s="154" t="n"/>
      <c r="H47" s="154" t="n"/>
      <c r="I47" s="154" t="n"/>
      <c r="J47" s="154" t="n"/>
      <c r="K47" s="154" t="n"/>
      <c r="L47" s="154" t="n"/>
      <c r="M47" s="154" t="n"/>
      <c r="N47" s="154" t="n"/>
      <c r="O47" s="154" t="n"/>
      <c r="P47" s="64" t="n"/>
    </row>
    <row r="48" ht="75" customFormat="1" customHeight="1" s="65">
      <c r="B48" s="64" t="n"/>
      <c r="C48" s="185">
        <f>G19</f>
        <v/>
      </c>
      <c r="D48" s="154" t="n">
        <v>856</v>
      </c>
      <c r="E48" s="154" t="n"/>
      <c r="F48" s="154" t="n"/>
      <c r="G48" s="154" t="n"/>
      <c r="H48" s="154" t="n"/>
      <c r="I48" s="154" t="n"/>
      <c r="J48" s="154" t="n"/>
      <c r="K48" s="154" t="n"/>
      <c r="L48" s="154" t="n"/>
      <c r="M48" s="154" t="n"/>
      <c r="N48" s="154" t="n"/>
      <c r="O48" s="154" t="n"/>
      <c r="P48" s="66" t="n"/>
    </row>
    <row r="49" customFormat="1" s="65">
      <c r="B49" s="64" t="n"/>
      <c r="C49" s="79" t="inlineStr">
        <is>
          <t xml:space="preserve">VALOR </t>
        </is>
      </c>
      <c r="D49" s="81">
        <f>IFERROR(IF($E$17=1,D47/D48,IF($E$17=2,D47,"")),"")</f>
        <v/>
      </c>
      <c r="E49" s="81">
        <f>IFERROR(IF($E$17=1,E47/E48,IF($E$17=2,E47,"")),"")</f>
        <v/>
      </c>
      <c r="F49" s="81">
        <f>IFERROR(IF($E$17=1,F47/F48,IF($E$17=2,F47,"")),"")</f>
        <v/>
      </c>
      <c r="G49" s="81">
        <f>IFERROR(IF($E$17=1,G47/G48,IF($E$17=2,G47,"")),"")</f>
        <v/>
      </c>
      <c r="H49" s="81">
        <f>IFERROR(IF($E$17=1,H47/H48,IF($E$17=2,H47,"")),"")</f>
        <v/>
      </c>
      <c r="I49" s="81">
        <f>IFERROR(IF($E$17=1,I47/I48,IF($E$17=2,I47,"")),"")</f>
        <v/>
      </c>
      <c r="J49" s="81">
        <f>IFERROR(IF($E$17=1,J47/J48,IF($E$17=2,J47,"")),"")</f>
        <v/>
      </c>
      <c r="K49" s="81">
        <f>IFERROR(IF($E$17=1,K47/K48,IF($E$17=2,K47,"")),"")</f>
        <v/>
      </c>
      <c r="L49" s="81">
        <f>IFERROR(IF($E$17=1,L47/L48,IF($E$17=2,L47,"")),"")</f>
        <v/>
      </c>
      <c r="M49" s="81">
        <f>IFERROR(IF($E$17=1,M47/M48,IF($E$17=2,M47,"")),"")</f>
        <v/>
      </c>
      <c r="N49" s="81">
        <f>IFERROR(IF($E$17=1,N47/N48,IF($E$17=2,N47,"")),"")</f>
        <v/>
      </c>
      <c r="O49" s="81">
        <f>IFERROR(IF($E$17=1,O47/O48,IF($E$17=2,O47,"")),"")</f>
        <v/>
      </c>
      <c r="P49" s="64" t="n"/>
    </row>
    <row r="50" customFormat="1" s="65">
      <c r="B50" s="64" t="n"/>
      <c r="C50" s="80" t="inlineStr">
        <is>
          <t>META PONDERADA</t>
        </is>
      </c>
      <c r="D50" s="8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8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81">
        <f>IF(AND(N23="ANUAL",J23="MENSUAL"),N17/12+E50,IF(AND(N23="ANUAL",J23="TRIMESTRAL"),N17/4+E50,IF(AND(N23="SEMESTRAL",J23="MENSUAL"),N17/6+E50,IF(AND(N23="SEMESTRAL",J23="TRIMESTRAL"),N17/2,IF(AND(N23="TRIMESTRAL",J23="MENSUAL"),N17/3+E50,IF(AND(N23="TRIMESTRAL",J23="TRIMESTRAL"),N17,IF(AND(N23="MENSUAL",J23="MENSUAL"),N17,"")))))))</f>
        <v/>
      </c>
      <c r="G50" s="81">
        <f>IF(AND(N23="ANUAL",J23="MENSUAL"),N17/12+F50,IF(AND(N23="ANUAL",J23="TRIMESTRAL"),N17/4+F50,IF(AND(N23="SEMESTRAL",J23="MENSUAL"),N17/6+F50,IF(AND(N23="SEMESTRAL",J23="TRIMESTRAL"),N17/2+F50,IF(AND(N23="TRIMESTRAL",J23="MENSUAL"),N17/3,IF(AND(N23="TRIMESTRAL",J23="TRIMESTRAL"),N17,IF(AND(N23="MENSUAL",J23="MENSUAL"),N17,"")))))))</f>
        <v/>
      </c>
      <c r="H50" s="81">
        <f>IF(AND($N$23="ANUAL",$J$23="MENSUAL"),$N$17/12+G50,IF(AND(N23="SEMESTRAL",J23="MENSUAL"),N17/6+G50,IF(AND(N23="TRIMESTRAL",J23="MENSUAL"),N17/3+G50,IF(AND(N23="MENSUAL",J23="MENSUAL"),N17,""))))</f>
        <v/>
      </c>
      <c r="I50" s="81">
        <f>IF(AND($N$23="ANUAL",$J$23="MENSUAL"),$N$17/12+H50,IF(AND(N23="SEMESTRAL",J23="MENSUAL"),N17/6+H50,IF(AND(N23="TRIMESTRAL",J23="MENSUAL"),N17/3+H50,IF(AND(N23="MENSUAL",J23="MENSUAL"),N17,""))))</f>
        <v/>
      </c>
      <c r="J50" s="81">
        <f>IF(AND($N$23="ANUAL",$J$23="MENSUAL"),$N$17/12+I50,IF(AND(N23="SEMESTRAL",J23="MENSUAL"),N17/6,IF(AND(N23="TRIMESTRAL",J23="MENSUAL"),N17/3,IF(AND(N23="MENSUAL",J23="MENSUAL"),N17,""))))</f>
        <v/>
      </c>
      <c r="K50" s="81">
        <f>IF(AND($N$23="ANUAL",$J$23="MENSUAL"),$N$17/12+J50,IF(AND(N23="SEMESTRAL",J23="MENSUAL"),N17/6+J50,IF(AND(N23="TRIMESTRAL",J23="MENSUAL"),N17/3+J50,IF(AND(N23="MENSUAL",J23="MENSUAL"),N17,""))))</f>
        <v/>
      </c>
      <c r="L50" s="81">
        <f>IF(AND($N$23="ANUAL",$J$23="MENSUAL"),$N$17/12+K50,IF(AND(N23="SEMESTRAL",J23="MENSUAL"),N17/6+K50,IF(AND(N23="TRIMESTRAL",J23="MENSUAL"),N17/3+K50,IF(AND(N23="MENSUAL",J23="MENSUAL"),N17,""))))</f>
        <v/>
      </c>
      <c r="M50" s="81">
        <f>IF(AND($N$23="ANUAL",$J$23="MENSUAL"),$N$17/12+L50,IF(AND(N23="SEMESTRAL",J23="MENSUAL"),N17/6+L50,IF(AND(N23="TRIMESTRAL",J23="MENSUAL"),N17/3,IF(AND(N23="MENSUAL",J23="MENSUAL"),N17,""))))</f>
        <v/>
      </c>
      <c r="N50" s="81">
        <f>IF(AND($N$23="ANUAL",$J$23="MENSUAL"),$N$17/12+M50,IF(AND(N23="SEMESTRAL",J23="MENSUAL"),N17/6+M50,IF(AND(N23="TRIMESTRAL",J23="MENSUAL"),N17/3+M50,IF(AND(N23="MENSUAL",J23="MENSUAL"),N17,""))))</f>
        <v/>
      </c>
      <c r="O50" s="81">
        <f>IF(AND($N$23="ANUAL",$J$23="MENSUAL"),$N$17/12+N50,IF(AND(N23="SEMESTRAL",J23="MENSUAL"),N17/6+N50,IF(AND(N23="TRIMESTRAL",J23="MENSUAL"),N17/3+N50,IF(AND(N23="MENSUAL",J23="MENSUAL"),N17,""))))</f>
        <v/>
      </c>
      <c r="P50" s="64" t="n"/>
    </row>
    <row r="51" customFormat="1" s="65">
      <c r="B51" s="64" t="n"/>
      <c r="C51" s="63" t="n"/>
      <c r="D51" s="63" t="n"/>
      <c r="E51" s="63" t="n"/>
      <c r="F51" s="63" t="n"/>
      <c r="G51" s="63" t="n"/>
      <c r="H51" s="63" t="n"/>
      <c r="I51" s="63" t="n"/>
      <c r="J51" s="63" t="n"/>
      <c r="K51" s="63" t="n"/>
      <c r="L51" s="63" t="n"/>
      <c r="M51" s="63" t="n"/>
      <c r="N51" s="63" t="n"/>
      <c r="O51" s="63" t="n"/>
      <c r="P51" s="64" t="n"/>
    </row>
    <row r="52" customFormat="1" s="68">
      <c r="A52" s="67" t="n"/>
      <c r="B52" s="35" t="n"/>
      <c r="C52" s="143" t="inlineStr">
        <is>
          <t>NIVEL DE SEGREGACIÓN *</t>
        </is>
      </c>
      <c r="D52" s="353" t="n"/>
      <c r="E52" s="353" t="n"/>
      <c r="F52" s="353" t="n"/>
      <c r="G52" s="353" t="n"/>
      <c r="H52" s="353" t="n"/>
      <c r="I52" s="353" t="n"/>
      <c r="J52" s="353" t="n"/>
      <c r="K52" s="353" t="n"/>
      <c r="L52" s="353" t="n"/>
      <c r="M52" s="353" t="n"/>
      <c r="N52" s="353" t="n"/>
      <c r="O52" s="370" t="n"/>
      <c r="P52" s="35" t="n"/>
      <c r="Q52" s="67" t="n"/>
      <c r="R52" s="67" t="n"/>
      <c r="S52" s="67" t="n"/>
      <c r="T52" s="67" t="n"/>
      <c r="U52" s="67" t="n"/>
      <c r="V52" s="67" t="n"/>
      <c r="W52" s="67" t="n"/>
      <c r="X52" s="67" t="n"/>
      <c r="Y52" s="67" t="n"/>
      <c r="Z52" s="67" t="n"/>
      <c r="AA52" s="67" t="n"/>
      <c r="AB52" s="67" t="n"/>
    </row>
    <row r="53" customFormat="1" s="68">
      <c r="A53" s="67" t="n"/>
      <c r="B53" s="35" t="n"/>
      <c r="C53" s="144" t="inlineStr">
        <is>
          <t>UNIDAD SEGREGADA (Ej. Facultad, Programa Académico, Área)</t>
        </is>
      </c>
      <c r="D53" s="409" t="n"/>
      <c r="E53" s="409" t="n"/>
      <c r="F53" s="410" t="n"/>
      <c r="G53" s="145" t="inlineStr">
        <is>
          <t>RESULTADO</t>
        </is>
      </c>
      <c r="H53" s="409" t="n"/>
      <c r="I53" s="409" t="n"/>
      <c r="J53" s="410" t="n"/>
      <c r="K53" s="145" t="inlineStr">
        <is>
          <t>ANALISIS DE DATOS SEGREGADO</t>
        </is>
      </c>
      <c r="L53" s="409" t="n"/>
      <c r="M53" s="409" t="n"/>
      <c r="N53" s="409" t="n"/>
      <c r="O53" s="410" t="n"/>
      <c r="P53" s="35" t="n"/>
      <c r="Q53" s="67" t="n"/>
      <c r="R53" s="67" t="n"/>
      <c r="S53" s="67" t="n"/>
      <c r="T53" s="67" t="n"/>
      <c r="U53" s="67" t="n"/>
      <c r="V53" s="67" t="n"/>
      <c r="W53" s="67" t="n"/>
      <c r="X53" s="67" t="n"/>
      <c r="Y53" s="67" t="n"/>
      <c r="Z53" s="67" t="n"/>
      <c r="AA53" s="67" t="n"/>
      <c r="AB53" s="67" t="n"/>
    </row>
    <row r="54" customFormat="1" s="68">
      <c r="A54" s="67" t="n"/>
      <c r="B54" s="35" t="n"/>
      <c r="C54" s="128" t="inlineStr">
        <is>
          <t>Sede Fusagasugá</t>
        </is>
      </c>
      <c r="D54" s="413" t="n"/>
      <c r="E54" s="413" t="n"/>
      <c r="F54" s="414" t="n"/>
      <c r="G54" s="127" t="n">
        <v>0.06</v>
      </c>
      <c r="H54" s="413" t="n"/>
      <c r="I54" s="413" t="n"/>
      <c r="J54" s="414" t="n"/>
      <c r="K54" s="287" t="inlineStr">
        <is>
          <t>50 Mantenimientos ejecutados en el segundo semestre</t>
        </is>
      </c>
      <c r="L54" s="413" t="n"/>
      <c r="M54" s="413" t="n"/>
      <c r="N54" s="413" t="n"/>
      <c r="O54" s="414" t="n"/>
      <c r="P54" s="35" t="n"/>
      <c r="Q54" s="67" t="n"/>
      <c r="R54" s="67" t="n"/>
      <c r="S54" s="67" t="n"/>
      <c r="T54" s="67" t="n"/>
      <c r="U54" s="67" t="n"/>
      <c r="V54" s="67" t="n"/>
      <c r="W54" s="67" t="n"/>
      <c r="X54" s="67" t="n"/>
      <c r="Y54" s="67" t="n"/>
      <c r="Z54" s="67" t="n"/>
      <c r="AA54" s="67" t="n"/>
      <c r="AB54" s="67" t="n"/>
    </row>
    <row r="55" customFormat="1" s="68">
      <c r="A55" s="67" t="n"/>
      <c r="B55" s="35" t="n"/>
      <c r="C55" s="128" t="inlineStr">
        <is>
          <t>Seccional Girardot</t>
        </is>
      </c>
      <c r="D55" s="413" t="n"/>
      <c r="E55" s="413" t="n"/>
      <c r="F55" s="414" t="n"/>
      <c r="G55" s="127" t="n">
        <v>0</v>
      </c>
      <c r="H55" s="413" t="n"/>
      <c r="I55" s="413" t="n"/>
      <c r="J55" s="414" t="n"/>
      <c r="K55" s="287" t="inlineStr">
        <is>
          <t>No se ejecutaron manetenimientos durante el primer semenstre</t>
        </is>
      </c>
      <c r="L55" s="413" t="n"/>
      <c r="M55" s="413" t="n"/>
      <c r="N55" s="413" t="n"/>
      <c r="O55" s="414" t="n"/>
      <c r="P55" s="35" t="n"/>
      <c r="Q55" s="67" t="n"/>
      <c r="R55" s="67" t="n"/>
      <c r="S55" s="67" t="n"/>
      <c r="T55" s="67" t="n"/>
      <c r="U55" s="67" t="n"/>
      <c r="V55" s="67" t="n"/>
      <c r="W55" s="67" t="n"/>
      <c r="X55" s="67" t="n"/>
      <c r="Y55" s="67" t="n"/>
      <c r="Z55" s="67" t="n"/>
      <c r="AA55" s="67" t="n"/>
      <c r="AB55" s="67" t="n"/>
    </row>
    <row r="56" customFormat="1" s="68">
      <c r="A56" s="67" t="n"/>
      <c r="B56" s="35" t="n"/>
      <c r="C56" s="128" t="inlineStr">
        <is>
          <t>Seccional Ubaté</t>
        </is>
      </c>
      <c r="D56" s="413" t="n"/>
      <c r="E56" s="413" t="n"/>
      <c r="F56" s="414" t="n"/>
      <c r="G56" s="127" t="n">
        <v>0</v>
      </c>
      <c r="H56" s="413" t="n"/>
      <c r="I56" s="413" t="n"/>
      <c r="J56" s="414" t="n"/>
      <c r="K56" s="287" t="inlineStr">
        <is>
          <t>No se ejecutaron manetenimientos durante el primer semenstre</t>
        </is>
      </c>
      <c r="L56" s="413" t="n"/>
      <c r="M56" s="413" t="n"/>
      <c r="N56" s="413" t="n"/>
      <c r="O56" s="414" t="n"/>
      <c r="P56" s="35" t="n"/>
      <c r="Q56" s="67" t="n"/>
      <c r="R56" s="67" t="n"/>
      <c r="S56" s="67" t="n"/>
      <c r="T56" s="67" t="n"/>
      <c r="U56" s="67" t="n"/>
      <c r="V56" s="67" t="n"/>
      <c r="W56" s="67" t="n"/>
      <c r="X56" s="67" t="n"/>
      <c r="Y56" s="67" t="n"/>
      <c r="Z56" s="67" t="n"/>
      <c r="AA56" s="67" t="n"/>
      <c r="AB56" s="67" t="n"/>
    </row>
    <row r="57" customFormat="1" s="68">
      <c r="A57" s="67" t="n"/>
      <c r="B57" s="35" t="n"/>
      <c r="C57" s="128" t="inlineStr">
        <is>
          <t>Extensión Chía</t>
        </is>
      </c>
      <c r="D57" s="413" t="n"/>
      <c r="E57" s="413" t="n"/>
      <c r="F57" s="414" t="n"/>
      <c r="G57" s="127" t="n">
        <v>0</v>
      </c>
      <c r="H57" s="413" t="n"/>
      <c r="I57" s="413" t="n"/>
      <c r="J57" s="414" t="n"/>
      <c r="K57" s="287" t="inlineStr">
        <is>
          <t>No se ejecutaron manetenimientos durante el primer semenstre</t>
        </is>
      </c>
      <c r="L57" s="413" t="n"/>
      <c r="M57" s="413" t="n"/>
      <c r="N57" s="413" t="n"/>
      <c r="O57" s="414" t="n"/>
      <c r="P57" s="35" t="n"/>
      <c r="Q57" s="67" t="n"/>
      <c r="R57" s="67" t="n"/>
      <c r="S57" s="67" t="n"/>
      <c r="T57" s="67" t="n"/>
      <c r="U57" s="67" t="n"/>
      <c r="V57" s="67" t="n"/>
      <c r="W57" s="67" t="n"/>
      <c r="X57" s="67" t="n"/>
      <c r="Y57" s="67" t="n"/>
      <c r="Z57" s="67" t="n"/>
      <c r="AA57" s="67" t="n"/>
      <c r="AB57" s="67" t="n"/>
    </row>
    <row r="58" customFormat="1" s="68">
      <c r="A58" s="67" t="n"/>
      <c r="B58" s="35" t="n"/>
      <c r="C58" s="128" t="inlineStr">
        <is>
          <t>Extensión Facatativá</t>
        </is>
      </c>
      <c r="D58" s="413" t="n"/>
      <c r="E58" s="413" t="n"/>
      <c r="F58" s="414" t="n"/>
      <c r="G58" s="127" t="n">
        <v>0</v>
      </c>
      <c r="H58" s="413" t="n"/>
      <c r="I58" s="413" t="n"/>
      <c r="J58" s="414" t="n"/>
      <c r="K58" s="287" t="inlineStr">
        <is>
          <t>No se ejecutaron manetenimientos durante el primer semenstre</t>
        </is>
      </c>
      <c r="L58" s="413" t="n"/>
      <c r="M58" s="413" t="n"/>
      <c r="N58" s="413" t="n"/>
      <c r="O58" s="414" t="n"/>
      <c r="P58" s="35" t="n"/>
      <c r="Q58" s="67" t="n"/>
      <c r="R58" s="67" t="n"/>
      <c r="S58" s="67" t="n"/>
      <c r="T58" s="67" t="n"/>
      <c r="U58" s="67" t="n"/>
      <c r="V58" s="67" t="n"/>
      <c r="W58" s="67" t="n"/>
      <c r="X58" s="67" t="n"/>
      <c r="Y58" s="67" t="n"/>
      <c r="Z58" s="67" t="n"/>
      <c r="AA58" s="67" t="n"/>
      <c r="AB58" s="67" t="n"/>
    </row>
    <row r="59" customFormat="1" s="68">
      <c r="A59" s="67" t="n"/>
      <c r="B59" s="35" t="n"/>
      <c r="C59" s="128" t="inlineStr">
        <is>
          <t>Extensión Soacha</t>
        </is>
      </c>
      <c r="D59" s="413" t="n"/>
      <c r="E59" s="413" t="n"/>
      <c r="F59" s="414" t="n"/>
      <c r="G59" s="127" t="n">
        <v>0</v>
      </c>
      <c r="H59" s="413" t="n"/>
      <c r="I59" s="413" t="n"/>
      <c r="J59" s="414" t="n"/>
      <c r="K59" s="287" t="inlineStr">
        <is>
          <t>No se ejecutaron manetenimientos durante el primer semenstre</t>
        </is>
      </c>
      <c r="L59" s="413" t="n"/>
      <c r="M59" s="413" t="n"/>
      <c r="N59" s="413" t="n"/>
      <c r="O59" s="414" t="n"/>
      <c r="P59" s="35" t="n"/>
      <c r="Q59" s="67" t="n"/>
      <c r="R59" s="67" t="n"/>
      <c r="S59" s="67" t="n"/>
      <c r="T59" s="67" t="n"/>
      <c r="U59" s="67" t="n"/>
      <c r="V59" s="67" t="n"/>
      <c r="W59" s="67" t="n"/>
      <c r="X59" s="67" t="n"/>
      <c r="Y59" s="67" t="n"/>
      <c r="Z59" s="67" t="n"/>
      <c r="AA59" s="67" t="n"/>
      <c r="AB59" s="67" t="n"/>
    </row>
    <row r="60" customFormat="1" s="68">
      <c r="A60" s="67" t="n"/>
      <c r="B60" s="35" t="n"/>
      <c r="C60" s="128" t="inlineStr">
        <is>
          <t>Extensión Zipaquirá</t>
        </is>
      </c>
      <c r="D60" s="413" t="n"/>
      <c r="E60" s="413" t="n"/>
      <c r="F60" s="414" t="n"/>
      <c r="G60" s="127" t="n">
        <v>0</v>
      </c>
      <c r="H60" s="413" t="n"/>
      <c r="I60" s="413" t="n"/>
      <c r="J60" s="414" t="n"/>
      <c r="K60" s="287" t="inlineStr">
        <is>
          <t>No se ejecutaron manetenimientos durante el primer semenstre</t>
        </is>
      </c>
      <c r="L60" s="413" t="n"/>
      <c r="M60" s="413" t="n"/>
      <c r="N60" s="413" t="n"/>
      <c r="O60" s="414" t="n"/>
      <c r="P60" s="35" t="n"/>
      <c r="Q60" s="67" t="n"/>
      <c r="R60" s="67" t="n"/>
      <c r="S60" s="67" t="n"/>
      <c r="T60" s="67" t="n"/>
      <c r="U60" s="67" t="n"/>
      <c r="V60" s="67" t="n"/>
      <c r="W60" s="67" t="n"/>
      <c r="X60" s="67" t="n"/>
      <c r="Y60" s="67" t="n"/>
      <c r="Z60" s="67" t="n"/>
      <c r="AA60" s="67" t="n"/>
      <c r="AB60" s="67" t="n"/>
    </row>
    <row r="61" customFormat="1" s="68">
      <c r="A61" s="67" t="n"/>
      <c r="B61" s="35" t="n"/>
      <c r="C61" s="129" t="n"/>
      <c r="D61" s="415" t="n"/>
      <c r="E61" s="415" t="n"/>
      <c r="F61" s="415" t="n"/>
      <c r="G61" s="129" t="n"/>
      <c r="H61" s="415" t="n"/>
      <c r="I61" s="415" t="n"/>
      <c r="J61" s="415" t="n"/>
      <c r="K61" s="129" t="n"/>
      <c r="L61" s="415" t="n"/>
      <c r="M61" s="415" t="n"/>
      <c r="N61" s="415" t="n"/>
      <c r="O61" s="415" t="n"/>
      <c r="P61" s="35" t="n"/>
      <c r="Q61" s="67" t="n"/>
      <c r="R61" s="67" t="n"/>
      <c r="S61" s="67" t="n"/>
      <c r="T61" s="67" t="n"/>
      <c r="U61" s="67" t="n"/>
      <c r="V61" s="67" t="n"/>
      <c r="W61" s="67" t="n"/>
      <c r="X61" s="67" t="n"/>
      <c r="Y61" s="67" t="n"/>
      <c r="Z61" s="67" t="n"/>
      <c r="AA61" s="67" t="n"/>
      <c r="AB61" s="67" t="n"/>
    </row>
    <row r="62" customFormat="1" s="68">
      <c r="A62" s="67" t="n"/>
      <c r="B62" s="35" t="n"/>
      <c r="C62" s="69" t="n"/>
      <c r="D62" s="70" t="n"/>
      <c r="E62" s="70" t="n"/>
      <c r="F62" s="70" t="n"/>
      <c r="G62" s="70" t="n"/>
      <c r="H62" s="70" t="n"/>
      <c r="I62" s="70" t="n"/>
      <c r="J62" s="70" t="n"/>
      <c r="K62" s="70" t="n"/>
      <c r="L62" s="70" t="n"/>
      <c r="M62" s="70" t="n"/>
      <c r="N62" s="70" t="n"/>
      <c r="O62" s="70" t="n"/>
      <c r="P62" s="35" t="n"/>
      <c r="Q62" s="67" t="n"/>
      <c r="R62" s="67" t="n"/>
      <c r="S62" s="67" t="n"/>
      <c r="T62" s="67" t="n"/>
      <c r="U62" s="67" t="n"/>
      <c r="V62" s="67" t="n"/>
      <c r="W62" s="67" t="n"/>
      <c r="X62" s="67" t="n"/>
      <c r="Y62" s="67" t="n"/>
      <c r="Z62" s="67" t="n"/>
      <c r="AA62" s="67" t="n"/>
      <c r="AB62" s="67" t="n"/>
    </row>
    <row r="63" ht="56.25" customFormat="1" customHeight="1" s="68">
      <c r="A63" s="67" t="n"/>
      <c r="B63" s="35" t="n"/>
      <c r="C63" s="109" t="inlineStr">
        <is>
          <t xml:space="preserve">Diagonal 18 No. 20-29 Fusagasugá – Cundinamarca
Teléfono (601)  8281483 Línea Gratuita 018000180414
www.ucundinamarca.edu.co   E-mail:  info@ucundinamarca.edu.co
NIT: 890.680.062-2                                                                             </t>
        </is>
      </c>
      <c r="P63" s="35" t="n"/>
      <c r="Q63" s="67" t="n"/>
      <c r="R63" s="67" t="n"/>
      <c r="S63" s="67" t="n"/>
      <c r="T63" s="67" t="n"/>
      <c r="U63" s="67" t="n"/>
      <c r="V63" s="67" t="n"/>
      <c r="W63" s="67" t="n"/>
      <c r="X63" s="67" t="n"/>
      <c r="Y63" s="67" t="n"/>
      <c r="Z63" s="67" t="n"/>
      <c r="AA63" s="67" t="n"/>
      <c r="AB63" s="67" t="n"/>
    </row>
    <row r="64" ht="44.25" customFormat="1" customHeight="1" s="68">
      <c r="A64" s="67" t="n"/>
      <c r="B64" s="35" t="n"/>
      <c r="C64" s="110" t="inlineStr">
        <is>
          <t>Documento controlado por el Sistema de Gestión de la Calidad
Asegúrese que corresponde a la última versión consultando el Portal Institucional</t>
        </is>
      </c>
      <c r="P64" s="35" t="n"/>
      <c r="Q64" s="67" t="n"/>
      <c r="R64" s="67" t="n"/>
      <c r="S64" s="67" t="n"/>
      <c r="T64" s="67" t="n"/>
      <c r="U64" s="67" t="n"/>
      <c r="V64" s="67" t="n"/>
      <c r="W64" s="67" t="n"/>
      <c r="X64" s="67" t="n"/>
      <c r="Y64" s="67" t="n"/>
      <c r="Z64" s="67" t="n"/>
      <c r="AA64" s="67" t="n"/>
      <c r="AB64" s="67" t="n"/>
    </row>
    <row r="67" customFormat="1" s="72">
      <c r="C67" s="71" t="n"/>
      <c r="D67" s="71" t="n"/>
      <c r="E67" s="71" t="n"/>
      <c r="F67" s="71" t="n"/>
      <c r="G67" s="71" t="n"/>
      <c r="H67" s="71" t="n"/>
      <c r="I67" s="71" t="n"/>
      <c r="J67" s="71" t="n"/>
      <c r="K67" s="71" t="n"/>
      <c r="L67" s="71" t="n"/>
      <c r="M67" s="71" t="n"/>
      <c r="N67" s="71" t="n"/>
      <c r="O67" s="71" t="n"/>
    </row>
    <row r="68" customFormat="1" s="72">
      <c r="C68" s="71" t="n"/>
      <c r="D68" s="71" t="n"/>
      <c r="E68" s="71" t="n"/>
      <c r="F68" s="71" t="n"/>
      <c r="G68" s="71" t="n"/>
      <c r="H68" s="71" t="n"/>
      <c r="I68" s="71" t="n"/>
      <c r="J68" s="71" t="n"/>
      <c r="K68" s="71" t="n"/>
      <c r="L68" s="71" t="n"/>
      <c r="M68" s="71" t="n"/>
      <c r="N68" s="71" t="n"/>
      <c r="O68" s="71" t="n"/>
    </row>
    <row r="69" customFormat="1" s="72">
      <c r="C69" s="71" t="n"/>
      <c r="D69" s="71" t="n"/>
      <c r="E69" s="71" t="n"/>
      <c r="F69" s="71" t="n"/>
      <c r="G69" s="71" t="n"/>
      <c r="H69" s="71" t="n"/>
      <c r="I69" s="71" t="n"/>
      <c r="J69" s="71" t="n"/>
      <c r="K69" s="71" t="n"/>
      <c r="L69" s="71" t="n"/>
      <c r="M69" s="71" t="n"/>
      <c r="N69" s="71" t="n"/>
      <c r="O69" s="71" t="n"/>
    </row>
    <row r="70" hidden="1" customFormat="1" s="72">
      <c r="C70" s="71" t="n"/>
      <c r="D70" s="71" t="n"/>
      <c r="E70" s="71" t="n"/>
      <c r="F70" s="71" t="n"/>
      <c r="G70" s="71" t="n"/>
      <c r="H70" s="71" t="n"/>
      <c r="I70" s="71" t="n"/>
      <c r="J70" s="71" t="n"/>
      <c r="K70" s="71" t="n"/>
      <c r="L70" s="71" t="n"/>
      <c r="M70" s="71" t="n"/>
      <c r="N70" s="71" t="n"/>
      <c r="O70" s="71" t="n"/>
    </row>
    <row r="71" hidden="1" customFormat="1" s="72">
      <c r="C71" s="71" t="n"/>
      <c r="D71" s="71" t="n"/>
      <c r="E71" s="71" t="n"/>
      <c r="F71" s="71" t="n"/>
      <c r="G71" s="71" t="n"/>
      <c r="H71" s="71" t="n"/>
      <c r="I71" s="71" t="n"/>
      <c r="J71" s="71" t="n"/>
      <c r="K71" s="71" t="n"/>
      <c r="L71" s="71" t="n"/>
      <c r="M71" s="71" t="n"/>
      <c r="N71" s="71" t="n"/>
      <c r="O71" s="71" t="n"/>
    </row>
    <row r="72" hidden="1" customFormat="1" s="72">
      <c r="C72" s="71" t="n"/>
      <c r="D72" s="71" t="n"/>
      <c r="E72" s="71" t="n"/>
      <c r="F72" s="71" t="n"/>
      <c r="G72" s="71" t="n"/>
      <c r="H72" s="71" t="n"/>
      <c r="I72" s="71" t="n"/>
      <c r="J72" s="71" t="n"/>
      <c r="K72" s="71" t="n"/>
      <c r="L72" s="71" t="n"/>
      <c r="M72" s="71" t="n"/>
      <c r="N72" s="71" t="n"/>
      <c r="O72" s="71" t="n"/>
    </row>
    <row r="73" hidden="1" customFormat="1" s="72">
      <c r="C73" s="71" t="n"/>
      <c r="D73" s="71" t="n"/>
      <c r="E73" s="71" t="n"/>
      <c r="F73" s="71" t="n"/>
      <c r="G73" s="73" t="inlineStr">
        <is>
          <t>Estratégico</t>
        </is>
      </c>
      <c r="H73" s="74" t="n"/>
      <c r="I73" s="74" t="n"/>
      <c r="J73" s="73" t="inlineStr">
        <is>
          <t>Eficacia</t>
        </is>
      </c>
      <c r="K73" s="71" t="n"/>
      <c r="L73" s="71" t="n"/>
      <c r="M73" s="71" t="n"/>
      <c r="N73" s="71" t="n"/>
      <c r="O73" s="71" t="n"/>
    </row>
    <row r="74" hidden="1" customFormat="1" s="72">
      <c r="C74" s="71" t="n"/>
      <c r="D74" s="71" t="n"/>
      <c r="E74" s="71" t="n"/>
      <c r="F74" s="71" t="n"/>
      <c r="G74" s="73" t="inlineStr">
        <is>
          <t>Misional</t>
        </is>
      </c>
      <c r="H74" s="74" t="n"/>
      <c r="I74" s="74" t="n"/>
      <c r="J74" s="73" t="inlineStr">
        <is>
          <t>Eficiencia</t>
        </is>
      </c>
      <c r="K74" s="71" t="n"/>
      <c r="L74" s="71" t="n"/>
      <c r="M74" s="71" t="n"/>
      <c r="N74" s="71" t="n"/>
      <c r="O74" s="71" t="n"/>
    </row>
    <row r="75" hidden="1" customFormat="1" s="72">
      <c r="C75" s="71" t="n"/>
      <c r="D75" s="71" t="n"/>
      <c r="E75" s="71" t="n"/>
      <c r="F75" s="71" t="n"/>
      <c r="G75" s="73" t="inlineStr">
        <is>
          <t>Apoyo</t>
        </is>
      </c>
      <c r="H75" s="74" t="n"/>
      <c r="I75" s="74" t="n"/>
      <c r="J75" s="73" t="inlineStr">
        <is>
          <t>Acreditación</t>
        </is>
      </c>
      <c r="K75" s="71" t="n"/>
      <c r="L75" s="71" t="n"/>
      <c r="M75" s="71" t="n"/>
      <c r="N75" s="71" t="n"/>
      <c r="O75" s="71" t="n"/>
    </row>
    <row r="76" hidden="1" customFormat="1" s="72">
      <c r="C76" s="71" t="n"/>
      <c r="D76" s="71" t="n"/>
      <c r="E76" s="71" t="n"/>
      <c r="F76" s="71" t="n"/>
      <c r="G76" s="73" t="inlineStr">
        <is>
          <t>Seguimiento, Medición, Análisis y Evaluación</t>
        </is>
      </c>
      <c r="H76" s="74" t="n"/>
      <c r="I76" s="74" t="n"/>
      <c r="J76" s="73" t="inlineStr">
        <is>
          <t>Positiva</t>
        </is>
      </c>
      <c r="K76" s="71" t="n"/>
      <c r="L76" s="71" t="n"/>
      <c r="M76" s="71" t="n"/>
      <c r="N76" s="71" t="n"/>
      <c r="O76" s="71" t="n"/>
    </row>
    <row r="77" hidden="1" customFormat="1" s="72">
      <c r="C77" s="71" t="n"/>
      <c r="D77" s="71" t="n"/>
      <c r="E77" s="71" t="n"/>
      <c r="F77" s="71" t="n"/>
      <c r="G77" s="73" t="inlineStr">
        <is>
          <t>Direccionamiento Estratégico</t>
        </is>
      </c>
      <c r="H77" s="74" t="n"/>
      <c r="I77" s="74" t="n"/>
      <c r="J77" s="73" t="inlineStr">
        <is>
          <t>Negativa</t>
        </is>
      </c>
      <c r="K77" s="71" t="n"/>
      <c r="L77" s="71" t="n"/>
      <c r="M77" s="71" t="n"/>
      <c r="N77" s="71" t="n"/>
      <c r="O77" s="71" t="n"/>
    </row>
    <row r="78" hidden="1" customFormat="1" s="72">
      <c r="C78" s="71" t="n"/>
      <c r="D78" s="71" t="n"/>
      <c r="E78" s="71" t="n"/>
      <c r="F78" s="71" t="n"/>
      <c r="G78" s="73" t="inlineStr">
        <is>
          <t>Planeación Institucional</t>
        </is>
      </c>
      <c r="H78" s="74" t="n"/>
      <c r="I78" s="74" t="n"/>
      <c r="J78" s="73" t="inlineStr">
        <is>
          <t>Por Unidad Regional</t>
        </is>
      </c>
      <c r="K78" s="71" t="n"/>
      <c r="L78" s="71" t="n"/>
      <c r="M78" s="71" t="n"/>
      <c r="N78" s="71" t="n"/>
      <c r="O78" s="71" t="n"/>
    </row>
    <row r="79" hidden="1" customFormat="1" s="72">
      <c r="C79" s="71" t="n"/>
      <c r="D79" s="71" t="n"/>
      <c r="E79" s="71" t="n"/>
      <c r="F79" s="71" t="n"/>
      <c r="G79" s="73" t="inlineStr">
        <is>
          <t>Proyectos Especiales y Relaciones Interinstitucionales</t>
        </is>
      </c>
      <c r="H79" s="74" t="n"/>
      <c r="I79" s="74" t="n"/>
      <c r="J79" s="73" t="inlineStr">
        <is>
          <t>Por Facultad</t>
        </is>
      </c>
      <c r="K79" s="71" t="n"/>
      <c r="L79" s="71" t="n"/>
      <c r="M79" s="71" t="n"/>
      <c r="N79" s="71" t="n"/>
      <c r="O79" s="71" t="n"/>
    </row>
    <row r="80" hidden="1" customFormat="1" s="72">
      <c r="C80" s="71" t="n"/>
      <c r="D80" s="71" t="n"/>
      <c r="E80" s="71" t="n"/>
      <c r="F80" s="71" t="n"/>
      <c r="G80" s="73" t="inlineStr">
        <is>
          <t>Sistemas Integrados</t>
        </is>
      </c>
      <c r="H80" s="74" t="n"/>
      <c r="I80" s="74" t="n"/>
      <c r="J80" s="73" t="inlineStr">
        <is>
          <t>Por Programa Académico</t>
        </is>
      </c>
      <c r="K80" s="71" t="n"/>
      <c r="L80" s="71" t="n"/>
      <c r="M80" s="71" t="n"/>
      <c r="N80" s="71" t="n"/>
      <c r="O80" s="71" t="n"/>
    </row>
    <row r="81" hidden="1" customFormat="1" s="72">
      <c r="C81" s="71" t="n"/>
      <c r="D81" s="71" t="n"/>
      <c r="E81" s="71" t="n"/>
      <c r="F81" s="71" t="n"/>
      <c r="G81" s="73" t="inlineStr">
        <is>
          <t>Autoevaluación y Acreditación</t>
        </is>
      </c>
      <c r="H81" s="74" t="n"/>
      <c r="I81" s="74" t="n"/>
      <c r="J81" s="73" t="inlineStr">
        <is>
          <t>Por área</t>
        </is>
      </c>
      <c r="K81" s="71" t="n"/>
      <c r="L81" s="71" t="n"/>
      <c r="M81" s="71" t="n"/>
      <c r="N81" s="71" t="n"/>
      <c r="O81" s="71" t="n"/>
    </row>
    <row r="82" hidden="1" customFormat="1" s="72">
      <c r="C82" s="71" t="n"/>
      <c r="D82" s="71" t="n"/>
      <c r="E82" s="71" t="n"/>
      <c r="F82" s="71" t="n"/>
      <c r="G82" s="73" t="inlineStr">
        <is>
          <t>Comunicaciones</t>
        </is>
      </c>
      <c r="H82" s="74" t="n"/>
      <c r="I82" s="74" t="n"/>
      <c r="J82" s="73" t="inlineStr">
        <is>
          <t>Por Laboratorio</t>
        </is>
      </c>
      <c r="K82" s="71" t="n"/>
      <c r="L82" s="71" t="n"/>
      <c r="M82" s="71" t="n"/>
      <c r="N82" s="71" t="n"/>
      <c r="O82" s="71" t="n"/>
    </row>
    <row r="83" hidden="1" customFormat="1" s="72">
      <c r="C83" s="71" t="n"/>
      <c r="D83" s="71" t="n"/>
      <c r="E83" s="71" t="n"/>
      <c r="F83" s="71" t="n"/>
      <c r="G83" s="73" t="inlineStr">
        <is>
          <t>Formación y Aprendizaje</t>
        </is>
      </c>
      <c r="H83" s="74" t="n"/>
      <c r="I83" s="74" t="n"/>
      <c r="J83" s="73" t="inlineStr">
        <is>
          <t>Otros</t>
        </is>
      </c>
      <c r="K83" s="71" t="n"/>
      <c r="L83" s="71" t="n"/>
      <c r="M83" s="71" t="n"/>
      <c r="N83" s="71" t="n"/>
      <c r="O83" s="71" t="n"/>
    </row>
    <row r="84" hidden="1" customFormat="1" s="72">
      <c r="C84" s="71" t="n"/>
      <c r="D84" s="71" t="n"/>
      <c r="E84" s="71" t="n"/>
      <c r="F84" s="71" t="n"/>
      <c r="G84" s="73" t="inlineStr">
        <is>
          <t>Ciencia, Tecnología e Innovación</t>
        </is>
      </c>
      <c r="H84" s="74" t="n"/>
      <c r="I84" s="74" t="n"/>
      <c r="J84" s="73" t="inlineStr">
        <is>
          <t>No Aplica</t>
        </is>
      </c>
      <c r="K84" s="71" t="n"/>
      <c r="L84" s="71" t="n"/>
      <c r="M84" s="71" t="n"/>
      <c r="N84" s="71" t="n"/>
      <c r="O84" s="71" t="n"/>
    </row>
    <row r="85" hidden="1">
      <c r="G85" s="73" t="inlineStr">
        <is>
          <t>Interacción Social Universitaria</t>
        </is>
      </c>
      <c r="H85" s="74" t="n"/>
      <c r="I85" s="74" t="n"/>
      <c r="J85" s="74" t="n"/>
      <c r="K85" s="71" t="n"/>
      <c r="L85" s="71" t="n"/>
    </row>
    <row r="86" hidden="1">
      <c r="G86" s="73" t="inlineStr">
        <is>
          <t>Bienestar Universitario</t>
        </is>
      </c>
      <c r="H86" s="74" t="n"/>
      <c r="I86" s="74" t="n"/>
      <c r="J86" s="74" t="n"/>
      <c r="K86" s="71" t="n"/>
      <c r="L86" s="71" t="n"/>
    </row>
    <row r="87" hidden="1">
      <c r="G87" s="73" t="inlineStr">
        <is>
          <t>Admisiones y Registro</t>
        </is>
      </c>
      <c r="H87" s="74" t="n"/>
      <c r="I87" s="74" t="n"/>
      <c r="J87" s="74" t="n"/>
      <c r="K87" s="71" t="n"/>
      <c r="L87" s="71" t="n"/>
    </row>
    <row r="88" hidden="1">
      <c r="G88" s="73" t="inlineStr">
        <is>
          <t>Graduados</t>
        </is>
      </c>
      <c r="H88" s="74" t="n"/>
      <c r="I88" s="74" t="n"/>
      <c r="J88" s="74" t="n"/>
      <c r="K88" s="71" t="n"/>
      <c r="L88" s="71" t="n"/>
    </row>
    <row r="89" hidden="1">
      <c r="G89" s="73" t="inlineStr">
        <is>
          <t>Dialogando con el Mundo</t>
        </is>
      </c>
      <c r="H89" s="74" t="n"/>
      <c r="I89" s="74" t="n"/>
      <c r="J89" s="74" t="n"/>
      <c r="K89" s="71" t="n"/>
      <c r="L89" s="71" t="n"/>
    </row>
    <row r="90" hidden="1">
      <c r="G90" s="73" t="inlineStr">
        <is>
          <t>Talento Humano</t>
        </is>
      </c>
      <c r="H90" s="74" t="n"/>
      <c r="I90" s="74" t="n"/>
      <c r="J90" s="74" t="n"/>
      <c r="K90" s="71" t="n"/>
      <c r="L90" s="71" t="n"/>
    </row>
    <row r="91" hidden="1">
      <c r="G91" s="73" t="inlineStr">
        <is>
          <t>Jurídica</t>
        </is>
      </c>
      <c r="H91" s="74" t="n"/>
      <c r="I91" s="74" t="n"/>
      <c r="J91" s="74" t="n"/>
      <c r="K91" s="71" t="n"/>
      <c r="L91" s="71" t="n"/>
    </row>
    <row r="92" hidden="1">
      <c r="G92" s="73" t="inlineStr">
        <is>
          <t>Financiera</t>
        </is>
      </c>
      <c r="H92" s="74" t="n"/>
      <c r="I92" s="74" t="n"/>
      <c r="J92" s="74" t="n"/>
      <c r="K92" s="71" t="n"/>
      <c r="L92" s="71" t="n"/>
    </row>
    <row r="93" hidden="1">
      <c r="G93" s="73" t="inlineStr">
        <is>
          <t>Sistemas y Tecnología</t>
        </is>
      </c>
      <c r="H93" s="74" t="n"/>
      <c r="I93" s="74" t="n"/>
      <c r="J93" s="74" t="n"/>
      <c r="K93" s="71" t="n"/>
      <c r="L93" s="71" t="n"/>
    </row>
    <row r="94" hidden="1">
      <c r="G94" s="73" t="inlineStr">
        <is>
          <t>Bienes y Servicios</t>
        </is>
      </c>
      <c r="H94" s="74" t="n"/>
      <c r="I94" s="74" t="n"/>
      <c r="J94" s="74" t="n"/>
      <c r="K94" s="71" t="n"/>
      <c r="L94" s="71" t="n"/>
    </row>
    <row r="95" hidden="1">
      <c r="G95" s="73" t="inlineStr">
        <is>
          <t>Documental</t>
        </is>
      </c>
      <c r="H95" s="74" t="n"/>
      <c r="I95" s="74" t="n"/>
      <c r="J95" s="74" t="n"/>
    </row>
    <row r="96" hidden="1">
      <c r="G96" s="73" t="inlineStr">
        <is>
          <t>Apoyo Académico</t>
        </is>
      </c>
      <c r="H96" s="74" t="n"/>
      <c r="I96" s="74" t="n"/>
      <c r="J96" s="74" t="n"/>
    </row>
    <row r="97" hidden="1">
      <c r="G97" s="73" t="inlineStr">
        <is>
          <t>Control Interno</t>
        </is>
      </c>
      <c r="H97" s="74" t="n"/>
      <c r="I97" s="74" t="n"/>
      <c r="J97" s="74" t="n"/>
    </row>
    <row r="98" hidden="1">
      <c r="G98" s="73" t="inlineStr">
        <is>
          <t>Control Disciplinario</t>
        </is>
      </c>
      <c r="H98" s="74" t="n"/>
      <c r="I98" s="74" t="n"/>
      <c r="J98" s="74" t="n"/>
    </row>
    <row r="99" hidden="1">
      <c r="G99" s="73" t="inlineStr">
        <is>
          <t>Servicio de Atención al Ciudadano</t>
        </is>
      </c>
      <c r="H99" s="74" t="n"/>
      <c r="I99" s="74" t="n"/>
      <c r="J99" s="74" t="n"/>
    </row>
    <row r="100" hidden="1"/>
    <row r="101" hidden="1"/>
    <row r="102" hidden="1"/>
  </sheetData>
  <sheetProtection selectLockedCells="0" selectUnlockedCells="0" algorithmName="SHA-512" sheet="1" objects="1" insertRows="0" insertHyperlinks="1" autoFilter="1" scenarios="1" formatColumns="0" deleteColumns="1" insertColumns="1" pivotTables="1" deleteRows="0" formatCells="0" saltValue="MGLByPR4ByMiekdWcPjHJw==" formatRows="0" sort="1" spinCount="100000" hashValue="2YYjqDvxMKi6xGsjnOvCR0yWraJQp18nPUdGRglM5Q4gHFtHxlVD3uYoJo8tsd/ktml7P439gS0oUyKa4Uoe2g=="/>
  <mergeCells count="89">
    <mergeCell ref="L17:M17"/>
    <mergeCell ref="C61:F61"/>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63:O63"/>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G61:J61"/>
    <mergeCell ref="K12:O12"/>
    <mergeCell ref="C64:O64"/>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K61:O61"/>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20:G22" showDropDown="0" showInputMessage="1" showErrorMessage="1" allowBlank="1" type="list">
      <formula1>$J$76:$J$77</formula1>
    </dataValidation>
    <dataValidation sqref="J20:K22" showDropDown="0" showInputMessage="1" showErrorMessage="1" allowBlank="1" type="list">
      <formula1>$J$78:$J$84</formula1>
    </dataValidation>
    <dataValidation sqref="J17:K17" showDropDown="0" showInputMessage="1" showErrorMessage="1" allowBlank="1" type="list">
      <formula1>$J$73:$J$75</formula1>
    </dataValidation>
    <dataValidation sqref="E12:H12" showDropDown="0" showInputMessage="1" showErrorMessage="1" allowBlank="1" type="list">
      <formula1>$G$73:$G$76</formula1>
    </dataValidation>
    <dataValidation sqref="E13:O13" showDropDown="0" showInputMessage="1" showErrorMessage="1" allowBlank="1" type="list">
      <formula1>$G$77:$G$99</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40"/>
  <rowBreaks count="1" manualBreakCount="1">
    <brk id="64" min="0" max="15" man="1"/>
  </rowBreaks>
  <drawing xmlns:r="http://schemas.openxmlformats.org/officeDocument/2006/relationships" r:id="rId1"/>
  <legacyDrawing xmlns:r="http://schemas.openxmlformats.org/officeDocument/2006/relationships" r:id="anysvml"/>
</worksheet>
</file>

<file path=xl/worksheets/sheet4.xml><?xml version="1.0" encoding="utf-8"?>
<worksheet xmlns="http://schemas.openxmlformats.org/spreadsheetml/2006/main">
  <sheetPr codeName="Hoja83">
    <tabColor rgb="FFEDE394"/>
    <outlinePr summaryBelow="1" summaryRight="1"/>
    <pageSetUpPr fitToPage="1"/>
  </sheetPr>
  <dimension ref="A1:AB99"/>
  <sheetViews>
    <sheetView view="pageBreakPreview" zoomScaleNormal="80" zoomScaleSheetLayoutView="100" workbookViewId="0">
      <selection activeCell="R17" sqref="R17"/>
    </sheetView>
  </sheetViews>
  <sheetFormatPr baseColWidth="10" defaultColWidth="11.42578125" defaultRowHeight="15"/>
  <cols>
    <col width="4" customWidth="1" style="75" min="1" max="1"/>
    <col width="6.7109375" customWidth="1" style="75" min="2" max="2"/>
    <col width="24.85546875" customWidth="1" style="40" min="3" max="3"/>
    <col width="15.140625" customWidth="1" style="40" min="4" max="4"/>
    <col width="12.7109375" customWidth="1" style="40" min="5" max="5"/>
    <col width="15.140625" customWidth="1" style="40" min="6" max="6"/>
    <col width="14" customWidth="1" style="40" min="7" max="7"/>
    <col width="11.42578125" customWidth="1" style="40" min="8" max="8"/>
    <col width="12.85546875" customWidth="1" style="40" min="9" max="9"/>
    <col width="15.5703125" customWidth="1" style="40" min="10" max="10"/>
    <col width="14.42578125" customWidth="1" style="40" min="11" max="11"/>
    <col width="17.140625" customWidth="1" style="40" min="12" max="12"/>
    <col width="19.7109375" customWidth="1" style="40" min="13" max="13"/>
    <col width="15.28515625" customWidth="1" style="40" min="14" max="15"/>
    <col width="6.7109375" customWidth="1" style="75" min="16" max="16"/>
    <col width="11.42578125" customWidth="1" style="75" min="17" max="16384"/>
  </cols>
  <sheetData>
    <row r="1" ht="8.25" customFormat="1" customHeight="1" s="53">
      <c r="C1" s="54" t="n"/>
      <c r="D1" s="54" t="n"/>
      <c r="E1" s="54" t="n"/>
      <c r="F1" s="54" t="n"/>
      <c r="G1" s="54" t="n"/>
      <c r="H1" s="54" t="n"/>
      <c r="I1" s="54" t="n"/>
      <c r="J1" s="54" t="n"/>
      <c r="K1" s="54" t="n"/>
      <c r="L1" s="54" t="n"/>
      <c r="M1" s="54" t="n"/>
      <c r="N1" s="54" t="n"/>
      <c r="O1" s="54" t="n"/>
    </row>
    <row r="2" ht="15.75" customFormat="1" customHeight="1" s="53">
      <c r="B2" s="188" t="inlineStr">
        <is>
          <t xml:space="preserve">      REGRESAR</t>
        </is>
      </c>
      <c r="C2" s="387" t="n"/>
      <c r="D2" s="55" t="n"/>
      <c r="E2" s="55" t="n"/>
      <c r="F2" s="55" t="n"/>
      <c r="G2" s="55" t="n"/>
      <c r="H2" s="55" t="n"/>
      <c r="I2" s="55" t="n"/>
      <c r="J2" s="55" t="n"/>
      <c r="K2" s="55" t="n"/>
      <c r="L2" s="55" t="n"/>
      <c r="M2" s="55" t="n"/>
      <c r="N2" s="55" t="n"/>
      <c r="O2" s="55" t="n"/>
      <c r="P2" s="56" t="n"/>
    </row>
    <row r="3" ht="15.75" customFormat="1" customHeight="1" s="53">
      <c r="B3" s="387" t="n"/>
      <c r="C3" s="387" t="n"/>
      <c r="D3" s="55" t="n"/>
      <c r="E3" s="55" t="n"/>
      <c r="F3" s="55" t="n"/>
      <c r="G3" s="55" t="n"/>
      <c r="H3" s="55" t="n"/>
      <c r="I3" s="55" t="n"/>
      <c r="J3" s="55" t="n"/>
      <c r="K3" s="55" t="n"/>
      <c r="L3" s="55" t="n"/>
      <c r="M3" s="55" t="n"/>
      <c r="N3" s="55" t="n"/>
      <c r="O3" s="55" t="n"/>
      <c r="P3" s="56" t="n"/>
    </row>
    <row r="4" ht="15" customFormat="1" customHeight="1" s="53">
      <c r="B4" s="387" t="n"/>
      <c r="C4" s="387" t="n"/>
      <c r="D4" s="55" t="n"/>
      <c r="E4" s="55" t="n"/>
      <c r="F4" s="55" t="n"/>
      <c r="G4" s="55" t="n"/>
      <c r="H4" s="55" t="n"/>
      <c r="I4" s="55" t="n"/>
      <c r="J4" s="55" t="n"/>
      <c r="K4" s="55" t="n"/>
      <c r="L4" s="55" t="n"/>
      <c r="M4" s="55" t="n"/>
      <c r="N4" s="55" t="n"/>
      <c r="O4" s="55" t="n"/>
      <c r="P4" s="56" t="n"/>
    </row>
    <row r="5" ht="24.75" customFormat="1" customHeight="1" s="53">
      <c r="B5" s="56" t="n"/>
      <c r="C5" s="388" t="n"/>
      <c r="D5" s="370" t="n"/>
      <c r="E5" s="389" t="inlineStr">
        <is>
          <t>MACROPROCESO ESTRATÉGICO</t>
        </is>
      </c>
      <c r="F5" s="356" t="n"/>
      <c r="G5" s="356" t="n"/>
      <c r="H5" s="356" t="n"/>
      <c r="I5" s="356" t="n"/>
      <c r="J5" s="356" t="n"/>
      <c r="K5" s="356" t="n"/>
      <c r="L5" s="357" t="n"/>
      <c r="M5" s="199" t="inlineStr">
        <is>
          <t>CÓDIGO: ESGr027</t>
        </is>
      </c>
      <c r="N5" s="356" t="n"/>
      <c r="O5" s="357" t="n"/>
      <c r="P5" s="56" t="n"/>
    </row>
    <row r="6" ht="27" customFormat="1" customHeight="1" s="53">
      <c r="B6" s="57" t="n"/>
      <c r="C6" s="358" t="n"/>
      <c r="D6" s="371" t="n"/>
      <c r="E6" s="389" t="inlineStr">
        <is>
          <t>PROCESO GESTIÓN SISTEMAS INTEGRADOS - CALIDAD</t>
        </is>
      </c>
      <c r="F6" s="356" t="n"/>
      <c r="G6" s="356" t="n"/>
      <c r="H6" s="356" t="n"/>
      <c r="I6" s="356" t="n"/>
      <c r="J6" s="356" t="n"/>
      <c r="K6" s="356" t="n"/>
      <c r="L6" s="357" t="n"/>
      <c r="M6" s="197" t="inlineStr">
        <is>
          <t>VERSIÓN: 10</t>
        </is>
      </c>
      <c r="N6" s="356" t="n"/>
      <c r="O6" s="357" t="n"/>
      <c r="P6" s="56" t="n"/>
    </row>
    <row r="7" ht="30" customFormat="1" customHeight="1" s="53">
      <c r="B7" s="56" t="n"/>
      <c r="C7" s="358" t="n"/>
      <c r="D7" s="371" t="n"/>
      <c r="E7" s="390" t="inlineStr">
        <is>
          <t>MATRIZ Y FICHA DE MEDICIÓN DE INDICADORES Y SEGUIMIENTO A LOS PROCESOS DE GESTIÓN</t>
        </is>
      </c>
      <c r="F7" s="353" t="n"/>
      <c r="G7" s="353" t="n"/>
      <c r="H7" s="353" t="n"/>
      <c r="I7" s="353" t="n"/>
      <c r="J7" s="353" t="n"/>
      <c r="K7" s="353" t="n"/>
      <c r="L7" s="370" t="n"/>
      <c r="M7" s="199" t="inlineStr">
        <is>
          <t>VIGENCIA: 2026-02-26</t>
        </is>
      </c>
      <c r="N7" s="356" t="n"/>
      <c r="O7" s="357" t="n"/>
      <c r="P7" s="56" t="n"/>
    </row>
    <row r="8" ht="25.5" customFormat="1" customHeight="1" s="53">
      <c r="B8" s="56" t="n"/>
      <c r="C8" s="361" t="n"/>
      <c r="D8" s="391" t="n"/>
      <c r="E8" s="361" t="n"/>
      <c r="F8" s="362" t="n"/>
      <c r="G8" s="362" t="n"/>
      <c r="H8" s="362" t="n"/>
      <c r="I8" s="362" t="n"/>
      <c r="J8" s="362" t="n"/>
      <c r="K8" s="362" t="n"/>
      <c r="L8" s="391" t="n"/>
      <c r="M8" s="197" t="inlineStr">
        <is>
          <t>PÁGINA: 2 de 4</t>
        </is>
      </c>
      <c r="N8" s="356" t="n"/>
      <c r="O8" s="357" t="n"/>
      <c r="P8" s="56" t="n"/>
    </row>
    <row r="9" ht="15.75" customFormat="1" customHeight="1" s="53">
      <c r="B9" s="56" t="n"/>
      <c r="C9" s="206" t="inlineStr">
        <is>
          <t xml:space="preserve"> </t>
        </is>
      </c>
      <c r="D9" s="392" t="n"/>
      <c r="E9" s="392" t="n"/>
      <c r="F9" s="392" t="n"/>
      <c r="G9" s="392" t="n"/>
      <c r="H9" s="392" t="n"/>
      <c r="I9" s="392" t="n"/>
      <c r="J9" s="392" t="n"/>
      <c r="K9" s="392" t="n"/>
      <c r="L9" s="392" t="n"/>
      <c r="M9" s="392" t="n"/>
      <c r="N9" s="392" t="n"/>
      <c r="O9" s="392" t="n"/>
      <c r="P9" s="56" t="n"/>
    </row>
    <row r="10" ht="15.75" customFormat="1" customHeight="1" s="53">
      <c r="B10" s="56" t="n"/>
      <c r="C10" s="207" t="inlineStr">
        <is>
          <t>FICHA DE INDICADOR</t>
        </is>
      </c>
      <c r="D10" s="393" t="n"/>
      <c r="E10" s="393" t="n"/>
      <c r="F10" s="393" t="n"/>
      <c r="G10" s="393" t="n"/>
      <c r="H10" s="393" t="n"/>
      <c r="I10" s="393" t="n"/>
      <c r="J10" s="393" t="n"/>
      <c r="K10" s="393" t="n"/>
      <c r="L10" s="393" t="n"/>
      <c r="M10" s="393" t="n"/>
      <c r="N10" s="393" t="n"/>
      <c r="O10" s="394" t="n"/>
      <c r="P10" s="56" t="n"/>
    </row>
    <row r="11" ht="15" customFormat="1" customHeight="1" s="53">
      <c r="B11" s="56" t="n"/>
      <c r="C11" s="395" t="n"/>
      <c r="D11" s="396" t="n"/>
      <c r="E11" s="396" t="n"/>
      <c r="F11" s="396" t="n"/>
      <c r="G11" s="396" t="n"/>
      <c r="H11" s="396" t="n"/>
      <c r="I11" s="396" t="n"/>
      <c r="J11" s="396" t="n"/>
      <c r="K11" s="396" t="n"/>
      <c r="L11" s="396" t="n"/>
      <c r="M11" s="396" t="n"/>
      <c r="N11" s="396" t="n"/>
      <c r="O11" s="397" t="n"/>
      <c r="P11" s="56" t="n"/>
    </row>
    <row r="12" ht="30" customFormat="1" customHeight="1" s="53">
      <c r="B12" s="56" t="n"/>
      <c r="C12" s="185" t="inlineStr">
        <is>
          <t>MACROPROCESO</t>
        </is>
      </c>
      <c r="D12" s="357" t="n"/>
      <c r="E12" s="184" t="inlineStr">
        <is>
          <t>Apoyo</t>
        </is>
      </c>
      <c r="F12" s="398" t="n"/>
      <c r="G12" s="398" t="n"/>
      <c r="H12" s="399" t="n"/>
      <c r="I12" s="185" t="inlineStr">
        <is>
          <t>NOMBRE DEL INDICADOR</t>
        </is>
      </c>
      <c r="J12" s="357" t="n"/>
      <c r="K12" s="186" t="inlineStr">
        <is>
          <t xml:space="preserve">Suficiencia de elementos educativos </t>
        </is>
      </c>
      <c r="L12" s="398" t="n"/>
      <c r="M12" s="398" t="n"/>
      <c r="N12" s="398" t="n"/>
      <c r="O12" s="399" t="n"/>
      <c r="P12" s="56" t="n"/>
    </row>
    <row r="13" customFormat="1" s="53">
      <c r="B13" s="56" t="n"/>
      <c r="C13" s="111" t="inlineStr">
        <is>
          <t>PROCESO GESTIÓN</t>
        </is>
      </c>
      <c r="D13" s="357" t="n"/>
      <c r="E13" s="175" t="inlineStr">
        <is>
          <t>Apoyo Académico</t>
        </is>
      </c>
      <c r="F13" s="398" t="n"/>
      <c r="G13" s="398" t="n"/>
      <c r="H13" s="398" t="n"/>
      <c r="I13" s="398" t="n"/>
      <c r="J13" s="398" t="n"/>
      <c r="K13" s="398" t="n"/>
      <c r="L13" s="398" t="n"/>
      <c r="M13" s="398" t="n"/>
      <c r="N13" s="398" t="n"/>
      <c r="O13" s="399" t="n"/>
      <c r="P13" s="56" t="n"/>
    </row>
    <row r="14" customFormat="1" s="53">
      <c r="B14" s="56" t="n"/>
      <c r="C14" s="111" t="inlineStr">
        <is>
          <t>RESPONSABLE DE MEDICIÓN</t>
        </is>
      </c>
      <c r="D14" s="357" t="n"/>
      <c r="E14" s="175" t="inlineStr">
        <is>
          <t>Jefe de la Unidad de Apoyo Académico</t>
        </is>
      </c>
      <c r="F14" s="398" t="n"/>
      <c r="G14" s="398" t="n"/>
      <c r="H14" s="398" t="n"/>
      <c r="I14" s="398" t="n"/>
      <c r="J14" s="398" t="n"/>
      <c r="K14" s="398" t="n"/>
      <c r="L14" s="398" t="n"/>
      <c r="M14" s="398" t="n"/>
      <c r="N14" s="398" t="n"/>
      <c r="O14" s="399" t="n"/>
      <c r="P14" s="56" t="n"/>
    </row>
    <row r="15" customFormat="1" s="53">
      <c r="B15" s="56" t="n"/>
      <c r="C15" s="176" t="n"/>
      <c r="D15" s="398" t="n"/>
      <c r="E15" s="398" t="n"/>
      <c r="F15" s="398" t="n"/>
      <c r="G15" s="398" t="n"/>
      <c r="H15" s="398" t="n"/>
      <c r="I15" s="398" t="n"/>
      <c r="J15" s="398" t="n"/>
      <c r="K15" s="398" t="n"/>
      <c r="L15" s="398" t="n"/>
      <c r="M15" s="398" t="n"/>
      <c r="N15" s="398" t="n"/>
      <c r="O15" s="399" t="n"/>
      <c r="P15" s="56" t="n"/>
    </row>
    <row r="16" customFormat="1" s="53">
      <c r="B16" s="56" t="n"/>
      <c r="C16" s="130" t="inlineStr">
        <is>
          <t>1. COMPORTAMIENTO DE INDICADOR</t>
        </is>
      </c>
      <c r="D16" s="356" t="n"/>
      <c r="E16" s="356" t="n"/>
      <c r="F16" s="356" t="n"/>
      <c r="G16" s="356" t="n"/>
      <c r="H16" s="356" t="n"/>
      <c r="I16" s="356" t="n"/>
      <c r="J16" s="356" t="n"/>
      <c r="K16" s="356" t="n"/>
      <c r="L16" s="356" t="n"/>
      <c r="M16" s="356" t="n"/>
      <c r="N16" s="356" t="n"/>
      <c r="O16" s="357" t="n"/>
      <c r="P16" s="56" t="n"/>
    </row>
    <row r="17" ht="36" customFormat="1" customHeight="1" s="53">
      <c r="B17" s="56" t="n"/>
      <c r="C17" s="111" t="inlineStr">
        <is>
          <t>CLASIFICACIÓN DE LA MEDICIÓN</t>
        </is>
      </c>
      <c r="D17" s="357" t="n"/>
      <c r="E17" s="400" t="n">
        <v>1</v>
      </c>
      <c r="F17" s="398" t="n"/>
      <c r="G17" s="399" t="n"/>
      <c r="H17" s="111" t="inlineStr">
        <is>
          <t>TIPO DE INDICADOR</t>
        </is>
      </c>
      <c r="I17" s="357" t="n"/>
      <c r="J17" s="184" t="inlineStr">
        <is>
          <t>Acreditación</t>
        </is>
      </c>
      <c r="K17" s="399" t="n"/>
      <c r="L17" s="111" t="inlineStr">
        <is>
          <t>META</t>
        </is>
      </c>
      <c r="M17" s="357" t="n"/>
      <c r="N17" s="112" t="n">
        <v>1</v>
      </c>
      <c r="O17" s="399" t="n"/>
      <c r="P17" s="146" t="n"/>
    </row>
    <row r="18" ht="15.75" customFormat="1" customHeight="1" s="53">
      <c r="B18" s="56" t="n"/>
      <c r="C18" s="111" t="inlineStr">
        <is>
          <t>FORMULA</t>
        </is>
      </c>
      <c r="D18" s="370" t="n"/>
      <c r="E18" s="177" t="inlineStr">
        <is>
          <t>NUMERADOR</t>
        </is>
      </c>
      <c r="F18" s="399" t="n"/>
      <c r="G18" s="184" t="inlineStr">
        <is>
          <t>Elementos educativos adquiridos para la academia*100</t>
        </is>
      </c>
      <c r="H18" s="398" t="n"/>
      <c r="I18" s="398" t="n"/>
      <c r="J18" s="398" t="n"/>
      <c r="K18" s="399" t="n"/>
      <c r="L18" s="111" t="inlineStr">
        <is>
          <t>UNIDAD DE MEDIDA</t>
        </is>
      </c>
      <c r="M18" s="370" t="n"/>
      <c r="N18" s="112" t="inlineStr">
        <is>
          <t>Porcentual</t>
        </is>
      </c>
      <c r="O18" s="401" t="n"/>
      <c r="P18" s="387" t="n"/>
    </row>
    <row r="19" ht="31.5" customFormat="1" customHeight="1" s="53">
      <c r="B19" s="56" t="n"/>
      <c r="C19" s="361" t="n"/>
      <c r="D19" s="391" t="n"/>
      <c r="E19" s="111" t="inlineStr">
        <is>
          <t>DENOMINADOR</t>
        </is>
      </c>
      <c r="F19" s="357" t="n"/>
      <c r="G19" s="184" t="inlineStr">
        <is>
          <t xml:space="preserve"> Total de elementos educativos priorizados requeridos por la academia (solicitudes vigencia anterior)</t>
        </is>
      </c>
      <c r="H19" s="398" t="n"/>
      <c r="I19" s="398" t="n"/>
      <c r="J19" s="398" t="n"/>
      <c r="K19" s="399" t="n"/>
      <c r="L19" s="361" t="n"/>
      <c r="M19" s="391" t="n"/>
      <c r="N19" s="402" t="n"/>
      <c r="O19" s="403" t="n"/>
      <c r="P19" s="56" t="n"/>
    </row>
    <row r="20" ht="15.75" customFormat="1" customHeight="1" s="53">
      <c r="B20" s="56" t="n"/>
      <c r="C20" s="111" t="inlineStr">
        <is>
          <t>TENDENCIA</t>
        </is>
      </c>
      <c r="D20" s="370" t="n"/>
      <c r="E20" s="154" t="inlineStr">
        <is>
          <t>Positiva</t>
        </is>
      </c>
      <c r="F20" s="392" t="n"/>
      <c r="G20" s="401" t="n"/>
      <c r="H20" s="185" t="inlineStr">
        <is>
          <t>NIVEL DE SEGREGACIÓN *</t>
        </is>
      </c>
      <c r="I20" s="370" t="n"/>
      <c r="J20" s="154" t="inlineStr">
        <is>
          <t>Por Unidad Regional</t>
        </is>
      </c>
      <c r="K20" s="401" t="n"/>
      <c r="L20" s="111" t="inlineStr">
        <is>
          <t>ESCALA</t>
        </is>
      </c>
      <c r="M20" s="356" t="n"/>
      <c r="N20" s="356" t="n"/>
      <c r="O20" s="357" t="n"/>
      <c r="P20" s="56" t="n"/>
    </row>
    <row r="21" ht="15.75" customFormat="1" customHeight="1" s="53">
      <c r="B21" s="56" t="n"/>
      <c r="C21" s="358" t="n"/>
      <c r="D21" s="371" t="n"/>
      <c r="E21" s="404" t="n"/>
      <c r="F21" s="387" t="n"/>
      <c r="G21" s="405" t="n"/>
      <c r="H21" s="358" t="n"/>
      <c r="I21" s="371" t="n"/>
      <c r="J21" s="404" t="n"/>
      <c r="K21" s="405" t="n"/>
      <c r="L21" s="76" t="inlineStr">
        <is>
          <t>Deficiente</t>
        </is>
      </c>
      <c r="M21" s="76" t="inlineStr">
        <is>
          <t>Aceptable</t>
        </is>
      </c>
      <c r="N21" s="76" t="inlineStr">
        <is>
          <t>Bueno</t>
        </is>
      </c>
      <c r="O21" s="76" t="inlineStr">
        <is>
          <t>Excelente</t>
        </is>
      </c>
      <c r="P21" s="56" t="n"/>
    </row>
    <row r="22" ht="15.75" customFormat="1" customHeight="1" s="53">
      <c r="B22" s="56" t="n"/>
      <c r="C22" s="361" t="n"/>
      <c r="D22" s="391" t="n"/>
      <c r="E22" s="402" t="n"/>
      <c r="F22" s="406" t="n"/>
      <c r="G22" s="403" t="n"/>
      <c r="H22" s="361" t="n"/>
      <c r="I22" s="391" t="n"/>
      <c r="J22" s="402" t="n"/>
      <c r="K22" s="403" t="n"/>
      <c r="L22" s="58" t="inlineStr">
        <is>
          <t>0 - 33%</t>
        </is>
      </c>
      <c r="M22" s="59" t="inlineStr">
        <is>
          <t>34% - 67%</t>
        </is>
      </c>
      <c r="N22" s="60" t="inlineStr">
        <is>
          <t>68% - 100%</t>
        </is>
      </c>
      <c r="O22" s="61" t="inlineStr">
        <is>
          <t>&gt;100</t>
        </is>
      </c>
      <c r="P22" s="56" t="n"/>
    </row>
    <row r="23" ht="26.25" customFormat="1" customHeight="1" s="53">
      <c r="B23" s="56" t="n"/>
      <c r="C23" s="111" t="inlineStr">
        <is>
          <t>ORIGEN DE DATOS NUMERADOR</t>
        </is>
      </c>
      <c r="D23" s="357" t="n"/>
      <c r="E23" s="155" t="inlineStr">
        <is>
          <t>Plataforma Gestasoft -SIS-Modulo Unidad apoyo Academico</t>
        </is>
      </c>
      <c r="F23" s="398" t="n"/>
      <c r="G23" s="399" t="n"/>
      <c r="H23" s="407" t="inlineStr">
        <is>
          <t>FRECUENCIA DE LA MEDICIÓN</t>
        </is>
      </c>
      <c r="I23" s="370" t="n"/>
      <c r="J23" s="154" t="inlineStr">
        <is>
          <t>SEMESTRAL</t>
        </is>
      </c>
      <c r="K23" s="401" t="n"/>
      <c r="L23" s="111" t="inlineStr">
        <is>
          <t>FRECUENCIA DE RESULTADO</t>
        </is>
      </c>
      <c r="M23" s="370" t="n"/>
      <c r="N23" s="154" t="inlineStr">
        <is>
          <t>ANUAL</t>
        </is>
      </c>
      <c r="O23" s="401" t="n"/>
      <c r="P23" s="56" t="n"/>
    </row>
    <row r="24" ht="26.25" customFormat="1" customHeight="1" s="53">
      <c r="B24" s="56" t="n"/>
      <c r="C24" s="111" t="inlineStr">
        <is>
          <t>ORIGEN DE DATOS DENOMINADOR</t>
        </is>
      </c>
      <c r="D24" s="357" t="n"/>
      <c r="E24" s="155" t="inlineStr">
        <is>
          <t>Plataforma Gestasoft -SIS-Modulo Unidad apoyo Academico</t>
        </is>
      </c>
      <c r="F24" s="398" t="n"/>
      <c r="G24" s="399" t="n"/>
      <c r="H24" s="362" t="n"/>
      <c r="I24" s="391" t="n"/>
      <c r="J24" s="402" t="n"/>
      <c r="K24" s="403" t="n"/>
      <c r="L24" s="361" t="n"/>
      <c r="M24" s="391" t="n"/>
      <c r="N24" s="402" t="n"/>
      <c r="O24" s="403" t="n"/>
      <c r="P24" s="56" t="n"/>
    </row>
    <row r="25" ht="15.75" customFormat="1" customHeight="1" s="53">
      <c r="B25" s="56" t="n"/>
      <c r="C25" s="62" t="n"/>
      <c r="D25" s="62" t="n"/>
      <c r="E25" s="162" t="n"/>
      <c r="F25" s="162" t="n"/>
      <c r="G25" s="62" t="n"/>
      <c r="H25" s="62" t="n"/>
      <c r="I25" s="62" t="n"/>
      <c r="J25" s="162" t="n"/>
      <c r="K25" s="162" t="n"/>
      <c r="L25" s="62" t="n"/>
      <c r="M25" s="62" t="n"/>
      <c r="N25" s="162" t="n"/>
      <c r="O25" s="162" t="n"/>
      <c r="P25" s="56" t="n"/>
    </row>
    <row r="26" ht="15" customFormat="1" customHeight="1" s="53">
      <c r="B26" s="56" t="n"/>
      <c r="C26" s="130" t="inlineStr">
        <is>
          <t>RESULTADOS</t>
        </is>
      </c>
      <c r="D26" s="356" t="n"/>
      <c r="E26" s="356" t="n"/>
      <c r="F26" s="356" t="n"/>
      <c r="G26" s="356" t="n"/>
      <c r="H26" s="356" t="n"/>
      <c r="I26" s="356" t="n"/>
      <c r="J26" s="356" t="n"/>
      <c r="K26" s="356" t="n"/>
      <c r="L26" s="356" t="n"/>
      <c r="M26" s="356" t="n"/>
      <c r="N26" s="356" t="n"/>
      <c r="O26" s="357" t="n"/>
      <c r="P26" s="56" t="n"/>
    </row>
    <row r="27" ht="15" customFormat="1" customHeight="1" s="53">
      <c r="B27" s="56" t="n"/>
      <c r="C27" s="132" t="n"/>
      <c r="D27" s="392" t="n"/>
      <c r="E27" s="392" t="n"/>
      <c r="F27" s="392" t="n"/>
      <c r="G27" s="392" t="n"/>
      <c r="H27" s="392" t="n"/>
      <c r="I27" s="401" t="n"/>
      <c r="J27" s="134" t="inlineStr">
        <is>
          <t>ANÁLISIS DE DATOS</t>
        </is>
      </c>
      <c r="K27" s="353" t="n"/>
      <c r="L27" s="353" t="n"/>
      <c r="M27" s="353" t="n"/>
      <c r="N27" s="353" t="n"/>
      <c r="O27" s="370" t="n"/>
      <c r="P27" s="146" t="n"/>
    </row>
    <row r="28" ht="16.5" customFormat="1" customHeight="1" s="53">
      <c r="B28" s="56" t="n"/>
      <c r="C28" s="404" t="n"/>
      <c r="D28" s="387" t="n"/>
      <c r="E28" s="387" t="n"/>
      <c r="F28" s="387" t="n"/>
      <c r="G28" s="387" t="n"/>
      <c r="H28" s="387" t="n"/>
      <c r="I28" s="405" t="n"/>
      <c r="J28" s="147" t="inlineStr">
        <is>
          <t>Para el primer semestre de 2026, el indicador registra un cumplimiento del 1 % frente a la meta proyectada para este corte. Este resultado obedece a que, de las 1.660 solicitudes programadas para la adquisición de elementos e insumos, solo un porcentaje mínimo pudo ser atendido durante el período evaluado.
La principal causa de este comportamiento corresponde a las demoras presentadas en los procesos de contratación durante el primer semestre de la vigencia, debido a la aplicación de la Ley de Garantías Electorales. En este contexto, los procedimientos de adquisición requirieron mayores tiempos para las etapas de cotización, evaluación y adjudicación. Adicionalmente, varios procesos fueron declarados desiertos en repetidas ocasiones por la falta de oferentes o por el incumplimiento de los requisitos establecidos, lo que hizo necesario reiniciar los trámites contractuales y amplió los tiempos de respuesta.
Como consecuencia, la mayoría de los procesos de adquisición no lograron finalizar dentro del período evaluado, afectando el avance del indicador para el primer semestre. No obstante, las solicitudes continúan en trámite y se espera que, una vez culminen los procesos de contratación y se formalicen las adquisiciones, se incremente de manera significativa el nivel de cumplimiento durante el segundo semestre de 2026.</t>
        </is>
      </c>
      <c r="K28" s="387" t="n"/>
      <c r="L28" s="387" t="n"/>
      <c r="M28" s="387" t="n"/>
      <c r="N28" s="387" t="n"/>
      <c r="O28" s="405" t="n"/>
      <c r="P28" s="387" t="n"/>
    </row>
    <row r="29" ht="15.75" customFormat="1" customHeight="1" s="53">
      <c r="B29" s="56" t="n"/>
      <c r="C29" s="404" t="n"/>
      <c r="D29" s="387" t="n"/>
      <c r="E29" s="387" t="n"/>
      <c r="F29" s="387" t="n"/>
      <c r="G29" s="387" t="n"/>
      <c r="H29" s="387" t="n"/>
      <c r="I29" s="405" t="n"/>
      <c r="J29" s="387" t="n"/>
      <c r="K29" s="387" t="n"/>
      <c r="L29" s="387" t="n"/>
      <c r="M29" s="387" t="n"/>
      <c r="N29" s="387" t="n"/>
      <c r="O29" s="405" t="n"/>
      <c r="P29" s="56" t="n"/>
    </row>
    <row r="30" ht="93" customFormat="1" customHeight="1" s="53">
      <c r="B30" s="56" t="n"/>
      <c r="C30" s="404" t="n"/>
      <c r="D30" s="387" t="n"/>
      <c r="E30" s="387" t="n"/>
      <c r="F30" s="387" t="n"/>
      <c r="G30" s="387" t="n"/>
      <c r="H30" s="387" t="n"/>
      <c r="I30" s="405" t="n"/>
      <c r="J30" s="387" t="n"/>
      <c r="K30" s="387" t="n"/>
      <c r="L30" s="387" t="n"/>
      <c r="M30" s="387" t="n"/>
      <c r="N30" s="387" t="n"/>
      <c r="O30" s="405" t="n"/>
      <c r="P30" s="56" t="n"/>
    </row>
    <row r="31" ht="83.25" customFormat="1" customHeight="1" s="53">
      <c r="B31" s="56" t="n"/>
      <c r="C31" s="404" t="n"/>
      <c r="D31" s="387" t="n"/>
      <c r="E31" s="387" t="n"/>
      <c r="F31" s="387" t="n"/>
      <c r="G31" s="387" t="n"/>
      <c r="H31" s="387" t="n"/>
      <c r="I31" s="405" t="n"/>
      <c r="J31" s="387" t="n"/>
      <c r="K31" s="387" t="n"/>
      <c r="L31" s="387" t="n"/>
      <c r="M31" s="387" t="n"/>
      <c r="N31" s="387" t="n"/>
      <c r="O31" s="405" t="n"/>
      <c r="P31" s="56" t="n"/>
    </row>
    <row r="32" ht="15.75" customFormat="1" customHeight="1" s="53">
      <c r="B32" s="56" t="n"/>
      <c r="C32" s="404" t="n"/>
      <c r="D32" s="387" t="n"/>
      <c r="E32" s="387" t="n"/>
      <c r="F32" s="387" t="n"/>
      <c r="G32" s="387" t="n"/>
      <c r="H32" s="387" t="n"/>
      <c r="I32" s="405" t="n"/>
      <c r="J32" s="387" t="n"/>
      <c r="K32" s="387" t="n"/>
      <c r="L32" s="387" t="n"/>
      <c r="M32" s="387" t="n"/>
      <c r="N32" s="387" t="n"/>
      <c r="O32" s="405" t="n"/>
      <c r="P32" s="56" t="n"/>
    </row>
    <row r="33" ht="16.5" customFormat="1" customHeight="1" s="53">
      <c r="B33" s="56" t="n"/>
      <c r="C33" s="404" t="n"/>
      <c r="D33" s="387" t="n"/>
      <c r="E33" s="387" t="n"/>
      <c r="F33" s="387" t="n"/>
      <c r="G33" s="387" t="n"/>
      <c r="H33" s="387" t="n"/>
      <c r="I33" s="405" t="n"/>
      <c r="J33" s="406" t="n"/>
      <c r="K33" s="406" t="n"/>
      <c r="L33" s="406" t="n"/>
      <c r="M33" s="406" t="n"/>
      <c r="N33" s="406" t="n"/>
      <c r="O33" s="403" t="n"/>
      <c r="P33" s="56" t="n"/>
    </row>
    <row r="34" ht="15.75" customFormat="1" customHeight="1" s="53">
      <c r="B34" s="56" t="n"/>
      <c r="C34" s="404" t="n"/>
      <c r="D34" s="387" t="n"/>
      <c r="E34" s="387" t="n"/>
      <c r="F34" s="387" t="n"/>
      <c r="G34" s="387" t="n"/>
      <c r="H34" s="387" t="n"/>
      <c r="I34" s="405" t="n"/>
      <c r="J34" s="152" t="inlineStr">
        <is>
          <t>ACCIÓN FORMULADA</t>
        </is>
      </c>
      <c r="O34" s="371" t="n"/>
      <c r="P34" s="56" t="n"/>
    </row>
    <row r="35" ht="16.5" customFormat="1" customHeight="1" s="53">
      <c r="B35" s="56" t="n"/>
      <c r="C35" s="404" t="n"/>
      <c r="D35" s="387" t="n"/>
      <c r="E35" s="387" t="n"/>
      <c r="F35" s="387" t="n"/>
      <c r="G35" s="387" t="n"/>
      <c r="H35" s="387" t="n"/>
      <c r="I35" s="405" t="n"/>
      <c r="J35" s="147" t="inlineStr">
        <is>
          <t>Desde la Unidad de Apoyo Académico se adelantan de manera continua los procesos de revisión, priorización y verificación relacionados con la adquisición de elementos e insumos para los laboratorios y espacios formativos.
De igual forma, se implementan mecanismos de evaluación, como encuestas semestrales, con el objetivo de identificar, validar y atender las necesidades tanto de los estudiantes como de los gestores del conocimiento.
En este sentido, el resultado obtenido para el primer corte no refleja una falta de gestión por parte de la dependencia, sino el impacto de factores externos y procedimentales que incidieron en los tiempos de ejecución. Se prevé que, con la normalización de los procesos contractuales y el cierre de las adquisiciones en curso, el indicador presente una recuperación progresiva, permitiendo avanzar hacia el cumplimiento de la meta establecida para la vigencia.</t>
        </is>
      </c>
      <c r="K35" s="387" t="n"/>
      <c r="L35" s="387" t="n"/>
      <c r="M35" s="387" t="n"/>
      <c r="N35" s="387" t="n"/>
      <c r="O35" s="405" t="n"/>
      <c r="P35" s="56" t="n"/>
    </row>
    <row r="36" ht="15.75" customFormat="1" customHeight="1" s="53">
      <c r="B36" s="56" t="n"/>
      <c r="C36" s="404" t="n"/>
      <c r="D36" s="387" t="n"/>
      <c r="E36" s="387" t="n"/>
      <c r="F36" s="387" t="n"/>
      <c r="G36" s="387" t="n"/>
      <c r="H36" s="387" t="n"/>
      <c r="I36" s="405" t="n"/>
      <c r="J36" s="387" t="n"/>
      <c r="K36" s="387" t="n"/>
      <c r="L36" s="387" t="n"/>
      <c r="M36" s="387" t="n"/>
      <c r="N36" s="387" t="n"/>
      <c r="O36" s="405" t="n"/>
      <c r="P36" s="56" t="n"/>
    </row>
    <row r="37" ht="15.75" customFormat="1" customHeight="1" s="53">
      <c r="B37" s="56" t="n"/>
      <c r="C37" s="404" t="n"/>
      <c r="D37" s="387" t="n"/>
      <c r="E37" s="387" t="n"/>
      <c r="F37" s="387" t="n"/>
      <c r="G37" s="387" t="n"/>
      <c r="H37" s="387" t="n"/>
      <c r="I37" s="405" t="n"/>
      <c r="J37" s="387" t="n"/>
      <c r="K37" s="387" t="n"/>
      <c r="L37" s="387" t="n"/>
      <c r="M37" s="387" t="n"/>
      <c r="N37" s="387" t="n"/>
      <c r="O37" s="405" t="n"/>
      <c r="P37" s="56" t="n"/>
    </row>
    <row r="38" ht="15.75" customFormat="1" customHeight="1" s="53">
      <c r="B38" s="56" t="n"/>
      <c r="C38" s="404" t="n"/>
      <c r="D38" s="387" t="n"/>
      <c r="E38" s="387" t="n"/>
      <c r="F38" s="387" t="n"/>
      <c r="G38" s="387" t="n"/>
      <c r="H38" s="387" t="n"/>
      <c r="I38" s="405" t="n"/>
      <c r="J38" s="387" t="n"/>
      <c r="K38" s="387" t="n"/>
      <c r="L38" s="387" t="n"/>
      <c r="M38" s="387" t="n"/>
      <c r="N38" s="387" t="n"/>
      <c r="O38" s="405" t="n"/>
      <c r="P38" s="56" t="n"/>
    </row>
    <row r="39" ht="15.75" customFormat="1" customHeight="1" s="53">
      <c r="B39" s="56" t="n"/>
      <c r="C39" s="404" t="n"/>
      <c r="D39" s="387" t="n"/>
      <c r="E39" s="387" t="n"/>
      <c r="F39" s="387" t="n"/>
      <c r="G39" s="387" t="n"/>
      <c r="H39" s="387" t="n"/>
      <c r="I39" s="405" t="n"/>
      <c r="J39" s="387" t="n"/>
      <c r="K39" s="387" t="n"/>
      <c r="L39" s="387" t="n"/>
      <c r="M39" s="387" t="n"/>
      <c r="N39" s="387" t="n"/>
      <c r="O39" s="405" t="n"/>
      <c r="P39" s="56" t="n"/>
    </row>
    <row r="40" ht="87.75" customFormat="1" customHeight="1" s="53">
      <c r="B40" s="56" t="n"/>
      <c r="C40" s="404" t="n"/>
      <c r="D40" s="387" t="n"/>
      <c r="E40" s="387" t="n"/>
      <c r="F40" s="387" t="n"/>
      <c r="G40" s="387" t="n"/>
      <c r="H40" s="387" t="n"/>
      <c r="I40" s="405" t="n"/>
      <c r="J40" s="406" t="n"/>
      <c r="K40" s="406" t="n"/>
      <c r="L40" s="406" t="n"/>
      <c r="M40" s="406" t="n"/>
      <c r="N40" s="406" t="n"/>
      <c r="O40" s="403" t="n"/>
      <c r="P40" s="56" t="n"/>
    </row>
    <row r="41" ht="15.75" customFormat="1" customHeight="1" s="53">
      <c r="B41" s="56" t="n"/>
      <c r="C41" s="404" t="n"/>
      <c r="D41" s="387" t="n"/>
      <c r="E41" s="387" t="n"/>
      <c r="F41" s="387" t="n"/>
      <c r="G41" s="387" t="n"/>
      <c r="H41" s="387" t="n"/>
      <c r="I41" s="405" t="n"/>
      <c r="J41" s="152" t="inlineStr">
        <is>
          <t xml:space="preserve">RESPONSABLE </t>
        </is>
      </c>
      <c r="O41" s="371" t="n"/>
      <c r="P41" s="56" t="n"/>
    </row>
    <row r="42" ht="15.75" customFormat="1" customHeight="1" s="53">
      <c r="B42" s="56" t="n"/>
      <c r="C42" s="404" t="n"/>
      <c r="D42" s="387" t="n"/>
      <c r="E42" s="387" t="n"/>
      <c r="F42" s="387" t="n"/>
      <c r="G42" s="387" t="n"/>
      <c r="H42" s="387" t="n"/>
      <c r="I42" s="405" t="n"/>
      <c r="J42" s="136" t="n"/>
      <c r="K42" s="387" t="n"/>
      <c r="L42" s="387" t="n"/>
      <c r="M42" s="387" t="n"/>
      <c r="N42" s="387" t="n"/>
      <c r="O42" s="405" t="n"/>
      <c r="P42" s="56" t="n"/>
    </row>
    <row r="43" ht="16.5" customFormat="1" customHeight="1" s="53">
      <c r="B43" s="56" t="n"/>
      <c r="C43" s="402" t="n"/>
      <c r="D43" s="406" t="n"/>
      <c r="E43" s="406" t="n"/>
      <c r="F43" s="406" t="n"/>
      <c r="G43" s="406" t="n"/>
      <c r="H43" s="406" t="n"/>
      <c r="I43" s="403" t="n"/>
      <c r="J43" s="138" t="n"/>
      <c r="K43" s="406" t="n"/>
      <c r="L43" s="406" t="n"/>
      <c r="M43" s="406" t="n"/>
      <c r="N43" s="406" t="n"/>
      <c r="O43" s="403" t="n"/>
      <c r="P43" s="56" t="n"/>
    </row>
    <row r="44" ht="16.5" customFormat="1" customHeight="1" s="53">
      <c r="B44" s="56" t="n"/>
      <c r="C44" s="63" t="n"/>
      <c r="D44" s="63" t="n"/>
      <c r="E44" s="63" t="n"/>
      <c r="F44" s="63" t="n"/>
      <c r="G44" s="63" t="n"/>
      <c r="H44" s="63" t="n"/>
      <c r="I44" s="63" t="n"/>
      <c r="J44" s="63" t="n"/>
      <c r="K44" s="63" t="n"/>
      <c r="L44" s="63" t="n"/>
      <c r="M44" s="63" t="n"/>
      <c r="N44" s="63" t="n"/>
      <c r="O44" s="63" t="n"/>
      <c r="P44" s="56" t="n"/>
    </row>
    <row r="45" ht="15" customFormat="1" customHeight="1" s="65">
      <c r="B45" s="64" t="n"/>
      <c r="C45" s="408" t="inlineStr">
        <is>
          <t>PERIODO DE EVALUACIÓN</t>
        </is>
      </c>
      <c r="D45" s="362" t="n"/>
      <c r="E45" s="362" t="n"/>
      <c r="F45" s="362" t="n"/>
      <c r="G45" s="362" t="n"/>
      <c r="H45" s="362" t="n"/>
      <c r="I45" s="362" t="n"/>
      <c r="J45" s="362" t="n"/>
      <c r="K45" s="362" t="n"/>
      <c r="L45" s="362" t="n"/>
      <c r="M45" s="362" t="n"/>
      <c r="N45" s="362" t="n"/>
      <c r="O45" s="391" t="n"/>
      <c r="P45" s="64" t="n"/>
    </row>
    <row r="46" customFormat="1" s="65">
      <c r="B46" s="64" t="n"/>
      <c r="C46" s="111" t="inlineStr">
        <is>
          <t>MES</t>
        </is>
      </c>
      <c r="D46" s="76">
        <f>IF(J23="MENSUAL","ENERO",IF(J23="TRIMESTRAL","MARZO",IF(J23="SEMESTRAL","JUNIO",IF(J23="ANUAL",YEAR(TODAY()),""))))</f>
        <v/>
      </c>
      <c r="E46" s="76">
        <f>IF(J23="MENSUAL","FEBRERO",IF(J23="TRIMESTRAL","JUNIO",IF(J23="SEMESTRAL","DICIEMBRE","")))</f>
        <v/>
      </c>
      <c r="F46" s="76">
        <f>IF(J23="MENSUAL","MARZO",IF(J23="TRIMESTRAL","SEPTIEMBRE",""))</f>
        <v/>
      </c>
      <c r="G46" s="76">
        <f>IF(J23="MENSUAL","ABRIL",IF(J23="TRIMESTRAL","DICIEMBRE",""))</f>
        <v/>
      </c>
      <c r="H46" s="76">
        <f>IF(J23="MENSUAL","MAYO","")</f>
        <v/>
      </c>
      <c r="I46" s="76">
        <f>IF(J23="MENSUAL","JUNIO","")</f>
        <v/>
      </c>
      <c r="J46" s="76">
        <f>IF(J23="MENSUAL","JULIO","")</f>
        <v/>
      </c>
      <c r="K46" s="76">
        <f>IF(J23="MENSUAL","AGOSTO","")</f>
        <v/>
      </c>
      <c r="L46" s="76">
        <f>IF(J23="MENSUAL","SEPTIEMBRE","")</f>
        <v/>
      </c>
      <c r="M46" s="76">
        <f>IF(J23="MENSUAL","OCTUBRE","")</f>
        <v/>
      </c>
      <c r="N46" s="76">
        <f>IF(J23="MENSUAL","NOVIEMBRE","")</f>
        <v/>
      </c>
      <c r="O46" s="76">
        <f>IF(J23="MENSUAL","DICIEMBRE","")</f>
        <v/>
      </c>
      <c r="P46" s="64" t="n"/>
    </row>
    <row r="47" ht="71.25" customFormat="1" customHeight="1" s="65">
      <c r="B47" s="64" t="n"/>
      <c r="C47" s="185">
        <f>G18</f>
        <v/>
      </c>
      <c r="D47" s="154" t="n">
        <v>11</v>
      </c>
      <c r="E47" s="154" t="n"/>
      <c r="F47" s="154" t="n"/>
      <c r="G47" s="154" t="n"/>
      <c r="H47" s="154" t="n"/>
      <c r="I47" s="154" t="n"/>
      <c r="J47" s="154" t="n"/>
      <c r="K47" s="154" t="n"/>
      <c r="L47" s="154" t="n"/>
      <c r="M47" s="154" t="n"/>
      <c r="N47" s="154" t="n"/>
      <c r="O47" s="154" t="n"/>
      <c r="P47" s="64" t="n"/>
    </row>
    <row r="48" ht="75" customFormat="1" customHeight="1" s="65">
      <c r="B48" s="64" t="n"/>
      <c r="C48" s="185">
        <f>G19</f>
        <v/>
      </c>
      <c r="D48" s="154" t="n">
        <v>1660</v>
      </c>
      <c r="E48" s="154" t="n"/>
      <c r="F48" s="154" t="n"/>
      <c r="G48" s="154" t="n"/>
      <c r="H48" s="154" t="n"/>
      <c r="I48" s="154" t="n"/>
      <c r="J48" s="154" t="n"/>
      <c r="K48" s="154" t="n"/>
      <c r="L48" s="154" t="n"/>
      <c r="M48" s="154" t="n"/>
      <c r="N48" s="154" t="n"/>
      <c r="O48" s="154" t="n"/>
      <c r="P48" s="66" t="n"/>
    </row>
    <row r="49" customFormat="1" s="65">
      <c r="B49" s="64" t="n"/>
      <c r="C49" s="79" t="inlineStr">
        <is>
          <t xml:space="preserve">VALOR </t>
        </is>
      </c>
      <c r="D49" s="81">
        <f>IFERROR(IF($E$17=1,D47/D48,IF($E$17=2,D47,"")),"")</f>
        <v/>
      </c>
      <c r="E49" s="81">
        <f>IFERROR(IF($E$17=1,E47/E48,IF($E$17=2,E47,"")),"")</f>
        <v/>
      </c>
      <c r="F49" s="81">
        <f>IFERROR(IF($E$17=1,F47/F48,IF($E$17=2,F47,"")),"")</f>
        <v/>
      </c>
      <c r="G49" s="81">
        <f>IFERROR(IF($E$17=1,G47/G48,IF($E$17=2,G47,"")),"")</f>
        <v/>
      </c>
      <c r="H49" s="81">
        <f>IFERROR(IF($E$17=1,H47/H48,IF($E$17=2,H47,"")),"")</f>
        <v/>
      </c>
      <c r="I49" s="81">
        <f>IFERROR(IF($E$17=1,I47/I48,IF($E$17=2,I47,"")),"")</f>
        <v/>
      </c>
      <c r="J49" s="81">
        <f>IFERROR(IF($E$17=1,J47/J48,IF($E$17=2,J47,"")),"")</f>
        <v/>
      </c>
      <c r="K49" s="81">
        <f>IFERROR(IF($E$17=1,K47/K48,IF($E$17=2,K47,"")),"")</f>
        <v/>
      </c>
      <c r="L49" s="81">
        <f>IFERROR(IF($E$17=1,L47/L48,IF($E$17=2,L47,"")),"")</f>
        <v/>
      </c>
      <c r="M49" s="81">
        <f>IFERROR(IF($E$17=1,M47/M48,IF($E$17=2,M47,"")),"")</f>
        <v/>
      </c>
      <c r="N49" s="81">
        <f>IFERROR(IF($E$17=1,N47/N48,IF($E$17=2,N47,"")),"")</f>
        <v/>
      </c>
      <c r="O49" s="81">
        <f>IFERROR(IF($E$17=1,O47/O48,IF($E$17=2,O47,"")),"")</f>
        <v/>
      </c>
      <c r="P49" s="64" t="n"/>
    </row>
    <row r="50" ht="27" customFormat="1" customHeight="1" s="65">
      <c r="B50" s="64" t="n"/>
      <c r="C50" s="80" t="inlineStr">
        <is>
          <t>META PONDERADA</t>
        </is>
      </c>
      <c r="D50" s="102">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8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81">
        <f>IF(AND(N23="ANUAL",J23="MENSUAL"),N17/12+E50,IF(AND(N23="ANUAL",J23="TRIMESTRAL"),N17/4+E50,IF(AND(N23="SEMESTRAL",J23="MENSUAL"),N17/6+E50,IF(AND(N23="SEMESTRAL",J23="TRIMESTRAL"),N17/2,IF(AND(N23="TRIMESTRAL",J23="MENSUAL"),N17/3+E50,IF(AND(N23="TRIMESTRAL",J23="TRIMESTRAL"),N17,IF(AND(N23="MENSUAL",J23="MENSUAL"),N17,"")))))))</f>
        <v/>
      </c>
      <c r="G50" s="81">
        <f>IF(AND(N23="ANUAL",J23="MENSUAL"),N17/12+F50,IF(AND(N23="ANUAL",J23="TRIMESTRAL"),N17/4+F50,IF(AND(N23="SEMESTRAL",J23="MENSUAL"),N17/6+F50,IF(AND(N23="SEMESTRAL",J23="TRIMESTRAL"),N17/2+F50,IF(AND(N23="TRIMESTRAL",J23="MENSUAL"),N17/3,IF(AND(N23="TRIMESTRAL",J23="TRIMESTRAL"),N17,IF(AND(N23="MENSUAL",J23="MENSUAL"),N17,"")))))))</f>
        <v/>
      </c>
      <c r="H50" s="81">
        <f>IF(AND($N$23="ANUAL",$J$23="MENSUAL"),$N$17/12+G50,IF(AND(N23="SEMESTRAL",J23="MENSUAL"),N17/6+G50,IF(AND(N23="TRIMESTRAL",J23="MENSUAL"),N17/3+G50,IF(AND(N23="MENSUAL",J23="MENSUAL"),N17,""))))</f>
        <v/>
      </c>
      <c r="I50" s="81">
        <f>IF(AND($N$23="ANUAL",$J$23="MENSUAL"),$N$17/12+H50,IF(AND(N23="SEMESTRAL",J23="MENSUAL"),N17/6+H50,IF(AND(N23="TRIMESTRAL",J23="MENSUAL"),N17/3+H50,IF(AND(N23="MENSUAL",J23="MENSUAL"),N17,""))))</f>
        <v/>
      </c>
      <c r="J50" s="81">
        <f>IF(AND($N$23="ANUAL",$J$23="MENSUAL"),$N$17/12+I50,IF(AND(N23="SEMESTRAL",J23="MENSUAL"),N17/6,IF(AND(N23="TRIMESTRAL",J23="MENSUAL"),N17/3,IF(AND(N23="MENSUAL",J23="MENSUAL"),N17,""))))</f>
        <v/>
      </c>
      <c r="K50" s="81">
        <f>IF(AND($N$23="ANUAL",$J$23="MENSUAL"),$N$17/12+J50,IF(AND(N23="SEMESTRAL",J23="MENSUAL"),N17/6+J50,IF(AND(N23="TRIMESTRAL",J23="MENSUAL"),N17/3+J50,IF(AND(N23="MENSUAL",J23="MENSUAL"),N17,""))))</f>
        <v/>
      </c>
      <c r="L50" s="81">
        <f>IF(AND($N$23="ANUAL",$J$23="MENSUAL"),$N$17/12+K50,IF(AND(N23="SEMESTRAL",J23="MENSUAL"),N17/6+K50,IF(AND(N23="TRIMESTRAL",J23="MENSUAL"),N17/3+K50,IF(AND(N23="MENSUAL",J23="MENSUAL"),N17,""))))</f>
        <v/>
      </c>
      <c r="M50" s="81">
        <f>IF(AND($N$23="ANUAL",$J$23="MENSUAL"),$N$17/12+L50,IF(AND(N23="SEMESTRAL",J23="MENSUAL"),N17/6+L50,IF(AND(N23="TRIMESTRAL",J23="MENSUAL"),N17/3,IF(AND(N23="MENSUAL",J23="MENSUAL"),N17,""))))</f>
        <v/>
      </c>
      <c r="N50" s="81">
        <f>IF(AND($N$23="ANUAL",$J$23="MENSUAL"),$N$17/12+M50,IF(AND(N23="SEMESTRAL",J23="MENSUAL"),N17/6+M50,IF(AND(N23="TRIMESTRAL",J23="MENSUAL"),N17/3+M50,IF(AND(N23="MENSUAL",J23="MENSUAL"),N17,""))))</f>
        <v/>
      </c>
      <c r="O50" s="81">
        <f>IF(AND($N$23="ANUAL",$J$23="MENSUAL"),$N$17/12+N50,IF(AND(N23="SEMESTRAL",J23="MENSUAL"),N17/6+N50,IF(AND(N23="TRIMESTRAL",J23="MENSUAL"),N17/3+N50,IF(AND(N23="MENSUAL",J23="MENSUAL"),N17,""))))</f>
        <v/>
      </c>
      <c r="P50" s="64" t="n"/>
    </row>
    <row r="51" customFormat="1" s="65">
      <c r="B51" s="64" t="n"/>
      <c r="C51" s="63" t="n"/>
      <c r="D51" s="63" t="n"/>
      <c r="E51" s="63" t="n"/>
      <c r="F51" s="63" t="n"/>
      <c r="G51" s="63" t="n"/>
      <c r="H51" s="63" t="n"/>
      <c r="I51" s="63" t="n"/>
      <c r="J51" s="63" t="n"/>
      <c r="K51" s="63" t="n"/>
      <c r="L51" s="63" t="n"/>
      <c r="M51" s="63" t="n"/>
      <c r="N51" s="63" t="n"/>
      <c r="O51" s="63" t="n"/>
      <c r="P51" s="64" t="n"/>
    </row>
    <row r="52" customFormat="1" s="68">
      <c r="A52" s="67" t="n"/>
      <c r="B52" s="35" t="n"/>
      <c r="C52" s="143" t="inlineStr">
        <is>
          <t>NIVEL DE SEGREGACIÓN *</t>
        </is>
      </c>
      <c r="D52" s="353" t="n"/>
      <c r="E52" s="353" t="n"/>
      <c r="F52" s="353" t="n"/>
      <c r="G52" s="353" t="n"/>
      <c r="H52" s="353" t="n"/>
      <c r="I52" s="353" t="n"/>
      <c r="J52" s="353" t="n"/>
      <c r="K52" s="353" t="n"/>
      <c r="L52" s="353" t="n"/>
      <c r="M52" s="353" t="n"/>
      <c r="N52" s="353" t="n"/>
      <c r="O52" s="370" t="n"/>
      <c r="P52" s="35" t="n"/>
      <c r="Q52" s="67" t="n"/>
      <c r="R52" s="67" t="n"/>
      <c r="S52" s="67" t="n"/>
      <c r="T52" s="67" t="n"/>
      <c r="U52" s="67" t="n"/>
      <c r="V52" s="67" t="n"/>
      <c r="W52" s="67" t="n"/>
      <c r="X52" s="67" t="n"/>
      <c r="Y52" s="67" t="n"/>
      <c r="Z52" s="67" t="n"/>
      <c r="AA52" s="67" t="n"/>
      <c r="AB52" s="67" t="n"/>
    </row>
    <row r="53" customFormat="1" s="68">
      <c r="A53" s="67" t="n"/>
      <c r="B53" s="35" t="n"/>
      <c r="C53" s="144" t="inlineStr">
        <is>
          <t>UNIDAD SEGREGADA (Ej. Facultad, Programa Académico, Área)</t>
        </is>
      </c>
      <c r="D53" s="409" t="n"/>
      <c r="E53" s="409" t="n"/>
      <c r="F53" s="410" t="n"/>
      <c r="G53" s="145" t="inlineStr">
        <is>
          <t>RESULTADO</t>
        </is>
      </c>
      <c r="H53" s="409" t="n"/>
      <c r="I53" s="409" t="n"/>
      <c r="J53" s="410" t="n"/>
      <c r="K53" s="145" t="inlineStr">
        <is>
          <t>ANALISIS DE DATOS SEGREGADO</t>
        </is>
      </c>
      <c r="L53" s="409" t="n"/>
      <c r="M53" s="409" t="n"/>
      <c r="N53" s="409" t="n"/>
      <c r="O53" s="410" t="n"/>
      <c r="P53" s="35" t="n"/>
      <c r="Q53" s="67" t="n"/>
      <c r="R53" s="67" t="n"/>
      <c r="S53" s="67" t="n"/>
      <c r="T53" s="67" t="n"/>
      <c r="U53" s="67" t="n"/>
      <c r="V53" s="67" t="n"/>
      <c r="W53" s="67" t="n"/>
      <c r="X53" s="67" t="n"/>
      <c r="Y53" s="67" t="n"/>
      <c r="Z53" s="67" t="n"/>
      <c r="AA53" s="67" t="n"/>
      <c r="AB53" s="67" t="n"/>
    </row>
    <row r="54" customFormat="1" s="68">
      <c r="A54" s="67" t="n"/>
      <c r="B54" s="35" t="n"/>
      <c r="C54" s="128" t="inlineStr">
        <is>
          <t>Sede Fusagasugá</t>
        </is>
      </c>
      <c r="D54" s="413" t="n"/>
      <c r="E54" s="413" t="n"/>
      <c r="F54" s="414" t="n"/>
      <c r="G54" s="127" t="n">
        <v>0.01</v>
      </c>
      <c r="H54" s="413" t="n"/>
      <c r="I54" s="413" t="n"/>
      <c r="J54" s="414" t="n"/>
      <c r="K54" s="128" t="inlineStr">
        <is>
          <t xml:space="preserve">Se realizó el proesos de adquiciisón de elementos deportivos </t>
        </is>
      </c>
      <c r="L54" s="413" t="n"/>
      <c r="M54" s="413" t="n"/>
      <c r="N54" s="413" t="n"/>
      <c r="O54" s="414" t="n"/>
      <c r="P54" s="35" t="n"/>
      <c r="Q54" s="67" t="n"/>
      <c r="R54" s="67" t="n"/>
      <c r="S54" s="67" t="n"/>
      <c r="T54" s="67" t="n"/>
      <c r="U54" s="67" t="n"/>
      <c r="V54" s="67" t="n"/>
      <c r="W54" s="67" t="n"/>
      <c r="X54" s="67" t="n"/>
      <c r="Y54" s="67" t="n"/>
      <c r="Z54" s="67" t="n"/>
      <c r="AA54" s="67" t="n"/>
      <c r="AB54" s="67" t="n"/>
    </row>
    <row r="55" customFormat="1" s="68">
      <c r="A55" s="67" t="n"/>
      <c r="B55" s="35" t="n"/>
      <c r="C55" s="128" t="inlineStr">
        <is>
          <t>Seccional Girardot</t>
        </is>
      </c>
      <c r="D55" s="413" t="n"/>
      <c r="E55" s="413" t="n"/>
      <c r="F55" s="414" t="n"/>
      <c r="G55" s="127" t="n">
        <v>0</v>
      </c>
      <c r="H55" s="413" t="n"/>
      <c r="I55" s="413" t="n"/>
      <c r="J55" s="414" t="n"/>
      <c r="K55" s="128" t="inlineStr">
        <is>
          <t xml:space="preserve">Los procesos esta en proceso precontractual </t>
        </is>
      </c>
      <c r="L55" s="413" t="n"/>
      <c r="M55" s="413" t="n"/>
      <c r="N55" s="413" t="n"/>
      <c r="O55" s="414" t="n"/>
      <c r="P55" s="35" t="n"/>
      <c r="Q55" s="67" t="n"/>
      <c r="R55" s="67" t="n"/>
      <c r="S55" s="67" t="n"/>
      <c r="T55" s="67" t="n"/>
      <c r="U55" s="67" t="n"/>
      <c r="V55" s="67" t="n"/>
      <c r="W55" s="67" t="n"/>
      <c r="X55" s="67" t="n"/>
      <c r="Y55" s="67" t="n"/>
      <c r="Z55" s="67" t="n"/>
      <c r="AA55" s="67" t="n"/>
      <c r="AB55" s="67" t="n"/>
    </row>
    <row r="56" customFormat="1" s="68">
      <c r="A56" s="67" t="n"/>
      <c r="B56" s="35" t="n"/>
      <c r="C56" s="128" t="inlineStr">
        <is>
          <t>Seccional Ubaté</t>
        </is>
      </c>
      <c r="D56" s="413" t="n"/>
      <c r="E56" s="413" t="n"/>
      <c r="F56" s="414" t="n"/>
      <c r="G56" s="127" t="n">
        <v>0</v>
      </c>
      <c r="H56" s="413" t="n"/>
      <c r="I56" s="413" t="n"/>
      <c r="J56" s="414" t="n"/>
      <c r="K56" s="128" t="inlineStr">
        <is>
          <t xml:space="preserve">Los procesos esta en proceso precontractual </t>
        </is>
      </c>
      <c r="L56" s="413" t="n"/>
      <c r="M56" s="413" t="n"/>
      <c r="N56" s="413" t="n"/>
      <c r="O56" s="414" t="n"/>
      <c r="P56" s="35" t="n"/>
      <c r="Q56" s="67" t="n"/>
      <c r="R56" s="67" t="n"/>
      <c r="S56" s="67" t="n"/>
      <c r="T56" s="67" t="n"/>
      <c r="U56" s="67" t="n"/>
      <c r="V56" s="67" t="n"/>
      <c r="W56" s="67" t="n"/>
      <c r="X56" s="67" t="n"/>
      <c r="Y56" s="67" t="n"/>
      <c r="Z56" s="67" t="n"/>
      <c r="AA56" s="67" t="n"/>
      <c r="AB56" s="67" t="n"/>
    </row>
    <row r="57" customFormat="1" s="68">
      <c r="A57" s="67" t="n"/>
      <c r="B57" s="35" t="n"/>
      <c r="C57" s="128" t="inlineStr">
        <is>
          <t>Extensión Chía</t>
        </is>
      </c>
      <c r="D57" s="413" t="n"/>
      <c r="E57" s="413" t="n"/>
      <c r="F57" s="414" t="n"/>
      <c r="G57" s="127" t="n">
        <v>0</v>
      </c>
      <c r="H57" s="413" t="n"/>
      <c r="I57" s="413" t="n"/>
      <c r="J57" s="414" t="n"/>
      <c r="K57" s="128" t="inlineStr">
        <is>
          <t xml:space="preserve">Los procesos esta en proceso precontractual </t>
        </is>
      </c>
      <c r="L57" s="413" t="n"/>
      <c r="M57" s="413" t="n"/>
      <c r="N57" s="413" t="n"/>
      <c r="O57" s="414" t="n"/>
      <c r="P57" s="35" t="n"/>
      <c r="Q57" s="67" t="n"/>
      <c r="R57" s="67" t="n"/>
      <c r="S57" s="67" t="n"/>
      <c r="T57" s="67" t="n"/>
      <c r="U57" s="67" t="n"/>
      <c r="V57" s="67" t="n"/>
      <c r="W57" s="67" t="n"/>
      <c r="X57" s="67" t="n"/>
      <c r="Y57" s="67" t="n"/>
      <c r="Z57" s="67" t="n"/>
      <c r="AA57" s="67" t="n"/>
      <c r="AB57" s="67" t="n"/>
    </row>
    <row r="58" customFormat="1" s="68">
      <c r="A58" s="67" t="n"/>
      <c r="B58" s="35" t="n"/>
      <c r="C58" s="128" t="inlineStr">
        <is>
          <t>Extensión Facatativá</t>
        </is>
      </c>
      <c r="D58" s="413" t="n"/>
      <c r="E58" s="413" t="n"/>
      <c r="F58" s="414" t="n"/>
      <c r="G58" s="127" t="n">
        <v>0</v>
      </c>
      <c r="H58" s="413" t="n"/>
      <c r="I58" s="413" t="n"/>
      <c r="J58" s="414" t="n"/>
      <c r="K58" s="128" t="inlineStr">
        <is>
          <t xml:space="preserve">Los procesos esta en proceso precontractual </t>
        </is>
      </c>
      <c r="L58" s="413" t="n"/>
      <c r="M58" s="413" t="n"/>
      <c r="N58" s="413" t="n"/>
      <c r="O58" s="414" t="n"/>
      <c r="P58" s="35" t="n"/>
      <c r="Q58" s="67" t="n"/>
      <c r="R58" s="67" t="n"/>
      <c r="S58" s="67" t="n"/>
      <c r="T58" s="67" t="n"/>
      <c r="U58" s="67" t="n"/>
      <c r="V58" s="67" t="n"/>
      <c r="W58" s="67" t="n"/>
      <c r="X58" s="67" t="n"/>
      <c r="Y58" s="67" t="n"/>
      <c r="Z58" s="67" t="n"/>
      <c r="AA58" s="67" t="n"/>
      <c r="AB58" s="67" t="n"/>
    </row>
    <row r="59" customFormat="1" s="68">
      <c r="A59" s="67" t="n"/>
      <c r="B59" s="35" t="n"/>
      <c r="C59" s="128" t="inlineStr">
        <is>
          <t>Extensión Soacha</t>
        </is>
      </c>
      <c r="D59" s="413" t="n"/>
      <c r="E59" s="413" t="n"/>
      <c r="F59" s="414" t="n"/>
      <c r="G59" s="127" t="n">
        <v>0</v>
      </c>
      <c r="H59" s="413" t="n"/>
      <c r="I59" s="413" t="n"/>
      <c r="J59" s="414" t="n"/>
      <c r="K59" s="128" t="inlineStr">
        <is>
          <t xml:space="preserve">Los procesos esta en proceso precontractual </t>
        </is>
      </c>
      <c r="L59" s="413" t="n"/>
      <c r="M59" s="413" t="n"/>
      <c r="N59" s="413" t="n"/>
      <c r="O59" s="414" t="n"/>
      <c r="P59" s="35" t="n"/>
      <c r="Q59" s="67" t="n"/>
      <c r="R59" s="67" t="n"/>
      <c r="S59" s="67" t="n"/>
      <c r="T59" s="67" t="n"/>
      <c r="U59" s="67" t="n"/>
      <c r="V59" s="67" t="n"/>
      <c r="W59" s="67" t="n"/>
      <c r="X59" s="67" t="n"/>
      <c r="Y59" s="67" t="n"/>
      <c r="Z59" s="67" t="n"/>
      <c r="AA59" s="67" t="n"/>
      <c r="AB59" s="67" t="n"/>
    </row>
    <row r="60" customFormat="1" s="68">
      <c r="A60" s="67" t="n"/>
      <c r="B60" s="35" t="n"/>
      <c r="C60" s="128" t="inlineStr">
        <is>
          <t>Extensión Zipaquirá</t>
        </is>
      </c>
      <c r="D60" s="413" t="n"/>
      <c r="E60" s="413" t="n"/>
      <c r="F60" s="414" t="n"/>
      <c r="G60" s="127" t="n">
        <v>0</v>
      </c>
      <c r="H60" s="413" t="n"/>
      <c r="I60" s="413" t="n"/>
      <c r="J60" s="414" t="n"/>
      <c r="K60" s="128" t="inlineStr">
        <is>
          <t xml:space="preserve">Los procesos esta en proceso precontractual </t>
        </is>
      </c>
      <c r="L60" s="413" t="n"/>
      <c r="M60" s="413" t="n"/>
      <c r="N60" s="413" t="n"/>
      <c r="O60" s="414" t="n"/>
      <c r="P60" s="35" t="n"/>
      <c r="Q60" s="67" t="n"/>
      <c r="R60" s="67" t="n"/>
      <c r="S60" s="67" t="n"/>
      <c r="T60" s="67" t="n"/>
      <c r="U60" s="67" t="n"/>
      <c r="V60" s="67" t="n"/>
      <c r="W60" s="67" t="n"/>
      <c r="X60" s="67" t="n"/>
      <c r="Y60" s="67" t="n"/>
      <c r="Z60" s="67" t="n"/>
      <c r="AA60" s="67" t="n"/>
      <c r="AB60" s="67" t="n"/>
    </row>
    <row r="61" customFormat="1" s="68">
      <c r="A61" s="67" t="n"/>
      <c r="B61" s="35" t="n"/>
      <c r="C61" s="129" t="n"/>
      <c r="D61" s="415" t="n"/>
      <c r="E61" s="415" t="n"/>
      <c r="F61" s="415" t="n"/>
      <c r="G61" s="129" t="n"/>
      <c r="H61" s="415" t="n"/>
      <c r="I61" s="415" t="n"/>
      <c r="J61" s="415" t="n"/>
      <c r="K61" s="129" t="n"/>
      <c r="L61" s="415" t="n"/>
      <c r="M61" s="415" t="n"/>
      <c r="N61" s="415" t="n"/>
      <c r="O61" s="415" t="n"/>
      <c r="P61" s="35" t="n"/>
      <c r="Q61" s="67" t="n"/>
      <c r="R61" s="67" t="n"/>
      <c r="S61" s="67" t="n"/>
      <c r="T61" s="67" t="n"/>
      <c r="U61" s="67" t="n"/>
      <c r="V61" s="67" t="n"/>
      <c r="W61" s="67" t="n"/>
      <c r="X61" s="67" t="n"/>
      <c r="Y61" s="67" t="n"/>
      <c r="Z61" s="67" t="n"/>
      <c r="AA61" s="67" t="n"/>
      <c r="AB61" s="67" t="n"/>
    </row>
    <row r="62" customFormat="1" s="68">
      <c r="A62" s="67" t="n"/>
      <c r="B62" s="35" t="n"/>
      <c r="C62" s="69" t="n"/>
      <c r="D62" s="70" t="n"/>
      <c r="E62" s="70" t="n"/>
      <c r="F62" s="70" t="n"/>
      <c r="G62" s="70" t="n"/>
      <c r="H62" s="70" t="n"/>
      <c r="I62" s="70" t="n"/>
      <c r="J62" s="70" t="n"/>
      <c r="K62" s="70" t="n"/>
      <c r="L62" s="70" t="n"/>
      <c r="M62" s="70" t="n"/>
      <c r="N62" s="70" t="n"/>
      <c r="O62" s="70" t="n"/>
      <c r="P62" s="35" t="n"/>
      <c r="Q62" s="67" t="n"/>
      <c r="R62" s="67" t="n"/>
      <c r="S62" s="67" t="n"/>
      <c r="T62" s="67" t="n"/>
      <c r="U62" s="67" t="n"/>
      <c r="V62" s="67" t="n"/>
      <c r="W62" s="67" t="n"/>
      <c r="X62" s="67" t="n"/>
      <c r="Y62" s="67" t="n"/>
      <c r="Z62" s="67" t="n"/>
      <c r="AA62" s="67" t="n"/>
      <c r="AB62" s="67" t="n"/>
    </row>
    <row r="63" ht="56.25" customFormat="1" customHeight="1" s="68">
      <c r="A63" s="67" t="n"/>
      <c r="B63" s="35" t="n"/>
      <c r="C63" s="109" t="inlineStr">
        <is>
          <t xml:space="preserve">Diagonal 18 No. 20-29 Fusagasugá – Cundinamarca
Teléfono (601)  8281483 Línea Gratuita 018000180414
www.ucundinamarca.edu.co   E-mail:  info@ucundinamarca.edu.co
NIT: 890.680.062-2                                                                             </t>
        </is>
      </c>
      <c r="P63" s="35" t="n"/>
      <c r="Q63" s="67" t="n"/>
      <c r="R63" s="67" t="n"/>
      <c r="S63" s="67" t="n"/>
      <c r="T63" s="67" t="n"/>
      <c r="U63" s="67" t="n"/>
      <c r="V63" s="67" t="n"/>
      <c r="W63" s="67" t="n"/>
      <c r="X63" s="67" t="n"/>
      <c r="Y63" s="67" t="n"/>
      <c r="Z63" s="67" t="n"/>
      <c r="AA63" s="67" t="n"/>
      <c r="AB63" s="67" t="n"/>
    </row>
    <row r="64" ht="44.25" customFormat="1" customHeight="1" s="68">
      <c r="A64" s="67" t="n"/>
      <c r="B64" s="35" t="n"/>
      <c r="C64" s="110" t="inlineStr">
        <is>
          <t>Documento controlado por el Sistema de Gestión de la Calidad
Asegúrese que corresponde a la última versión consultando el Portal Institucional</t>
        </is>
      </c>
      <c r="P64" s="35" t="n"/>
      <c r="Q64" s="67" t="n"/>
      <c r="R64" s="67" t="n"/>
      <c r="S64" s="67" t="n"/>
      <c r="T64" s="67" t="n"/>
      <c r="U64" s="67" t="n"/>
      <c r="V64" s="67" t="n"/>
      <c r="W64" s="67" t="n"/>
      <c r="X64" s="67" t="n"/>
      <c r="Y64" s="67" t="n"/>
      <c r="Z64" s="67" t="n"/>
      <c r="AA64" s="67" t="n"/>
      <c r="AB64" s="67" t="n"/>
    </row>
    <row r="67" customFormat="1" s="72">
      <c r="C67" s="71" t="n"/>
      <c r="D67" s="71" t="n"/>
      <c r="E67" s="71" t="n"/>
      <c r="F67" s="71" t="n"/>
      <c r="G67" s="71" t="n"/>
      <c r="H67" s="71" t="n"/>
      <c r="I67" s="71" t="n"/>
      <c r="J67" s="71" t="n"/>
      <c r="K67" s="71" t="n"/>
      <c r="L67" s="71" t="n"/>
      <c r="M67" s="71" t="n"/>
      <c r="N67" s="71" t="n"/>
      <c r="O67" s="71" t="n"/>
    </row>
    <row r="68" customFormat="1" s="72">
      <c r="C68" s="71" t="n"/>
      <c r="D68" s="71" t="n"/>
      <c r="E68" s="71" t="n"/>
      <c r="F68" s="71" t="n"/>
      <c r="G68" s="71" t="n"/>
      <c r="H68" s="71" t="n"/>
      <c r="I68" s="71" t="n"/>
      <c r="J68" s="71" t="n"/>
      <c r="K68" s="71" t="n"/>
      <c r="L68" s="71" t="n"/>
      <c r="M68" s="71" t="n"/>
      <c r="N68" s="71" t="n"/>
      <c r="O68" s="71" t="n"/>
    </row>
    <row r="69" customFormat="1" s="72">
      <c r="C69" s="71" t="n"/>
      <c r="D69" s="71" t="n"/>
      <c r="E69" s="71" t="n"/>
      <c r="F69" s="71" t="n"/>
      <c r="G69" s="71" t="n"/>
      <c r="H69" s="71" t="n"/>
      <c r="I69" s="71" t="n"/>
      <c r="J69" s="71" t="n"/>
      <c r="K69" s="71" t="n"/>
      <c r="L69" s="71" t="n"/>
      <c r="M69" s="71" t="n"/>
      <c r="N69" s="71" t="n"/>
      <c r="O69" s="71" t="n"/>
    </row>
    <row r="70" hidden="1" customFormat="1" s="72">
      <c r="C70" s="71" t="n"/>
      <c r="D70" s="71" t="n"/>
      <c r="E70" s="71" t="n"/>
      <c r="F70" s="71" t="n"/>
      <c r="G70" s="71" t="n"/>
      <c r="H70" s="71" t="n"/>
      <c r="I70" s="71" t="n"/>
      <c r="J70" s="71" t="n"/>
      <c r="K70" s="71" t="n"/>
      <c r="L70" s="71" t="n"/>
      <c r="M70" s="71" t="n"/>
      <c r="N70" s="71" t="n"/>
      <c r="O70" s="71" t="n"/>
    </row>
    <row r="71" hidden="1" customFormat="1" s="72">
      <c r="C71" s="71" t="n"/>
      <c r="D71" s="71" t="n"/>
      <c r="E71" s="71" t="n"/>
      <c r="F71" s="71" t="n"/>
      <c r="G71" s="71" t="n"/>
      <c r="H71" s="71" t="n"/>
      <c r="I71" s="71" t="n"/>
      <c r="J71" s="71" t="n"/>
      <c r="K71" s="71" t="n"/>
      <c r="L71" s="71" t="n"/>
      <c r="M71" s="71" t="n"/>
      <c r="N71" s="71" t="n"/>
      <c r="O71" s="71" t="n"/>
    </row>
    <row r="72" hidden="1" customFormat="1" s="72">
      <c r="C72" s="71" t="n"/>
      <c r="D72" s="71" t="n"/>
      <c r="E72" s="71" t="n"/>
      <c r="F72" s="71" t="n"/>
      <c r="G72" s="71" t="n"/>
      <c r="H72" s="71" t="n"/>
      <c r="I72" s="71" t="n"/>
      <c r="J72" s="71" t="n"/>
      <c r="K72" s="71" t="n"/>
      <c r="L72" s="71" t="n"/>
      <c r="M72" s="71" t="n"/>
      <c r="N72" s="71" t="n"/>
      <c r="O72" s="71" t="n"/>
    </row>
    <row r="73" hidden="1" customFormat="1" s="72">
      <c r="C73" s="71" t="n"/>
      <c r="D73" s="71" t="n"/>
      <c r="E73" s="71" t="n"/>
      <c r="F73" s="71" t="n"/>
      <c r="G73" s="73" t="inlineStr">
        <is>
          <t>Estratégico</t>
        </is>
      </c>
      <c r="H73" s="74" t="n"/>
      <c r="I73" s="74" t="n"/>
      <c r="J73" s="73" t="inlineStr">
        <is>
          <t>Eficacia</t>
        </is>
      </c>
      <c r="K73" s="71" t="n"/>
      <c r="L73" s="71" t="n"/>
      <c r="M73" s="71" t="n"/>
      <c r="N73" s="71" t="n"/>
      <c r="O73" s="71" t="n"/>
    </row>
    <row r="74" hidden="1" customFormat="1" s="72">
      <c r="C74" s="71" t="n"/>
      <c r="D74" s="71" t="n"/>
      <c r="E74" s="71" t="n"/>
      <c r="F74" s="71" t="n"/>
      <c r="G74" s="73" t="inlineStr">
        <is>
          <t>Misional</t>
        </is>
      </c>
      <c r="H74" s="74" t="n"/>
      <c r="I74" s="74" t="n"/>
      <c r="J74" s="73" t="inlineStr">
        <is>
          <t>Eficiencia</t>
        </is>
      </c>
      <c r="K74" s="71" t="n"/>
      <c r="L74" s="71" t="n"/>
      <c r="M74" s="71" t="n"/>
      <c r="N74" s="71" t="n"/>
      <c r="O74" s="71" t="n"/>
    </row>
    <row r="75" hidden="1" customFormat="1" s="72">
      <c r="C75" s="71" t="n"/>
      <c r="D75" s="71" t="n"/>
      <c r="E75" s="71" t="n"/>
      <c r="F75" s="71" t="n"/>
      <c r="G75" s="73" t="inlineStr">
        <is>
          <t>Apoyo</t>
        </is>
      </c>
      <c r="H75" s="74" t="n"/>
      <c r="I75" s="74" t="n"/>
      <c r="J75" s="73" t="inlineStr">
        <is>
          <t>Acreditación</t>
        </is>
      </c>
      <c r="K75" s="71" t="n"/>
      <c r="L75" s="71" t="n"/>
      <c r="M75" s="71" t="n"/>
      <c r="N75" s="71" t="n"/>
      <c r="O75" s="71" t="n"/>
    </row>
    <row r="76" hidden="1" customFormat="1" s="72">
      <c r="C76" s="71" t="n"/>
      <c r="D76" s="71" t="n"/>
      <c r="E76" s="71" t="n"/>
      <c r="F76" s="71" t="n"/>
      <c r="G76" s="73" t="inlineStr">
        <is>
          <t>Seguimiento, Medición, Análisis y Evaluación</t>
        </is>
      </c>
      <c r="H76" s="74" t="n"/>
      <c r="I76" s="74" t="n"/>
      <c r="J76" s="73" t="inlineStr">
        <is>
          <t>Positiva</t>
        </is>
      </c>
      <c r="K76" s="71" t="n"/>
      <c r="L76" s="71" t="n"/>
      <c r="M76" s="71" t="n"/>
      <c r="N76" s="71" t="n"/>
      <c r="O76" s="71" t="n"/>
    </row>
    <row r="77" hidden="1" customFormat="1" s="72">
      <c r="C77" s="71" t="n"/>
      <c r="D77" s="71" t="n"/>
      <c r="E77" s="71" t="n"/>
      <c r="F77" s="71" t="n"/>
      <c r="G77" s="73" t="inlineStr">
        <is>
          <t>Direccionamiento Estratégico</t>
        </is>
      </c>
      <c r="H77" s="74" t="n"/>
      <c r="I77" s="74" t="n"/>
      <c r="J77" s="73" t="inlineStr">
        <is>
          <t>Negativa</t>
        </is>
      </c>
      <c r="K77" s="71" t="n"/>
      <c r="L77" s="71" t="n"/>
      <c r="M77" s="71" t="n"/>
      <c r="N77" s="71" t="n"/>
      <c r="O77" s="71" t="n"/>
    </row>
    <row r="78" hidden="1" customFormat="1" s="72">
      <c r="C78" s="71" t="n"/>
      <c r="D78" s="71" t="n"/>
      <c r="E78" s="71" t="n"/>
      <c r="F78" s="71" t="n"/>
      <c r="G78" s="73" t="inlineStr">
        <is>
          <t>Planeación Institucional</t>
        </is>
      </c>
      <c r="H78" s="74" t="n"/>
      <c r="I78" s="74" t="n"/>
      <c r="J78" s="73" t="inlineStr">
        <is>
          <t>Por Unidad Regional</t>
        </is>
      </c>
      <c r="K78" s="71" t="n"/>
      <c r="L78" s="71" t="n"/>
      <c r="M78" s="71" t="n"/>
      <c r="N78" s="71" t="n"/>
      <c r="O78" s="71" t="n"/>
    </row>
    <row r="79" hidden="1" customFormat="1" s="72">
      <c r="C79" s="71" t="n"/>
      <c r="D79" s="71" t="n"/>
      <c r="E79" s="71" t="n"/>
      <c r="F79" s="71" t="n"/>
      <c r="G79" s="73" t="inlineStr">
        <is>
          <t>Proyectos Especiales y Relaciones Interinstitucionales</t>
        </is>
      </c>
      <c r="H79" s="74" t="n"/>
      <c r="I79" s="74" t="n"/>
      <c r="J79" s="73" t="inlineStr">
        <is>
          <t>Por Facultad</t>
        </is>
      </c>
      <c r="K79" s="71" t="n"/>
      <c r="L79" s="71" t="n"/>
      <c r="M79" s="71" t="n"/>
      <c r="N79" s="71" t="n"/>
      <c r="O79" s="71" t="n"/>
    </row>
    <row r="80" hidden="1" customFormat="1" s="72">
      <c r="C80" s="71" t="n"/>
      <c r="D80" s="71" t="n"/>
      <c r="E80" s="71" t="n"/>
      <c r="F80" s="71" t="n"/>
      <c r="G80" s="73" t="inlineStr">
        <is>
          <t>Sistemas Integrados</t>
        </is>
      </c>
      <c r="H80" s="74" t="n"/>
      <c r="I80" s="74" t="n"/>
      <c r="J80" s="73" t="inlineStr">
        <is>
          <t>Por Programa Académico</t>
        </is>
      </c>
      <c r="K80" s="71" t="n"/>
      <c r="L80" s="71" t="n"/>
      <c r="M80" s="71" t="n"/>
      <c r="N80" s="71" t="n"/>
      <c r="O80" s="71" t="n"/>
    </row>
    <row r="81" hidden="1" customFormat="1" s="72">
      <c r="C81" s="71" t="n"/>
      <c r="D81" s="71" t="n"/>
      <c r="E81" s="71" t="n"/>
      <c r="F81" s="71" t="n"/>
      <c r="G81" s="73" t="inlineStr">
        <is>
          <t>Autoevaluación y Acreditación</t>
        </is>
      </c>
      <c r="H81" s="74" t="n"/>
      <c r="I81" s="74" t="n"/>
      <c r="J81" s="73" t="inlineStr">
        <is>
          <t>Por área</t>
        </is>
      </c>
      <c r="K81" s="71" t="n"/>
      <c r="L81" s="71" t="n"/>
      <c r="M81" s="71" t="n"/>
      <c r="N81" s="71" t="n"/>
      <c r="O81" s="71" t="n"/>
    </row>
    <row r="82" hidden="1" customFormat="1" s="72">
      <c r="C82" s="71" t="n"/>
      <c r="D82" s="71" t="n"/>
      <c r="E82" s="71" t="n"/>
      <c r="F82" s="71" t="n"/>
      <c r="G82" s="73" t="inlineStr">
        <is>
          <t>Comunicaciones</t>
        </is>
      </c>
      <c r="H82" s="74" t="n"/>
      <c r="I82" s="74" t="n"/>
      <c r="J82" s="73" t="inlineStr">
        <is>
          <t>Por Laboratorio</t>
        </is>
      </c>
      <c r="K82" s="71" t="n"/>
      <c r="L82" s="71" t="n"/>
      <c r="M82" s="71" t="n"/>
      <c r="N82" s="71" t="n"/>
      <c r="O82" s="71" t="n"/>
    </row>
    <row r="83" hidden="1" customFormat="1" s="72">
      <c r="C83" s="71" t="n"/>
      <c r="D83" s="71" t="n"/>
      <c r="E83" s="71" t="n"/>
      <c r="F83" s="71" t="n"/>
      <c r="G83" s="73" t="inlineStr">
        <is>
          <t>Formación y Aprendizaje</t>
        </is>
      </c>
      <c r="H83" s="74" t="n"/>
      <c r="I83" s="74" t="n"/>
      <c r="J83" s="73" t="inlineStr">
        <is>
          <t>Otros</t>
        </is>
      </c>
      <c r="K83" s="71" t="n"/>
      <c r="L83" s="71" t="n"/>
      <c r="M83" s="71" t="n"/>
      <c r="N83" s="71" t="n"/>
      <c r="O83" s="71" t="n"/>
    </row>
    <row r="84" hidden="1" customFormat="1" s="72">
      <c r="C84" s="71" t="n"/>
      <c r="D84" s="71" t="n"/>
      <c r="E84" s="71" t="n"/>
      <c r="F84" s="71" t="n"/>
      <c r="G84" s="73" t="inlineStr">
        <is>
          <t>Ciencia, Tecnología e Innovación</t>
        </is>
      </c>
      <c r="H84" s="74" t="n"/>
      <c r="I84" s="74" t="n"/>
      <c r="J84" s="73" t="inlineStr">
        <is>
          <t>No Aplica</t>
        </is>
      </c>
      <c r="K84" s="71" t="n"/>
      <c r="L84" s="71" t="n"/>
      <c r="M84" s="71" t="n"/>
      <c r="N84" s="71" t="n"/>
      <c r="O84" s="71" t="n"/>
    </row>
    <row r="85" hidden="1">
      <c r="G85" s="73" t="inlineStr">
        <is>
          <t>Interacción Social Universitaria</t>
        </is>
      </c>
      <c r="H85" s="74" t="n"/>
      <c r="I85" s="74" t="n"/>
      <c r="J85" s="74" t="n"/>
      <c r="K85" s="71" t="n"/>
      <c r="L85" s="71" t="n"/>
    </row>
    <row r="86" hidden="1">
      <c r="G86" s="73" t="inlineStr">
        <is>
          <t>Bienestar Universitario</t>
        </is>
      </c>
      <c r="H86" s="74" t="n"/>
      <c r="I86" s="74" t="n"/>
      <c r="J86" s="74" t="n"/>
      <c r="K86" s="71" t="n"/>
      <c r="L86" s="71" t="n"/>
    </row>
    <row r="87" hidden="1">
      <c r="G87" s="73" t="inlineStr">
        <is>
          <t>Admisiones y Registro</t>
        </is>
      </c>
      <c r="H87" s="74" t="n"/>
      <c r="I87" s="74" t="n"/>
      <c r="J87" s="74" t="n"/>
      <c r="K87" s="71" t="n"/>
      <c r="L87" s="71" t="n"/>
    </row>
    <row r="88" hidden="1">
      <c r="G88" s="73" t="inlineStr">
        <is>
          <t>Graduados</t>
        </is>
      </c>
      <c r="H88" s="74" t="n"/>
      <c r="I88" s="74" t="n"/>
      <c r="J88" s="74" t="n"/>
      <c r="K88" s="71" t="n"/>
      <c r="L88" s="71" t="n"/>
    </row>
    <row r="89" hidden="1">
      <c r="G89" s="73" t="inlineStr">
        <is>
          <t>Dialogando con el Mundo</t>
        </is>
      </c>
      <c r="H89" s="74" t="n"/>
      <c r="I89" s="74" t="n"/>
      <c r="J89" s="74" t="n"/>
      <c r="K89" s="71" t="n"/>
      <c r="L89" s="71" t="n"/>
    </row>
    <row r="90" hidden="1">
      <c r="G90" s="73" t="inlineStr">
        <is>
          <t>Talento Humano</t>
        </is>
      </c>
      <c r="H90" s="74" t="n"/>
      <c r="I90" s="74" t="n"/>
      <c r="J90" s="74" t="n"/>
      <c r="K90" s="71" t="n"/>
      <c r="L90" s="71" t="n"/>
    </row>
    <row r="91" hidden="1">
      <c r="G91" s="73" t="inlineStr">
        <is>
          <t>Jurídica</t>
        </is>
      </c>
      <c r="H91" s="74" t="n"/>
      <c r="I91" s="74" t="n"/>
      <c r="J91" s="74" t="n"/>
      <c r="K91" s="71" t="n"/>
      <c r="L91" s="71" t="n"/>
    </row>
    <row r="92" hidden="1">
      <c r="G92" s="73" t="inlineStr">
        <is>
          <t>Financiera</t>
        </is>
      </c>
      <c r="H92" s="74" t="n"/>
      <c r="I92" s="74" t="n"/>
      <c r="J92" s="74" t="n"/>
      <c r="K92" s="71" t="n"/>
      <c r="L92" s="71" t="n"/>
    </row>
    <row r="93" hidden="1">
      <c r="G93" s="73" t="inlineStr">
        <is>
          <t>Sistemas y Tecnología</t>
        </is>
      </c>
      <c r="H93" s="74" t="n"/>
      <c r="I93" s="74" t="n"/>
      <c r="J93" s="74" t="n"/>
      <c r="K93" s="71" t="n"/>
      <c r="L93" s="71" t="n"/>
    </row>
    <row r="94" hidden="1">
      <c r="G94" s="73" t="inlineStr">
        <is>
          <t>Bienes y Servicios</t>
        </is>
      </c>
      <c r="H94" s="74" t="n"/>
      <c r="I94" s="74" t="n"/>
      <c r="J94" s="74" t="n"/>
      <c r="K94" s="71" t="n"/>
      <c r="L94" s="71" t="n"/>
    </row>
    <row r="95" hidden="1">
      <c r="G95" s="73" t="inlineStr">
        <is>
          <t>Documental</t>
        </is>
      </c>
      <c r="H95" s="74" t="n"/>
      <c r="I95" s="74" t="n"/>
      <c r="J95" s="74" t="n"/>
    </row>
    <row r="96" hidden="1">
      <c r="G96" s="73" t="inlineStr">
        <is>
          <t>Apoyo Académico</t>
        </is>
      </c>
      <c r="H96" s="74" t="n"/>
      <c r="I96" s="74" t="n"/>
      <c r="J96" s="74" t="n"/>
    </row>
    <row r="97" hidden="1">
      <c r="G97" s="73" t="inlineStr">
        <is>
          <t>Control Interno</t>
        </is>
      </c>
      <c r="H97" s="74" t="n"/>
      <c r="I97" s="74" t="n"/>
      <c r="J97" s="74" t="n"/>
    </row>
    <row r="98" hidden="1">
      <c r="G98" s="73" t="inlineStr">
        <is>
          <t>Control Disciplinario</t>
        </is>
      </c>
      <c r="H98" s="74" t="n"/>
      <c r="I98" s="74" t="n"/>
      <c r="J98" s="74" t="n"/>
    </row>
    <row r="99" hidden="1">
      <c r="G99" s="73" t="inlineStr">
        <is>
          <t>Servicio de Atención al Ciudadano</t>
        </is>
      </c>
      <c r="H99" s="74" t="n"/>
      <c r="I99" s="74" t="n"/>
      <c r="J99" s="74" t="n"/>
    </row>
    <row r="100" hidden="1"/>
    <row r="101" hidden="1"/>
    <row r="102" hidden="1"/>
  </sheetData>
  <sheetProtection selectLockedCells="0" selectUnlockedCells="0" algorithmName="SHA-512" sheet="1" objects="1" insertRows="0" insertHyperlinks="1" autoFilter="1" scenarios="1" formatColumns="0" deleteColumns="1" insertColumns="1" pivotTables="1" deleteRows="0" formatCells="0" saltValue="9CaEw41JcIN4T/c6cAldeQ==" formatRows="0" sort="1" spinCount="100000" hashValue="BmyS+gVVzmUaoFTkbnH6OE0YCSUL+Y7dlqNPDVDNw5dX4GteXIC+lX5UAvs6bIJkvccVAf4BGixs2aW7PB2weQ=="/>
  <mergeCells count="89">
    <mergeCell ref="L17:M17"/>
    <mergeCell ref="C61:F61"/>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G61:J61"/>
    <mergeCell ref="K12:O12"/>
    <mergeCell ref="C64:O64"/>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K61:O61"/>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13:O13" showDropDown="0" showInputMessage="1" showErrorMessage="1" allowBlank="1" type="list">
      <formula1>$G$77:$G$99</formula1>
    </dataValidation>
    <dataValidation sqref="E12:H12" showDropDown="0" showInputMessage="1" showErrorMessage="1" allowBlank="1" type="list">
      <formula1>$G$73:$G$76</formula1>
    </dataValidation>
    <dataValidation sqref="J17:K17" showDropDown="0" showInputMessage="1" showErrorMessage="1" allowBlank="1" type="list">
      <formula1>$J$73:$J$75</formula1>
    </dataValidation>
    <dataValidation sqref="J20:K22" showDropDown="0" showInputMessage="1" showErrorMessage="1" allowBlank="1" type="list">
      <formula1>$J$78:$J$84</formula1>
    </dataValidation>
    <dataValidation sqref="E20:G22" showDropDown="0" showInputMessage="1" showErrorMessage="1" allowBlank="1" type="list">
      <formula1>$J$76:$J$77</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40"/>
  <rowBreaks count="1" manualBreakCount="1">
    <brk id="64" min="0" max="15" man="1"/>
  </rowBreaks>
  <drawing xmlns:r="http://schemas.openxmlformats.org/officeDocument/2006/relationships" r:id="rId1"/>
  <legacyDrawing xmlns:r="http://schemas.openxmlformats.org/officeDocument/2006/relationships" r:id="anysvml"/>
</worksheet>
</file>

<file path=xl/worksheets/sheet5.xml><?xml version="1.0" encoding="utf-8"?>
<worksheet xmlns="http://schemas.openxmlformats.org/spreadsheetml/2006/main">
  <sheetPr codeName="Hoja3">
    <tabColor rgb="FF0F3D38"/>
    <outlinePr summaryBelow="1" summaryRight="1"/>
    <pageSetUpPr/>
  </sheetPr>
  <dimension ref="B2:P29"/>
  <sheetViews>
    <sheetView view="pageBreakPreview" zoomScaleNormal="55" zoomScaleSheetLayoutView="100" workbookViewId="0">
      <selection activeCell="D10" sqref="D10"/>
    </sheetView>
  </sheetViews>
  <sheetFormatPr baseColWidth="10" defaultColWidth="11.42578125" defaultRowHeight="14.25"/>
  <cols>
    <col width="5.42578125" customWidth="1" style="35" min="1" max="1"/>
    <col width="13.28515625" customWidth="1" style="85" min="2" max="2"/>
    <col width="64" customWidth="1" style="86" min="3" max="3"/>
    <col width="34" customWidth="1" style="63" min="4" max="4"/>
    <col width="39.140625" bestFit="1" customWidth="1" style="63" min="5" max="5"/>
    <col width="11.42578125" customWidth="1" style="35" min="6" max="16384"/>
  </cols>
  <sheetData>
    <row r="1" ht="15" customFormat="1" customHeight="1" s="84"/>
    <row r="2" ht="22.5" customFormat="1" customHeight="1" s="84">
      <c r="B2" s="291" t="n"/>
      <c r="C2" s="292" t="inlineStr">
        <is>
          <t>MACROPROCESO ESTRATÉGICO</t>
        </is>
      </c>
      <c r="D2" s="356" t="n"/>
      <c r="E2" s="87" t="inlineStr">
        <is>
          <t>CÓDIGO: ESGr027</t>
        </is>
      </c>
    </row>
    <row r="3" ht="24" customFormat="1" customHeight="1" s="84">
      <c r="B3" s="382" t="n"/>
      <c r="C3" s="292" t="inlineStr">
        <is>
          <t>PROCESO GESTIÓN SISTEMAS INTEGRADOS - CALIDAD</t>
        </is>
      </c>
      <c r="D3" s="356" t="n"/>
      <c r="E3" s="218" t="inlineStr">
        <is>
          <t>VERSIÓN: 10</t>
        </is>
      </c>
    </row>
    <row r="4" ht="16.5" customFormat="1" customHeight="1" s="84">
      <c r="B4" s="382" t="n"/>
      <c r="C4" s="416" t="inlineStr">
        <is>
          <t>MATRIZ Y FICHA DE MEDICIÓN DE INDICADORES Y SEGUIMIENTO A LOS PROCESOS DE GESTIÓN</t>
        </is>
      </c>
      <c r="D4" s="353" t="n"/>
      <c r="E4" s="87" t="inlineStr">
        <is>
          <t>VIGENCIA: 2026-02-26</t>
        </is>
      </c>
    </row>
    <row r="5" ht="15" customFormat="1" customHeight="1" s="84">
      <c r="B5" s="374" t="n"/>
      <c r="C5" s="361" t="n"/>
      <c r="D5" s="362" t="n"/>
      <c r="E5" s="218" t="inlineStr">
        <is>
          <t>PÁGINA: 4 de 4</t>
        </is>
      </c>
    </row>
    <row r="6" ht="15" customFormat="1" customHeight="1" s="84">
      <c r="B6" s="35" t="n"/>
      <c r="C6" s="35" t="n"/>
      <c r="D6" s="35" t="n"/>
      <c r="E6" s="35" t="n"/>
    </row>
    <row r="7" ht="15" customFormat="1" customHeight="1" s="84">
      <c r="B7" s="298" t="inlineStr">
        <is>
          <t>CONTROL DE ACTUALIZACIONES</t>
        </is>
      </c>
      <c r="C7" s="362" t="n"/>
      <c r="D7" s="362" t="n"/>
      <c r="E7" s="362" t="n"/>
    </row>
    <row r="8" ht="18" customHeight="1">
      <c r="B8" s="89" t="inlineStr">
        <is>
          <t>FECHA</t>
        </is>
      </c>
      <c r="C8" s="90" t="inlineStr">
        <is>
          <t>DESCRIPCIÓN DE LA ACTUALIZACIÓN</t>
        </is>
      </c>
      <c r="D8" s="90" t="inlineStr">
        <is>
          <t>RESPONSABLE</t>
        </is>
      </c>
      <c r="E8" s="90" t="inlineStr">
        <is>
          <t>CARGO</t>
        </is>
      </c>
    </row>
    <row r="9" ht="57" customHeight="1">
      <c r="B9" s="20" t="n">
        <v>44742</v>
      </c>
      <c r="C9" s="103" t="inlineStr">
        <is>
          <t>Se realizó el ajuste en la estructura del indicador AAA-2 Calibración de equipo y elementos educativos de investigación, para que la frecuencia de medición se realice de manera semestral</t>
        </is>
      </c>
      <c r="D9" s="104" t="inlineStr">
        <is>
          <t>María de los Ángeles Franco Ortiz</t>
        </is>
      </c>
      <c r="E9" s="22" t="inlineStr">
        <is>
          <t>Jefe de Apoyo Académico</t>
        </is>
      </c>
    </row>
    <row r="10" ht="159.75" customHeight="1">
      <c r="B10" s="105" t="n">
        <v>45000</v>
      </c>
      <c r="C10" s="106" t="inlineStr">
        <is>
          <t>AAA-1 Se ajusta dentro de la formula el denominador "Número total de licencias adquiridas"
AAA-5 Se ajusta el denominador de la formula " Total de Elementos Educativos que Requieren Mantenimiento de acuerdo a Priorización".
AAA-6 Dado el comportamiento del indicador el proceso lo inactiva para la vigencia 2023.
AAA-9 Se ajusta la formula del indicador Elementos educativos adquiridos para la academia*100 / Total de elementos educativos priorizados requeridos por la academia (solicitudes vigencia anterior).</t>
        </is>
      </c>
      <c r="D10" s="104" t="inlineStr">
        <is>
          <t>María de los Ángeles Franco Ortiz</t>
        </is>
      </c>
      <c r="E10" s="22" t="inlineStr">
        <is>
          <t>Jefe de Apoyo Académico</t>
        </is>
      </c>
    </row>
    <row r="11" ht="142.5" customHeight="1">
      <c r="B11" s="20" t="n">
        <v>45117</v>
      </c>
      <c r="C11" s="106" t="inlineStr">
        <is>
          <t>De conformidad con la decisión tomada en sesión extraordinaria del Comité SAC, del 04 de julio de 2023, "Los miembros del Comité SAC aprobaron por unanimidad, transferir del proceso Formación y Aprendizaje al proceso de Apoyo Académico los indicadores:  MFA-18 - Recursos de apoyo (Usabilidad de laboratorios) y MFA-19 - Usabilidad de recursos bibliográficos (bases de datos, libros impresos y digitales)." Quedando identificados como lo tenía el proceso, el pasado 25/05/2021, indicador AAA-11 e AAA-12 respectivamente. La medición se llevará a partir del I semestre de 2023.</t>
        </is>
      </c>
      <c r="D11" s="104" t="inlineStr">
        <is>
          <t>María de los Ángeles Franco Ortiz</t>
        </is>
      </c>
      <c r="E11" s="22" t="inlineStr">
        <is>
          <t>Jefe de Apoyo Académico</t>
        </is>
      </c>
    </row>
    <row r="12">
      <c r="B12" s="20" t="n">
        <v>45341</v>
      </c>
      <c r="C12" s="417" t="inlineStr">
        <is>
          <t xml:space="preserve">AAA-1 Al ser un indicador de Acreditación es necesario seguirlo midiendo, a pesar de los buenos resultados obtenidos en la vigencia anterior y también al no poder aumentar la meta. Es importante seguir con la medición del indicador al ser una actividad crítica para el proceso.
AAA-2 Se ajusta en la formula el denominador, quedando de la siguiente manera: Total equipos validados por la Unidad de Apoyo Académico, de acuerdo a lo reportado por la Dirección de Investigación y con presupuesto asignado. Es importante seguir con la medición del indicador al ser una actividad crítica para el proceso.
AAA-5 Se incluye la Segregación para este indicador a Unidad Regional, al ser responsabilidad también de seccionales y extensiones el mantenimiento de los Elementos Educativos asignados. Se sugiere al proceso realizar las socializaciones de la metodología y los lineamientos a seccionales y extensiones para la medición de este indicador. Al igual que seguir con la priorización de los mantenimientos a realizar, para no afectar el resultado de la medición. 
AAA-11 Recursos de apoyo - Usabilidad de laboratorios, durante el 2023 cumplió la meta establecida, sin embargo se inactiva por presentarse duplicidad en la medición, al realizarse también en el Plan de Acción con el indicador de "Usabilidad de Espacios Académicos" en los cuales están inmersos los laboratorios.
AAA-12 Usabilidad de recursos bibliográficos, (bases de datos, libros impresos y digitales), durante el 2023 cumplió la meta establecida, sin embargo se inactiva por presentarse duplicidad en la medición, al realizarse también en el Plan de Acción con los indicadores: Incrementar en un 25% el alcance a la comunidad universitaria de los recursos y servicios de formación y asesoría en todas las unidades regionales, Ejecución 100% de los recursos asignados al CGCA, Alcanzar un 90% de percepción favorable en la atención y pertinencia de los recursos bibliográficos y Implementar y valorar una (1) experiencia cultural por unidad regional que permita aumentar en un 20% el número de usuarios que consultan recursos bibliográficos.  En el cual se puede evidenciar que estan inmersos la usabilidad de los recursos bibliográficos.    </t>
        </is>
      </c>
      <c r="D12" s="104" t="inlineStr">
        <is>
          <t>María de los Ángeles Franco Ortiz</t>
        </is>
      </c>
      <c r="E12" s="305" t="inlineStr">
        <is>
          <t>Jefe de Apoyo Académico</t>
        </is>
      </c>
    </row>
    <row r="13">
      <c r="B13" s="418" t="n"/>
      <c r="C13" s="418" t="n"/>
      <c r="D13" s="418" t="n"/>
      <c r="E13" s="419" t="n"/>
    </row>
    <row r="14" ht="409.5" customHeight="1">
      <c r="B14" s="23" t="n">
        <v>45707</v>
      </c>
      <c r="C14" s="25" t="inlineStr">
        <is>
          <t xml:space="preserve">AAA-1: Al ser un indicador de Acreditación es necesario seguirlo midiendo, a pesar de los buenos resultados obtenidos en la vigencia anterior y también al no poder aumentar la meta. Se complementa el nombre del indicador de "Disponibilidad de Software Académicos" a "Disponibilidad de Software Académicos de la unidad de apoyo academico", se ajusta origen de datos denominador a "Plataforma Gestasoft -SIS-Modulo Unidad apoyo Academico".
AAA-2: La Dirección de Investigación acepta y se adhiere a la decisión tomada por el Comité SAC el 24 de diciembre de 2024 “Los miembros del Comité SAC aprobaron por unanimidad mantener el indicador Calibración de equipos y elementos educativos de investigación, así como los recursos para la vigencia 2025 en la Unidad de Apoyo Académico, quedando como tarea en la proyección del presupuesto, trabajar de manera conjunta con la Dirección de Investigación para trasladar el indicador y asignar los recursos a investigación, con base en la información que entregue la Unidad de Apoyo Académico para la proyección del 2026".
AAA-5: Continua la meta del 100%, se agrega segregación a Unidades Regionales, se actualiza la escala de valoración &gt; a 100% Excelente. 
AAA-9: Se ajusta origen de datos de "Aplicativo Apoyo Académico" a "Plataforma Gestasoft -SIS-Modulo Unidad apoyo Academico", se actualiza la escala de valoración &gt; a 100% Excelente. 
</t>
        </is>
      </c>
      <c r="D14" s="107" t="inlineStr">
        <is>
          <t>María de los Ángeles Franco Ortiz</t>
        </is>
      </c>
      <c r="E14" s="108" t="inlineStr">
        <is>
          <t>Lider Proceso de Gestión Apoyo Académico</t>
        </is>
      </c>
    </row>
    <row r="15" ht="142.5" customHeight="1">
      <c r="B15" s="23" t="n">
        <v>46097</v>
      </c>
      <c r="C15" s="25" t="inlineStr">
        <is>
          <t>Se realiza traslado de indicador "Calibración de equipos y elementos educativos de investigación" de Apoyo Académico a la Dirección de Investigación Universitaria, con el fin de que dicho indicador sea 
medido y gestionado por esta última durante la vigencia 2026, en razón del cumpimiento a las oportunidades de mejora derivadas de la Revisión por la Dirección en el año 2023, especificamente el desarrollo de la Oportunidad de mejora No. 35, así como a la decisión adoptada en la sesión extraordinaria del Comité SAC, llevada a cabo el 24 de diciembre de 2024.</t>
        </is>
      </c>
      <c r="D15" s="24" t="n"/>
      <c r="E15" s="24" t="n"/>
    </row>
    <row r="16">
      <c r="B16" s="23" t="n"/>
      <c r="C16" s="25" t="n"/>
      <c r="D16" s="24" t="n"/>
      <c r="E16" s="24" t="n"/>
    </row>
    <row r="17">
      <c r="B17" s="23" t="n"/>
      <c r="C17" s="26" t="n"/>
      <c r="D17" s="24" t="n"/>
      <c r="E17" s="24" t="n"/>
    </row>
    <row r="18">
      <c r="B18" s="23" t="n"/>
      <c r="C18" s="27" t="n"/>
      <c r="D18" s="24" t="n"/>
      <c r="E18" s="24" t="n"/>
    </row>
    <row r="19">
      <c r="B19" s="23" t="n"/>
      <c r="C19" s="27" t="n"/>
      <c r="D19" s="24" t="n"/>
      <c r="E19" s="24" t="n"/>
    </row>
    <row r="20">
      <c r="B20" s="23" t="n"/>
      <c r="C20" s="27" t="n"/>
      <c r="D20" s="24" t="n"/>
      <c r="E20" s="24" t="n"/>
    </row>
    <row r="21">
      <c r="B21" s="20" t="n"/>
      <c r="C21" s="21" t="n"/>
      <c r="D21" s="22" t="n"/>
      <c r="E21" s="22" t="n"/>
    </row>
    <row r="22">
      <c r="B22" s="20" t="n"/>
      <c r="C22" s="26" t="n"/>
      <c r="D22" s="22" t="n"/>
      <c r="E22" s="22" t="n"/>
    </row>
    <row r="23" ht="16.5" customHeight="1">
      <c r="B23" s="20" t="n"/>
      <c r="C23" s="21" t="n"/>
      <c r="D23" s="22" t="n"/>
      <c r="E23" s="22" t="n"/>
    </row>
    <row r="26" ht="55.5" customHeight="1">
      <c r="B26" s="109" t="inlineStr">
        <is>
          <t xml:space="preserve">Diagonal 18 No. 20-29 Fusagasugá – Cundinamarca
Teléfono (601)  8281483 Línea Gratuita 018000180414
www.ucundinamarca.edu.co   E-mail:  info@ucundinamarca.edu.co
NIT: 890.680.062-2                                                                             </t>
        </is>
      </c>
      <c r="F26" s="82" t="n"/>
      <c r="G26" s="82" t="n"/>
      <c r="H26" s="82" t="n"/>
      <c r="I26" s="82" t="n"/>
      <c r="J26" s="82" t="n"/>
      <c r="K26" s="82" t="n"/>
      <c r="L26" s="82" t="n"/>
      <c r="M26" s="82" t="n"/>
      <c r="N26" s="82" t="n"/>
      <c r="O26" s="82" t="n"/>
      <c r="P26" s="82" t="n"/>
    </row>
    <row r="27" ht="14.25" customHeight="1">
      <c r="F27" s="83" t="n"/>
      <c r="G27" s="83" t="n"/>
      <c r="H27" s="83" t="n"/>
      <c r="I27" s="83" t="n"/>
      <c r="J27" s="83" t="n"/>
      <c r="K27" s="83" t="n"/>
      <c r="L27" s="83" t="n"/>
      <c r="M27" s="83" t="n"/>
      <c r="N27" s="83" t="n"/>
      <c r="O27" s="83" t="n"/>
      <c r="P27" s="83" t="n"/>
    </row>
    <row r="29" ht="39.75" customHeight="1">
      <c r="B29" s="110" t="inlineStr">
        <is>
          <t>Documento controlado por el Sistema de Gestión de la Calidad
Asegúrese que corresponde a la última versión consultando el Portal Institucional</t>
        </is>
      </c>
    </row>
  </sheetData>
  <sheetProtection selectLockedCells="0" selectUnlockedCells="0" algorithmName="SHA-512" sheet="1" objects="1" insertRows="0" insertHyperlinks="1" autoFilter="1" scenarios="1" formatColumns="0" deleteColumns="1" insertColumns="1" pivotTables="1" deleteRows="0" formatCells="0" saltValue="0jnEiIWBJ55b4h0SDLhK+w==" formatRows="0" sort="1" spinCount="100000" hashValue="T09XTjTAB5kscvpfQNOljA95UsBj3q0NsEnX9XO4s+KWR6D9K7OTAxAILXbv8gg4LNtZHnIn17xQF15D1BFJFQ=="/>
  <mergeCells count="11">
    <mergeCell ref="B26:E26"/>
    <mergeCell ref="C4:D5"/>
    <mergeCell ref="C2:D2"/>
    <mergeCell ref="B2:B5"/>
    <mergeCell ref="B12:B13"/>
    <mergeCell ref="E12:E13"/>
    <mergeCell ref="C12:C13"/>
    <mergeCell ref="B29:E29"/>
    <mergeCell ref="B7:E7"/>
    <mergeCell ref="D12:D13"/>
    <mergeCell ref="C3:D3"/>
  </mergeCells>
  <pageMargins left="0.7" right="0.7" top="0.75" bottom="0.75" header="0.3" footer="0.3"/>
  <pageSetup orientation="portrait" paperSize="9" scale="52"/>
  <drawing xmlns:r="http://schemas.openxmlformats.org/officeDocument/2006/relationships" r:id="rId1"/>
</worksheet>
</file>

<file path=xl/worksheets/sheet6.xml><?xml version="1.0" encoding="utf-8"?>
<worksheet xmlns="http://schemas.openxmlformats.org/spreadsheetml/2006/main">
  <sheetPr codeName="Hoja4">
    <outlinePr summaryBelow="1" summaryRight="1"/>
    <pageSetUpPr/>
  </sheetPr>
  <dimension ref="B2:R38"/>
  <sheetViews>
    <sheetView view="pageBreakPreview" zoomScale="70" zoomScaleNormal="100" zoomScaleSheetLayoutView="70" workbookViewId="0">
      <selection activeCell="K19" sqref="K19:P19"/>
    </sheetView>
  </sheetViews>
  <sheetFormatPr baseColWidth="10" defaultColWidth="11.42578125" defaultRowHeight="15"/>
  <cols>
    <col width="4.140625" customWidth="1" style="2" min="1" max="1"/>
    <col width="11.42578125" customWidth="1" style="2" min="2" max="2"/>
    <col width="3.42578125" customWidth="1" style="2" min="3" max="3"/>
    <col width="7.42578125" customWidth="1" style="2" min="4" max="4"/>
    <col width="8.5703125" customWidth="1" style="2" min="5" max="5"/>
    <col width="3.85546875" customWidth="1" style="2" min="6" max="8"/>
    <col width="5.5703125" customWidth="1" style="2" min="9" max="10"/>
    <col width="11.42578125" customWidth="1" style="2" min="11" max="15"/>
    <col width="16.7109375" customWidth="1" style="2" min="16" max="16"/>
    <col width="5" customWidth="1" style="2" min="17" max="17"/>
    <col width="11.42578125" customWidth="1" style="2" min="18" max="16384"/>
  </cols>
  <sheetData>
    <row r="2" ht="15.75" customHeight="1">
      <c r="B2" s="339" t="n"/>
      <c r="C2" s="340" t="inlineStr">
        <is>
          <t>MACROPROCESO ESTRATÉGICO</t>
        </is>
      </c>
      <c r="D2" s="356" t="n"/>
      <c r="E2" s="356" t="n"/>
      <c r="F2" s="356" t="n"/>
      <c r="G2" s="356" t="n"/>
      <c r="H2" s="356" t="n"/>
      <c r="I2" s="356" t="n"/>
      <c r="J2" s="356" t="n"/>
      <c r="K2" s="356" t="n"/>
      <c r="L2" s="356" t="n"/>
      <c r="M2" s="356" t="n"/>
      <c r="N2" s="356" t="n"/>
      <c r="O2" s="342" t="inlineStr">
        <is>
          <t>CÓDIGO: ESGF027</t>
        </is>
      </c>
      <c r="P2" s="420" t="n"/>
      <c r="Q2" s="1" t="n"/>
      <c r="R2" s="1" t="n"/>
    </row>
    <row r="3" ht="15.75" customHeight="1">
      <c r="B3" s="382" t="n"/>
      <c r="C3" s="340" t="inlineStr">
        <is>
          <t>PROCESO GESTIÓN SISTEMAS INTEGRADOS - CALIDAD</t>
        </is>
      </c>
      <c r="D3" s="356" t="n"/>
      <c r="E3" s="356" t="n"/>
      <c r="F3" s="356" t="n"/>
      <c r="G3" s="356" t="n"/>
      <c r="H3" s="356" t="n"/>
      <c r="I3" s="356" t="n"/>
      <c r="J3" s="356" t="n"/>
      <c r="K3" s="356" t="n"/>
      <c r="L3" s="356" t="n"/>
      <c r="M3" s="356" t="n"/>
      <c r="N3" s="356" t="n"/>
      <c r="O3" s="342" t="inlineStr">
        <is>
          <t>VERSIÓN: 10</t>
        </is>
      </c>
      <c r="P3" s="420" t="n"/>
      <c r="Q3" s="1" t="n"/>
      <c r="R3" s="1" t="n"/>
    </row>
    <row r="4" ht="16.5" customHeight="1">
      <c r="B4" s="382" t="n"/>
      <c r="C4" s="340" t="inlineStr">
        <is>
          <t>MATRIZ Y FICHA DE MEDICIÓN DE INDICADORES Y SEGUIMIENTO A LOS PROCESOS DE GESTIÓN</t>
        </is>
      </c>
      <c r="D4" s="353" t="n"/>
      <c r="E4" s="353" t="n"/>
      <c r="F4" s="353" t="n"/>
      <c r="G4" s="353" t="n"/>
      <c r="H4" s="353" t="n"/>
      <c r="I4" s="353" t="n"/>
      <c r="J4" s="353" t="n"/>
      <c r="K4" s="353" t="n"/>
      <c r="L4" s="353" t="n"/>
      <c r="M4" s="353" t="n"/>
      <c r="N4" s="353" t="n"/>
      <c r="O4" s="347" t="inlineStr">
        <is>
          <t>VIGENCIA: 2026-02-26</t>
        </is>
      </c>
      <c r="P4" s="420" t="n"/>
      <c r="Q4" s="1" t="n"/>
      <c r="R4" s="1" t="n"/>
    </row>
    <row r="5" ht="15" customHeight="1">
      <c r="B5" s="374" t="n"/>
      <c r="C5" s="361" t="n"/>
      <c r="D5" s="362" t="n"/>
      <c r="E5" s="362" t="n"/>
      <c r="F5" s="362" t="n"/>
      <c r="G5" s="362" t="n"/>
      <c r="H5" s="362" t="n"/>
      <c r="I5" s="362" t="n"/>
      <c r="J5" s="362" t="n"/>
      <c r="K5" s="362" t="n"/>
      <c r="L5" s="362" t="n"/>
      <c r="M5" s="362" t="n"/>
      <c r="N5" s="362" t="n"/>
      <c r="O5" s="342" t="inlineStr">
        <is>
          <t>PÁGINA: 5 de 5</t>
        </is>
      </c>
      <c r="P5" s="420" t="n"/>
      <c r="Q5" s="1" t="n"/>
      <c r="R5" s="1" t="n"/>
    </row>
    <row r="6">
      <c r="B6" s="1" t="n"/>
      <c r="C6" s="1" t="n"/>
      <c r="D6" s="1" t="n"/>
      <c r="E6" s="1" t="n"/>
      <c r="F6" s="1" t="n"/>
      <c r="G6" s="1" t="n"/>
      <c r="H6" s="1" t="n"/>
      <c r="I6" s="1" t="n"/>
      <c r="J6" s="1" t="n"/>
      <c r="K6" s="1" t="n"/>
      <c r="L6" s="1" t="n"/>
      <c r="M6" s="1" t="n"/>
      <c r="N6" s="1" t="n"/>
      <c r="O6" s="1" t="n"/>
      <c r="P6" s="1" t="n"/>
      <c r="Q6" s="1" t="n"/>
      <c r="R6" s="1" t="n"/>
    </row>
    <row r="7">
      <c r="B7" s="3" t="n">
        <v>13.1</v>
      </c>
      <c r="C7" s="1" t="n"/>
      <c r="D7" s="1" t="n"/>
      <c r="E7" s="1" t="n"/>
      <c r="F7" s="1" t="n"/>
      <c r="G7" s="1" t="n"/>
      <c r="H7" s="1" t="n"/>
      <c r="I7" s="1" t="n"/>
      <c r="J7" s="1" t="n"/>
      <c r="K7" s="1" t="n"/>
      <c r="L7" s="1" t="n"/>
      <c r="M7" s="1" t="n"/>
      <c r="N7" s="1" t="n"/>
      <c r="O7" s="1" t="n"/>
      <c r="P7" s="1" t="n"/>
      <c r="Q7" s="1" t="n"/>
      <c r="R7" s="1" t="n"/>
    </row>
    <row r="8">
      <c r="B8" s="3" t="n"/>
      <c r="C8" s="1" t="n"/>
      <c r="D8" s="1" t="n"/>
      <c r="E8" s="1" t="n"/>
      <c r="F8" s="1" t="n"/>
      <c r="G8" s="1" t="n"/>
      <c r="H8" s="1" t="n"/>
      <c r="I8" s="1" t="n"/>
      <c r="J8" s="1" t="n"/>
      <c r="K8" s="1" t="n"/>
      <c r="L8" s="1" t="n"/>
      <c r="M8" s="1" t="n"/>
      <c r="N8" s="1" t="n"/>
      <c r="O8" s="1" t="n"/>
      <c r="P8" s="1" t="n"/>
      <c r="Q8" s="1" t="n"/>
      <c r="R8" s="1" t="n"/>
    </row>
    <row r="9">
      <c r="B9" s="330" t="inlineStr">
        <is>
          <t>VERSIÓN</t>
        </is>
      </c>
      <c r="C9" s="421" t="n"/>
      <c r="D9" s="331" t="inlineStr">
        <is>
          <t>FECHA DE APROBACIÓN</t>
        </is>
      </c>
      <c r="E9" s="422" t="n"/>
      <c r="F9" s="422" t="n"/>
      <c r="G9" s="422" t="n"/>
      <c r="H9" s="422" t="n"/>
      <c r="I9" s="422" t="n"/>
      <c r="J9" s="420" t="n"/>
      <c r="K9" s="331" t="inlineStr">
        <is>
          <t>DESCRIPCIÓN DEL CAMBIO</t>
        </is>
      </c>
      <c r="L9" s="423" t="n"/>
      <c r="M9" s="423" t="n"/>
      <c r="N9" s="423" t="n"/>
      <c r="O9" s="423" t="n"/>
      <c r="P9" s="421" t="n"/>
    </row>
    <row r="10">
      <c r="B10" s="424" t="n"/>
      <c r="C10" s="380" t="n"/>
      <c r="D10" s="321" t="inlineStr">
        <is>
          <t>AAAA</t>
        </is>
      </c>
      <c r="E10" s="420" t="n"/>
      <c r="F10" s="321" t="inlineStr">
        <is>
          <t>MM</t>
        </is>
      </c>
      <c r="G10" s="422" t="n"/>
      <c r="H10" s="420" t="n"/>
      <c r="I10" s="321" t="inlineStr">
        <is>
          <t>DD</t>
        </is>
      </c>
      <c r="J10" s="420" t="n"/>
      <c r="K10" s="425" t="n"/>
      <c r="L10" s="426" t="n"/>
      <c r="M10" s="426" t="n"/>
      <c r="N10" s="426" t="n"/>
      <c r="O10" s="426" t="n"/>
      <c r="P10" s="380" t="n"/>
    </row>
    <row r="11">
      <c r="B11" s="312" t="n">
        <v>1</v>
      </c>
      <c r="C11" s="420" t="n"/>
      <c r="D11" s="313" t="n">
        <v>2013</v>
      </c>
      <c r="E11" s="420" t="n"/>
      <c r="F11" s="313" t="n">
        <v>7</v>
      </c>
      <c r="G11" s="422" t="n"/>
      <c r="H11" s="420" t="n"/>
      <c r="I11" s="313" t="n">
        <v>8</v>
      </c>
      <c r="J11" s="420" t="n"/>
      <c r="K11" s="328" t="inlineStr">
        <is>
          <t>Emisión del documento.</t>
        </is>
      </c>
      <c r="L11" s="422" t="n"/>
      <c r="M11" s="422" t="n"/>
      <c r="N11" s="422" t="n"/>
      <c r="O11" s="422" t="n"/>
      <c r="P11" s="420" t="n"/>
    </row>
    <row r="12" ht="15" customHeight="1">
      <c r="B12" s="312" t="n">
        <v>2</v>
      </c>
      <c r="C12" s="420" t="n"/>
      <c r="D12" s="313" t="n">
        <v>2014</v>
      </c>
      <c r="E12" s="420" t="n"/>
      <c r="F12" s="313" t="n">
        <v>10</v>
      </c>
      <c r="G12" s="422" t="n"/>
      <c r="H12" s="420" t="n"/>
      <c r="I12" s="313" t="n">
        <v>11</v>
      </c>
      <c r="J12" s="420" t="n"/>
      <c r="K12" s="328" t="inlineStr">
        <is>
          <t>Ajustar el formato "Tablero de Indicadores" de acuerdo al aplicativo Indicadores.</t>
        </is>
      </c>
      <c r="L12" s="422" t="n"/>
      <c r="M12" s="422" t="n"/>
      <c r="N12" s="422" t="n"/>
      <c r="O12" s="422" t="n"/>
      <c r="P12" s="420" t="n"/>
    </row>
    <row r="13" ht="121.5" customHeight="1">
      <c r="B13" s="312" t="n">
        <v>3</v>
      </c>
      <c r="C13" s="420" t="n"/>
      <c r="D13" s="313" t="n">
        <v>2017</v>
      </c>
      <c r="E13" s="420" t="n"/>
      <c r="F13" s="313" t="n">
        <v>11</v>
      </c>
      <c r="G13" s="422" t="n"/>
      <c r="H13" s="420" t="n"/>
      <c r="I13" s="313" t="n">
        <v>7</v>
      </c>
      <c r="J13" s="420" t="n"/>
      <c r="K13" s="427" t="inlineStr">
        <is>
          <t xml:space="preserve">Se cambia el nombre del formato ‘‘Tablero de Indicadores’’ por ‘‘Matriz de Medición y Seguimiento a los Procesos de Gestión’’.
Se documenta el formato en Excel incluyendo la alineación de los indicadores con los documentos estratégicos y los objetivos de calidad; así, también, se realizan mejoras en la presentación del documento y optimización, se unificando la información requerida por los formatos: ACAF023 - Formato Indicadores, ACAF026 - Otros Mecanismos De Medición, ACAF029 - Consolidado Otros Mecanismos de Medición del Sistema de Gestión de la Calidad y ACAF030 - Seguimiento A La Medición De Desempeño De Los Procesos.
</t>
        </is>
      </c>
      <c r="L13" s="422" t="n"/>
      <c r="M13" s="422" t="n"/>
      <c r="N13" s="422" t="n"/>
      <c r="O13" s="422" t="n"/>
      <c r="P13" s="428" t="n"/>
    </row>
    <row r="14" ht="29.25" customHeight="1">
      <c r="B14" s="312" t="n">
        <v>4</v>
      </c>
      <c r="C14" s="420" t="n"/>
      <c r="D14" s="313" t="n">
        <v>2018</v>
      </c>
      <c r="E14" s="420" t="n"/>
      <c r="F14" s="313" t="n">
        <v>3</v>
      </c>
      <c r="G14" s="422" t="n"/>
      <c r="H14" s="420" t="n"/>
      <c r="I14" s="313" t="n">
        <v>1</v>
      </c>
      <c r="J14" s="420" t="n"/>
      <c r="K14" s="328" t="inlineStr">
        <is>
          <t>Se modifica códigos del documento, en razón a la actualización documental (Resolución 156 de 2017).</t>
        </is>
      </c>
      <c r="L14" s="422" t="n"/>
      <c r="M14" s="422" t="n"/>
      <c r="N14" s="422" t="n"/>
      <c r="O14" s="422" t="n"/>
      <c r="P14" s="420" t="n"/>
    </row>
    <row r="15">
      <c r="B15" s="312" t="n">
        <v>5</v>
      </c>
      <c r="C15" s="420" t="n"/>
      <c r="D15" s="313" t="n">
        <v>2018</v>
      </c>
      <c r="E15" s="420" t="n"/>
      <c r="F15" s="313" t="n">
        <v>8</v>
      </c>
      <c r="G15" s="422" t="n"/>
      <c r="H15" s="420" t="n"/>
      <c r="I15" s="313" t="n">
        <v>3</v>
      </c>
      <c r="J15" s="420" t="n"/>
      <c r="K15" s="328" t="inlineStr">
        <is>
          <t>Se agrega campo de actualizaciones para modificaciones en los indicadores.</t>
        </is>
      </c>
      <c r="L15" s="422" t="n"/>
      <c r="M15" s="422" t="n"/>
      <c r="N15" s="422" t="n"/>
      <c r="O15" s="422" t="n"/>
      <c r="P15" s="420" t="n"/>
    </row>
    <row r="16" ht="16.5" customHeight="1">
      <c r="B16" s="312" t="n">
        <v>6</v>
      </c>
      <c r="C16" s="420" t="n"/>
      <c r="D16" s="313" t="n">
        <v>2019</v>
      </c>
      <c r="E16" s="420" t="n"/>
      <c r="F16" s="313" t="n">
        <v>8</v>
      </c>
      <c r="G16" s="422" t="n"/>
      <c r="H16" s="420" t="n"/>
      <c r="I16" s="313" t="n">
        <v>15</v>
      </c>
      <c r="J16" s="420" t="n"/>
      <c r="K16" s="328" t="inlineStr">
        <is>
          <t>Se incluyen columnas para definir actividades, recursos y finalización del indicador.</t>
        </is>
      </c>
      <c r="L16" s="422" t="n"/>
      <c r="M16" s="422" t="n"/>
      <c r="N16" s="422" t="n"/>
      <c r="O16" s="422" t="n"/>
      <c r="P16" s="420" t="n"/>
    </row>
    <row r="17" ht="51.75" customHeight="1">
      <c r="B17" s="312" t="n">
        <v>7</v>
      </c>
      <c r="C17" s="420" t="n"/>
      <c r="D17" s="313" t="n">
        <v>2020</v>
      </c>
      <c r="E17" s="420" t="n"/>
      <c r="F17" s="313" t="n">
        <v>3</v>
      </c>
      <c r="G17" s="422" t="n"/>
      <c r="H17" s="420" t="n"/>
      <c r="I17" s="313" t="n">
        <v>31</v>
      </c>
      <c r="J17" s="420" t="n"/>
      <c r="K17" s="328" t="inlineStr">
        <is>
          <t>Se incluye en Clasificación del indicador un nuevo ítem para definir indicadores de Acreditación, se incluyen campo para incluir unidad de medida, nivel de segregación y tendencia; así como un campo al final de la ficha para especificar los análisis de datos en indicadores segregados.</t>
        </is>
      </c>
      <c r="L17" s="422" t="n"/>
      <c r="M17" s="422" t="n"/>
      <c r="N17" s="422" t="n"/>
      <c r="O17" s="422" t="n"/>
      <c r="P17" s="420" t="n"/>
    </row>
    <row r="18" ht="60.75" customHeight="1">
      <c r="B18" s="312" t="n">
        <v>8</v>
      </c>
      <c r="C18" s="420" t="n"/>
      <c r="D18" s="313" t="n">
        <v>2023</v>
      </c>
      <c r="E18" s="420" t="n"/>
      <c r="F18" s="313" t="n">
        <v>7</v>
      </c>
      <c r="G18" s="422" t="n"/>
      <c r="H18" s="420" t="n"/>
      <c r="I18" s="313" t="n">
        <v>28</v>
      </c>
      <c r="J18" s="420" t="n"/>
      <c r="K18" s="429" t="inlineStr">
        <is>
          <t>En la hoja MATRIZ DE INDICADORES se incorporan listas desplegables de los sistemas y columnas denominadas "OBJETIVOS ESPECÍFICOS, RESPONSABLE DE LA ACTIVIDAD, FECHA EJECUCIÓN DE ACTIVIDADES y EVIDENCIA". Adicional, se modifica la columna:  ¿QUÉ SE VA A HACER? Por ACTIVIDAD.</t>
        </is>
      </c>
      <c r="L18" s="422" t="n"/>
      <c r="M18" s="422" t="n"/>
      <c r="N18" s="422" t="n"/>
      <c r="O18" s="422" t="n"/>
      <c r="P18" s="428" t="n"/>
    </row>
    <row r="19" ht="195.75" customHeight="1">
      <c r="B19" s="312" t="n">
        <v>9</v>
      </c>
      <c r="C19" s="420" t="n"/>
      <c r="D19" s="313" t="n">
        <v>2025</v>
      </c>
      <c r="E19" s="420" t="n"/>
      <c r="F19" s="430" t="n">
        <v>12</v>
      </c>
      <c r="G19" s="422" t="n"/>
      <c r="H19" s="420" t="n"/>
      <c r="I19" s="430" t="n">
        <v>2</v>
      </c>
      <c r="J19" s="420" t="n"/>
      <c r="K19" s="431" t="inlineStr">
        <is>
          <t>En la ficha de los indicadores se modifica el nombre de las columnas (D-E) y de la fila (10) lo anterior suprimiendo calidad y cambiandolo por Sistemas de Gestión adicionando desplegable de selección para los sistemas de gestión.
Cambia el nombre de la columna (K) pasando de "SEGUIMIENTO MEDICIÓN" a "FRECUENCIA MEDICIÓN" y la columna (M) pasando de "ACTIVIDAD" a "ACTIVIDADE(S) A DESARROLLAR".
Adicional en la ficha de los indicadores se suprime la escala y la clasificación relativa, por lo cual se elimina la columna (T) "NIVEL OBTENIDO".
Se crean nuevos formatos, separando las fichas de los indicadores, tanto numerico como porcentual, asi mismo la ficha de actualización.  (ESGF058 - ESGF059)
Según la resolución rectoral 074 del 22 de julio del 2024, dando cumplimiento a la ley 2345 del 2023 "chao marcas" y dando alcance a la circular 006 "Cambio de identificador visual en los documentos de gestión documental" se realiza el cambio de logo en el documento.</t>
        </is>
      </c>
      <c r="L19" s="422" t="n"/>
      <c r="M19" s="422" t="n"/>
      <c r="N19" s="422" t="n"/>
      <c r="O19" s="422" t="n"/>
      <c r="P19" s="428" t="n"/>
    </row>
    <row r="20" ht="85.5" customHeight="1">
      <c r="B20" s="432" t="n">
        <v>10</v>
      </c>
      <c r="C20" s="420" t="n"/>
      <c r="D20" s="430" t="n">
        <v>2026</v>
      </c>
      <c r="E20" s="420" t="n"/>
      <c r="F20" s="430" t="n">
        <v>2</v>
      </c>
      <c r="G20" s="422" t="n"/>
      <c r="H20" s="420" t="n"/>
      <c r="I20" s="430" t="n">
        <v>26</v>
      </c>
      <c r="J20" s="420" t="n"/>
      <c r="K20" s="431" t="inlineStr">
        <is>
          <t>Se retoma nuevamente la columna de nivel obtenido en la matriz de indicadores.
Se retoman las escalas para nivel obtenido 
Se retoman o incorporaron los formatos ESGF058 y ESGF059
Se cambia el nombre pasa de "MATRIZ DE MEDICIÓN Y SEGUIMIENTO A LOS PROCESOS DE GESTIÓN" a  "MATRIZ Y FICHA DE MEDICIÓN DE INDICADORES Y SEGUIMIENTO A LOS PROCESOS DE GESTIÓN, "</t>
        </is>
      </c>
      <c r="L20" s="422" t="n"/>
      <c r="M20" s="422" t="n"/>
      <c r="N20" s="422" t="n"/>
      <c r="O20" s="422" t="n"/>
      <c r="P20" s="428" t="n"/>
    </row>
    <row r="21">
      <c r="B21" s="320" t="inlineStr">
        <is>
          <t>NOMBRES Y APELLIDOS</t>
        </is>
      </c>
      <c r="C21" s="422" t="n"/>
      <c r="D21" s="422" t="n"/>
      <c r="E21" s="422" t="n"/>
      <c r="F21" s="422" t="n"/>
      <c r="G21" s="422" t="n"/>
      <c r="H21" s="422" t="n"/>
      <c r="I21" s="422" t="n"/>
      <c r="J21" s="420" t="n"/>
      <c r="K21" s="321" t="inlineStr">
        <is>
          <t>CARGO</t>
        </is>
      </c>
      <c r="L21" s="422" t="n"/>
      <c r="M21" s="422" t="n"/>
      <c r="N21" s="422" t="n"/>
      <c r="O21" s="422" t="n"/>
      <c r="P21" s="420" t="n"/>
    </row>
    <row r="22">
      <c r="B22" s="312" t="inlineStr">
        <is>
          <t>Henry Orlando Aragón Oquendo</t>
        </is>
      </c>
      <c r="C22" s="422" t="n"/>
      <c r="D22" s="422" t="n"/>
      <c r="E22" s="422" t="n"/>
      <c r="F22" s="422" t="n"/>
      <c r="G22" s="422" t="n"/>
      <c r="H22" s="422" t="n"/>
      <c r="I22" s="422" t="n"/>
      <c r="J22" s="420" t="n"/>
      <c r="K22" s="313" t="inlineStr">
        <is>
          <t>Profesional Director de Área I – Oficina de la Calidad</t>
        </is>
      </c>
      <c r="L22" s="422" t="n"/>
      <c r="M22" s="422" t="n"/>
      <c r="N22" s="422" t="n"/>
      <c r="O22" s="422" t="n"/>
      <c r="P22" s="420" t="n"/>
    </row>
    <row r="23">
      <c r="B23" s="312" t="inlineStr">
        <is>
          <t>Jennifer Melissa Moreno Galindo</t>
        </is>
      </c>
      <c r="C23" s="422" t="n"/>
      <c r="D23" s="422" t="n"/>
      <c r="E23" s="422" t="n"/>
      <c r="F23" s="422" t="n"/>
      <c r="G23" s="422" t="n"/>
      <c r="H23" s="422" t="n"/>
      <c r="I23" s="422" t="n"/>
      <c r="J23" s="420" t="n"/>
      <c r="K23" s="313" t="inlineStr">
        <is>
          <t>Técnico III</t>
        </is>
      </c>
      <c r="L23" s="422" t="n"/>
      <c r="M23" s="422" t="n"/>
      <c r="N23" s="422" t="n"/>
      <c r="O23" s="422" t="n"/>
      <c r="P23" s="420" t="n"/>
    </row>
    <row r="24">
      <c r="B24" s="312" t="inlineStr">
        <is>
          <t>Paola Andrea Martínez Borda</t>
        </is>
      </c>
      <c r="C24" s="422" t="n"/>
      <c r="D24" s="422" t="n"/>
      <c r="E24" s="422" t="n"/>
      <c r="F24" s="422" t="n"/>
      <c r="G24" s="422" t="n"/>
      <c r="H24" s="422" t="n"/>
      <c r="I24" s="422" t="n"/>
      <c r="J24" s="420" t="n"/>
      <c r="K24" s="313" t="inlineStr">
        <is>
          <t>Profesional OPS</t>
        </is>
      </c>
      <c r="L24" s="422" t="n"/>
      <c r="M24" s="422" t="n"/>
      <c r="N24" s="422" t="n"/>
      <c r="O24" s="422" t="n"/>
      <c r="P24" s="420" t="n"/>
    </row>
    <row r="25">
      <c r="B25" s="312" t="inlineStr">
        <is>
          <t>Carlos Julio Silva Mora</t>
        </is>
      </c>
      <c r="C25" s="422" t="n"/>
      <c r="D25" s="422" t="n"/>
      <c r="E25" s="422" t="n"/>
      <c r="F25" s="422" t="n"/>
      <c r="G25" s="422" t="n"/>
      <c r="H25" s="422" t="n"/>
      <c r="I25" s="422" t="n"/>
      <c r="J25" s="420" t="n"/>
      <c r="K25" s="313" t="inlineStr">
        <is>
          <t>Profesional OPS</t>
        </is>
      </c>
      <c r="L25" s="422" t="n"/>
      <c r="M25" s="422" t="n"/>
      <c r="N25" s="422" t="n"/>
      <c r="O25" s="422" t="n"/>
      <c r="P25" s="420" t="n"/>
    </row>
    <row r="26">
      <c r="B26" s="312" t="inlineStr">
        <is>
          <t xml:space="preserve">Yenifer Alejandra Panqueva Páez	</t>
        </is>
      </c>
      <c r="C26" s="422" t="n"/>
      <c r="D26" s="422" t="n"/>
      <c r="E26" s="422" t="n"/>
      <c r="F26" s="422" t="n"/>
      <c r="G26" s="422" t="n"/>
      <c r="H26" s="422" t="n"/>
      <c r="I26" s="422" t="n"/>
      <c r="J26" s="420" t="n"/>
      <c r="K26" s="313" t="inlineStr">
        <is>
          <t>Profesional I</t>
        </is>
      </c>
      <c r="L26" s="422" t="n"/>
      <c r="M26" s="422" t="n"/>
      <c r="N26" s="422" t="n"/>
      <c r="O26" s="422" t="n"/>
      <c r="P26" s="420" t="n"/>
    </row>
    <row r="27">
      <c r="B27" s="320" t="inlineStr">
        <is>
          <t>REVISÓ</t>
        </is>
      </c>
      <c r="C27" s="422" t="n"/>
      <c r="D27" s="422" t="n"/>
      <c r="E27" s="422" t="n"/>
      <c r="F27" s="422" t="n"/>
      <c r="G27" s="422" t="n"/>
      <c r="H27" s="422" t="n"/>
      <c r="I27" s="422" t="n"/>
      <c r="J27" s="422" t="n"/>
      <c r="K27" s="422" t="n"/>
      <c r="L27" s="422" t="n"/>
      <c r="M27" s="422" t="n"/>
      <c r="N27" s="422" t="n"/>
      <c r="O27" s="422" t="n"/>
      <c r="P27" s="420" t="n"/>
    </row>
    <row r="28">
      <c r="B28" s="320" t="inlineStr">
        <is>
          <t>NOMBRES Y APELLIDOS</t>
        </is>
      </c>
      <c r="C28" s="422" t="n"/>
      <c r="D28" s="422" t="n"/>
      <c r="E28" s="422" t="n"/>
      <c r="F28" s="422" t="n"/>
      <c r="G28" s="422" t="n"/>
      <c r="H28" s="422" t="n"/>
      <c r="I28" s="422" t="n"/>
      <c r="J28" s="420" t="n"/>
      <c r="K28" s="321" t="inlineStr">
        <is>
          <t>CARGO</t>
        </is>
      </c>
      <c r="L28" s="422" t="n"/>
      <c r="M28" s="422" t="n"/>
      <c r="N28" s="422" t="n"/>
      <c r="O28" s="422" t="n"/>
      <c r="P28" s="420" t="n"/>
    </row>
    <row r="29" ht="15" customHeight="1">
      <c r="B29" s="312" t="inlineStr">
        <is>
          <t>Henry Orlando Aragón Oquendo</t>
        </is>
      </c>
      <c r="C29" s="422" t="n"/>
      <c r="D29" s="422" t="n"/>
      <c r="E29" s="422" t="n"/>
      <c r="F29" s="422" t="n"/>
      <c r="G29" s="422" t="n"/>
      <c r="H29" s="422" t="n"/>
      <c r="I29" s="422" t="n"/>
      <c r="J29" s="420" t="n"/>
      <c r="K29" s="313" t="inlineStr">
        <is>
          <t xml:space="preserve">Director de área I - Oficina de Calidad </t>
        </is>
      </c>
      <c r="L29" s="422" t="n"/>
      <c r="M29" s="422" t="n"/>
      <c r="N29" s="422" t="n"/>
      <c r="O29" s="422" t="n"/>
      <c r="P29" s="420" t="n"/>
    </row>
    <row r="30">
      <c r="B30" s="330" t="inlineStr">
        <is>
          <t>APROBÓ (GESTOR RESPONSABLE DEL PROCESO)</t>
        </is>
      </c>
      <c r="C30" s="422" t="n"/>
      <c r="D30" s="422" t="n"/>
      <c r="E30" s="422" t="n"/>
      <c r="F30" s="422" t="n"/>
      <c r="G30" s="422" t="n"/>
      <c r="H30" s="422" t="n"/>
      <c r="I30" s="422" t="n"/>
      <c r="J30" s="422" t="n"/>
      <c r="K30" s="422" t="n"/>
      <c r="L30" s="422" t="n"/>
      <c r="M30" s="422" t="n"/>
      <c r="N30" s="422" t="n"/>
      <c r="O30" s="422" t="n"/>
      <c r="P30" s="420" t="n"/>
    </row>
    <row r="31">
      <c r="B31" s="320" t="inlineStr">
        <is>
          <t>NOMBRES Y APELLIDOS</t>
        </is>
      </c>
      <c r="C31" s="423" t="n"/>
      <c r="D31" s="423" t="n"/>
      <c r="E31" s="423" t="n"/>
      <c r="F31" s="423" t="n"/>
      <c r="G31" s="423" t="n"/>
      <c r="H31" s="421" t="n"/>
      <c r="I31" s="321" t="inlineStr">
        <is>
          <t>CARGO</t>
        </is>
      </c>
      <c r="J31" s="423" t="n"/>
      <c r="K31" s="423" t="n"/>
      <c r="L31" s="421" t="n"/>
      <c r="M31" s="321" t="inlineStr">
        <is>
          <t>FECHA</t>
        </is>
      </c>
      <c r="N31" s="422" t="n"/>
      <c r="O31" s="422" t="n"/>
      <c r="P31" s="420" t="n"/>
    </row>
    <row r="32">
      <c r="B32" s="424" t="n"/>
      <c r="C32" s="426" t="n"/>
      <c r="D32" s="426" t="n"/>
      <c r="E32" s="426" t="n"/>
      <c r="F32" s="426" t="n"/>
      <c r="G32" s="426" t="n"/>
      <c r="H32" s="380" t="n"/>
      <c r="I32" s="425" t="n"/>
      <c r="J32" s="426" t="n"/>
      <c r="K32" s="426" t="n"/>
      <c r="L32" s="380" t="n"/>
      <c r="M32" s="321" t="inlineStr">
        <is>
          <t>AAAA</t>
        </is>
      </c>
      <c r="N32" s="321" t="inlineStr">
        <is>
          <t>MM</t>
        </is>
      </c>
      <c r="O32" s="321" t="inlineStr">
        <is>
          <t>DD</t>
        </is>
      </c>
      <c r="P32" s="420" t="n"/>
    </row>
    <row r="33">
      <c r="B33" s="316" t="inlineStr">
        <is>
          <t>Adriana Asención Torres Espitia</t>
        </is>
      </c>
      <c r="C33" s="433" t="n"/>
      <c r="D33" s="433" t="n"/>
      <c r="E33" s="433" t="n"/>
      <c r="F33" s="433" t="n"/>
      <c r="G33" s="433" t="n"/>
      <c r="H33" s="434" t="n"/>
      <c r="I33" s="317" t="inlineStr">
        <is>
          <t>Directora de Planeación Institucional</t>
        </is>
      </c>
      <c r="J33" s="433" t="n"/>
      <c r="K33" s="433" t="n"/>
      <c r="L33" s="434" t="n"/>
      <c r="M33" s="318" t="n">
        <v>2026</v>
      </c>
      <c r="N33" s="318" t="n">
        <v>2</v>
      </c>
      <c r="O33" s="318" t="n">
        <v>26</v>
      </c>
      <c r="P33" s="434" t="n"/>
    </row>
    <row r="34">
      <c r="B34" s="5" t="n"/>
      <c r="C34" s="5" t="n"/>
      <c r="D34" s="5" t="n"/>
      <c r="E34" s="5" t="n"/>
      <c r="F34" s="5" t="n"/>
      <c r="G34" s="5" t="n"/>
      <c r="H34" s="5" t="n"/>
      <c r="I34" s="5" t="n"/>
      <c r="J34" s="5" t="n"/>
      <c r="K34" s="5" t="n"/>
      <c r="L34" s="5" t="n"/>
      <c r="M34" s="5" t="n"/>
      <c r="N34" s="5" t="n"/>
      <c r="O34" s="5" t="n"/>
      <c r="P34" s="5" t="n"/>
    </row>
    <row r="36" ht="53.25" customHeight="1">
      <c r="B36" s="109" t="inlineStr">
        <is>
          <t xml:space="preserve">Diagonal 18 No. 20-29 Fusagasugá – Cundinamarca
Teléfono (601)  8281483 Línea Gratuita 018000180414
www.ucundinamarca.edu.co   E-mail:  info@ucundinamarca.edu.co
NIT: 890.680.062-2                                                                             </t>
        </is>
      </c>
      <c r="Q36" s="6" t="n"/>
      <c r="R36" s="6" t="n"/>
    </row>
    <row r="37" ht="13.5" customHeight="1">
      <c r="B37" s="109" t="n"/>
      <c r="C37" s="109" t="n"/>
      <c r="D37" s="109" t="n"/>
      <c r="E37" s="109" t="n"/>
      <c r="F37" s="109" t="n"/>
      <c r="G37" s="109" t="n"/>
      <c r="H37" s="109" t="n"/>
      <c r="I37" s="109" t="n"/>
      <c r="J37" s="109" t="n"/>
      <c r="K37" s="109" t="n"/>
      <c r="L37" s="109" t="n"/>
      <c r="M37" s="109" t="n"/>
      <c r="N37" s="109" t="n"/>
      <c r="O37" s="109" t="n"/>
      <c r="P37" s="109" t="n"/>
      <c r="Q37" s="6" t="n"/>
      <c r="R37" s="6" t="n"/>
    </row>
    <row r="38" ht="35.25" customHeight="1">
      <c r="B38" s="110" t="inlineStr">
        <is>
          <t>Documento controlado por el Sistema de Gestión de la Calidad
Asegúrese que corresponde a la última versión consultando el Portal Institucional</t>
        </is>
      </c>
      <c r="Q38" s="1" t="n"/>
      <c r="R38" s="1" t="n"/>
    </row>
  </sheetData>
  <mergeCells count="91">
    <mergeCell ref="D20:E20"/>
    <mergeCell ref="F18:H18"/>
    <mergeCell ref="K22:P22"/>
    <mergeCell ref="B23:J23"/>
    <mergeCell ref="F17:H17"/>
    <mergeCell ref="B33:H33"/>
    <mergeCell ref="K9:P10"/>
    <mergeCell ref="K12:P12"/>
    <mergeCell ref="B12:C12"/>
    <mergeCell ref="I16:J16"/>
    <mergeCell ref="D13:E13"/>
    <mergeCell ref="K14:P14"/>
    <mergeCell ref="O32:P32"/>
    <mergeCell ref="B14:C14"/>
    <mergeCell ref="K23:P23"/>
    <mergeCell ref="I18:J18"/>
    <mergeCell ref="B24:J24"/>
    <mergeCell ref="B13:C13"/>
    <mergeCell ref="F14:H14"/>
    <mergeCell ref="B36:P36"/>
    <mergeCell ref="B26:J26"/>
    <mergeCell ref="K24:P24"/>
    <mergeCell ref="O2:P2"/>
    <mergeCell ref="B25:J25"/>
    <mergeCell ref="I20:J20"/>
    <mergeCell ref="K26:P26"/>
    <mergeCell ref="F12:H12"/>
    <mergeCell ref="I13:J13"/>
    <mergeCell ref="O3:P3"/>
    <mergeCell ref="B16:C16"/>
    <mergeCell ref="D10:E10"/>
    <mergeCell ref="D9:J9"/>
    <mergeCell ref="I15:J15"/>
    <mergeCell ref="D19:E19"/>
    <mergeCell ref="B18:C18"/>
    <mergeCell ref="B2:B5"/>
    <mergeCell ref="B9:C10"/>
    <mergeCell ref="B29:J29"/>
    <mergeCell ref="B11:C11"/>
    <mergeCell ref="D11:E11"/>
    <mergeCell ref="K13:P13"/>
    <mergeCell ref="I17:J17"/>
    <mergeCell ref="F11:H11"/>
    <mergeCell ref="K15:P15"/>
    <mergeCell ref="B15:C15"/>
    <mergeCell ref="D15:E15"/>
    <mergeCell ref="I10:J10"/>
    <mergeCell ref="I19:J19"/>
    <mergeCell ref="B27:P27"/>
    <mergeCell ref="K21:P21"/>
    <mergeCell ref="F15:H15"/>
    <mergeCell ref="I33:L33"/>
    <mergeCell ref="I11:J11"/>
    <mergeCell ref="C2:N2"/>
    <mergeCell ref="B38:P38"/>
    <mergeCell ref="O5:P5"/>
    <mergeCell ref="F13:H13"/>
    <mergeCell ref="B28:J28"/>
    <mergeCell ref="K17:P17"/>
    <mergeCell ref="B17:C17"/>
    <mergeCell ref="O4:P4"/>
    <mergeCell ref="D17:E17"/>
    <mergeCell ref="C4:N5"/>
    <mergeCell ref="K19:P19"/>
    <mergeCell ref="B19:C19"/>
    <mergeCell ref="K28:P28"/>
    <mergeCell ref="K25:P25"/>
    <mergeCell ref="D12:E12"/>
    <mergeCell ref="F16:H16"/>
    <mergeCell ref="M31:P31"/>
    <mergeCell ref="B20:C20"/>
    <mergeCell ref="D14:E14"/>
    <mergeCell ref="K11:P11"/>
    <mergeCell ref="B31:H32"/>
    <mergeCell ref="F20:H20"/>
    <mergeCell ref="O33:P33"/>
    <mergeCell ref="B30:P30"/>
    <mergeCell ref="I12:J12"/>
    <mergeCell ref="D16:E16"/>
    <mergeCell ref="K18:P18"/>
    <mergeCell ref="I14:J14"/>
    <mergeCell ref="C3:N3"/>
    <mergeCell ref="D18:E18"/>
    <mergeCell ref="K16:P16"/>
    <mergeCell ref="F10:H10"/>
    <mergeCell ref="F19:H19"/>
    <mergeCell ref="I31:L32"/>
    <mergeCell ref="B22:J22"/>
    <mergeCell ref="K20:P20"/>
    <mergeCell ref="B21:J21"/>
    <mergeCell ref="K29:P29"/>
  </mergeCells>
  <pageMargins left="0.7" right="0.7" top="0.75" bottom="0.75" header="0.3" footer="0.3"/>
  <pageSetup orientation="portrait" paperSize="9" scale="62"/>
  <drawing xmlns:r="http://schemas.openxmlformats.org/officeDocument/2006/relationships" r:id="rId1"/>
</worksheet>
</file>

<file path=xl/worksheets/sheet7.xml><?xml version="1.0" encoding="utf-8"?>
<worksheet xmlns="http://schemas.openxmlformats.org/spreadsheetml/2006/main">
  <sheetPr codeName="Hoja2">
    <outlinePr summaryBelow="1" summaryRight="1"/>
    <pageSetUpPr/>
  </sheetPr>
  <dimension ref="A1:C4"/>
  <sheetViews>
    <sheetView workbookViewId="0">
      <selection activeCell="A1" sqref="A1"/>
    </sheetView>
  </sheetViews>
  <sheetFormatPr baseColWidth="10" defaultColWidth="11.42578125" defaultRowHeight="15"/>
  <cols>
    <col width="26.85546875" customWidth="1" min="1" max="1"/>
  </cols>
  <sheetData>
    <row r="1">
      <c r="A1" t="inlineStr">
        <is>
          <t>MENSUAL</t>
        </is>
      </c>
      <c r="C1" t="inlineStr">
        <is>
          <t>NÚMERO</t>
        </is>
      </c>
    </row>
    <row r="2">
      <c r="A2" t="inlineStr">
        <is>
          <t>TRIMESTRAL</t>
        </is>
      </c>
      <c r="C2" t="inlineStr">
        <is>
          <t>PORCENTAJE</t>
        </is>
      </c>
    </row>
    <row r="3">
      <c r="A3" t="inlineStr">
        <is>
          <t>SEMESTRAL</t>
        </is>
      </c>
    </row>
    <row r="4">
      <c r="A4" t="inlineStr">
        <is>
          <t>ANUAL</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2017-09-26T17:17:33Z</dcterms:created>
  <dcterms:modified xmlns:dcterms="http://purl.org/dc/terms/" xmlns:xsi="http://www.w3.org/2001/XMLSchema-instance" xsi:type="dcterms:W3CDTF">2026-08-05T13:38:21Z</dcterms:modified>
  <cp:lastModifiedBy>Albeiro Perez Combita</cp:lastModifiedBy>
  <cp:lastPrinted>2025-12-02T15:38:16Z</cp:lastPrinted>
</cp:coreProperties>
</file>